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Users\Alejandro\Google Drive\PROJECTS\CAVA\aPapers\Highway to hell\Other versions\QSR version\Manuscript\JQS\Tables\"/>
    </mc:Choice>
  </mc:AlternateContent>
  <bookViews>
    <workbookView xWindow="0" yWindow="0" windowWidth="28800" windowHeight="12735"/>
  </bookViews>
  <sheets>
    <sheet name="Sheet1" sheetId="1" r:id="rId1"/>
  </sheets>
  <calcPr calcId="152511" iterateCount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P1051" i="1" l="1"/>
  <c r="AQ1036" i="1"/>
  <c r="AR1036" i="1"/>
  <c r="AS1036" i="1"/>
  <c r="AT1036" i="1"/>
  <c r="AU1036" i="1"/>
  <c r="AV1036" i="1"/>
  <c r="AW1036" i="1"/>
  <c r="AX1036" i="1"/>
  <c r="AQ1037" i="1"/>
  <c r="AR1037" i="1"/>
  <c r="AS1037" i="1"/>
  <c r="AT1037" i="1"/>
  <c r="AU1037" i="1"/>
  <c r="AV1037" i="1"/>
  <c r="AW1037" i="1"/>
  <c r="AX1037" i="1"/>
  <c r="AQ1038" i="1"/>
  <c r="AR1038" i="1"/>
  <c r="AS1038" i="1"/>
  <c r="AT1038" i="1"/>
  <c r="AU1038" i="1"/>
  <c r="AV1038" i="1"/>
  <c r="AW1038" i="1"/>
  <c r="AX1038" i="1"/>
  <c r="AQ1039" i="1"/>
  <c r="AR1039" i="1"/>
  <c r="AS1039" i="1"/>
  <c r="AT1039" i="1"/>
  <c r="AU1039" i="1"/>
  <c r="AV1039" i="1"/>
  <c r="AW1039" i="1"/>
  <c r="AX1039" i="1"/>
  <c r="AQ1040" i="1"/>
  <c r="AR1040" i="1"/>
  <c r="AS1040" i="1"/>
  <c r="AT1040" i="1"/>
  <c r="AU1040" i="1"/>
  <c r="AV1040" i="1"/>
  <c r="AW1040" i="1"/>
  <c r="AX1040" i="1"/>
  <c r="AQ1041" i="1"/>
  <c r="AR1041" i="1"/>
  <c r="AS1041" i="1"/>
  <c r="AT1041" i="1"/>
  <c r="AU1041" i="1"/>
  <c r="AV1041" i="1"/>
  <c r="AW1041" i="1"/>
  <c r="AX1041" i="1"/>
  <c r="AQ1042" i="1"/>
  <c r="AR1042" i="1"/>
  <c r="AS1042" i="1"/>
  <c r="AT1042" i="1"/>
  <c r="AU1042" i="1"/>
  <c r="AV1042" i="1"/>
  <c r="AW1042" i="1"/>
  <c r="AX1042" i="1"/>
  <c r="AQ1043" i="1"/>
  <c r="AR1043" i="1"/>
  <c r="AS1043" i="1"/>
  <c r="AT1043" i="1"/>
  <c r="AU1043" i="1"/>
  <c r="AV1043" i="1"/>
  <c r="AW1043" i="1"/>
  <c r="AX1043" i="1"/>
  <c r="AQ1044" i="1"/>
  <c r="AR1044" i="1"/>
  <c r="AS1044" i="1"/>
  <c r="AT1044" i="1"/>
  <c r="AU1044" i="1"/>
  <c r="AV1044" i="1"/>
  <c r="AW1044" i="1"/>
  <c r="AX1044" i="1"/>
  <c r="AQ1045" i="1"/>
  <c r="AR1045" i="1"/>
  <c r="AS1045" i="1"/>
  <c r="AT1045" i="1"/>
  <c r="AU1045" i="1"/>
  <c r="AV1045" i="1"/>
  <c r="AW1045" i="1"/>
  <c r="AX1045" i="1"/>
  <c r="AQ1046" i="1"/>
  <c r="AR1046" i="1"/>
  <c r="AS1046" i="1"/>
  <c r="AT1046" i="1"/>
  <c r="AU1046" i="1"/>
  <c r="AV1046" i="1"/>
  <c r="AW1046" i="1"/>
  <c r="AX1046" i="1"/>
  <c r="AQ1047" i="1"/>
  <c r="AR1047" i="1"/>
  <c r="AS1047" i="1"/>
  <c r="AT1047" i="1"/>
  <c r="AU1047" i="1"/>
  <c r="AV1047" i="1"/>
  <c r="AW1047" i="1"/>
  <c r="AX1047" i="1"/>
  <c r="AQ1048" i="1"/>
  <c r="AR1048" i="1"/>
  <c r="AS1048" i="1"/>
  <c r="AT1048" i="1"/>
  <c r="AU1048" i="1"/>
  <c r="AV1048" i="1"/>
  <c r="AW1048" i="1"/>
  <c r="AX1048" i="1"/>
  <c r="AQ1049" i="1"/>
  <c r="AR1049" i="1"/>
  <c r="AS1049" i="1"/>
  <c r="AT1049" i="1"/>
  <c r="AU1049" i="1"/>
  <c r="AV1049" i="1"/>
  <c r="AW1049" i="1"/>
  <c r="AX1049" i="1"/>
  <c r="AX1035" i="1"/>
  <c r="AW1035" i="1"/>
  <c r="AV1035" i="1"/>
  <c r="AU1035" i="1"/>
  <c r="AT1035" i="1"/>
  <c r="AS1035" i="1"/>
  <c r="AR1035" i="1"/>
  <c r="AQ1035" i="1"/>
  <c r="AZ1033" i="1"/>
  <c r="BA1033" i="1"/>
  <c r="BB1033" i="1"/>
  <c r="BC1033" i="1"/>
  <c r="BD1033" i="1"/>
  <c r="BE1033" i="1"/>
  <c r="BF1033" i="1"/>
  <c r="BG1033" i="1"/>
  <c r="BH1033" i="1"/>
  <c r="BI1033" i="1"/>
  <c r="BJ1033" i="1"/>
  <c r="BK1033" i="1"/>
  <c r="BL1033" i="1"/>
  <c r="BM1033" i="1"/>
  <c r="BN1033" i="1"/>
  <c r="BO1033" i="1"/>
  <c r="BP1033" i="1"/>
  <c r="BQ1033" i="1"/>
  <c r="BR1033" i="1"/>
  <c r="BS1033" i="1"/>
  <c r="BT1033" i="1"/>
  <c r="BU1033" i="1"/>
  <c r="BV1033" i="1"/>
  <c r="BW1033" i="1"/>
  <c r="BX1033" i="1"/>
  <c r="BY1033" i="1"/>
  <c r="BZ1033" i="1"/>
  <c r="CA1033" i="1"/>
  <c r="CB1033" i="1"/>
  <c r="CC1033" i="1"/>
  <c r="CD1033" i="1"/>
  <c r="CE1033" i="1"/>
  <c r="CF1033" i="1"/>
  <c r="CG1033" i="1"/>
  <c r="CH1033" i="1"/>
  <c r="CI1033" i="1"/>
  <c r="CJ1033" i="1"/>
  <c r="CK1033" i="1"/>
  <c r="CL1033" i="1"/>
  <c r="CM1033" i="1"/>
  <c r="CN1033" i="1"/>
  <c r="CO1033" i="1"/>
  <c r="CP1033" i="1"/>
  <c r="CQ1033" i="1"/>
  <c r="CR1033" i="1"/>
  <c r="CS1033" i="1"/>
  <c r="CT1033" i="1"/>
  <c r="CU1033" i="1"/>
  <c r="CV1033" i="1"/>
  <c r="CW1033" i="1"/>
  <c r="CX1033" i="1"/>
  <c r="CY1033" i="1"/>
  <c r="CZ1033" i="1"/>
  <c r="DA1033" i="1"/>
  <c r="DB1033" i="1"/>
  <c r="DC1033" i="1"/>
  <c r="DD1033" i="1"/>
  <c r="DE1033" i="1"/>
  <c r="DF1033" i="1"/>
  <c r="DG1033" i="1"/>
  <c r="DH1033" i="1"/>
  <c r="DI1033" i="1"/>
  <c r="DJ1033" i="1"/>
  <c r="DK1033" i="1"/>
  <c r="DL1033" i="1"/>
  <c r="DM1033" i="1"/>
  <c r="DN1033" i="1"/>
  <c r="DO1033" i="1"/>
  <c r="DP1033" i="1"/>
  <c r="DQ1033" i="1"/>
  <c r="DR1033" i="1"/>
  <c r="DS1033" i="1"/>
  <c r="DT1033" i="1"/>
  <c r="DU1033" i="1"/>
  <c r="DV1033" i="1"/>
  <c r="DW1033" i="1"/>
  <c r="DX1033" i="1"/>
  <c r="DY1033" i="1"/>
  <c r="DZ1033" i="1"/>
  <c r="EA1033" i="1"/>
  <c r="EB1033" i="1"/>
  <c r="EC1033" i="1"/>
  <c r="ED1033" i="1"/>
  <c r="EE1033" i="1"/>
  <c r="EF1033" i="1"/>
  <c r="EG1033" i="1"/>
  <c r="EH1033" i="1"/>
  <c r="EI1033" i="1"/>
  <c r="EJ1033" i="1"/>
  <c r="EK1033" i="1"/>
  <c r="EL1033" i="1"/>
  <c r="AY1033" i="1"/>
  <c r="BC1032" i="1"/>
  <c r="BD1032" i="1"/>
  <c r="BG1032" i="1"/>
  <c r="BH1032" i="1"/>
  <c r="BI1032" i="1"/>
  <c r="BM1032" i="1"/>
  <c r="BN1032" i="1"/>
  <c r="BO1032" i="1"/>
  <c r="BP1032" i="1"/>
  <c r="BQ1032" i="1"/>
  <c r="BR1032" i="1"/>
  <c r="BS1032" i="1"/>
  <c r="BT1032" i="1"/>
  <c r="BU1032" i="1"/>
  <c r="BV1032" i="1"/>
  <c r="BW1032" i="1"/>
  <c r="BX1032" i="1"/>
  <c r="BY1032" i="1"/>
  <c r="BZ1032" i="1"/>
  <c r="CA1032" i="1"/>
  <c r="CB1032" i="1"/>
  <c r="CC1032" i="1"/>
  <c r="CD1032" i="1"/>
  <c r="CE1032" i="1"/>
  <c r="CF1032" i="1"/>
  <c r="CG1032" i="1"/>
  <c r="CH1032" i="1"/>
  <c r="CI1032" i="1"/>
  <c r="CJ1032" i="1"/>
  <c r="CK1032" i="1"/>
  <c r="CL1032" i="1"/>
  <c r="CM1032" i="1"/>
  <c r="CN1032" i="1"/>
  <c r="CO1032" i="1"/>
  <c r="CP1032" i="1"/>
  <c r="CQ1032" i="1"/>
  <c r="CR1032" i="1"/>
  <c r="CS1032" i="1"/>
  <c r="CT1032" i="1"/>
  <c r="CU1032" i="1"/>
  <c r="CV1032" i="1"/>
  <c r="CW1032" i="1"/>
  <c r="CX1032" i="1"/>
  <c r="CY1032" i="1"/>
  <c r="CZ1032" i="1"/>
  <c r="DA1032" i="1"/>
  <c r="DB1032" i="1"/>
  <c r="DC1032" i="1"/>
  <c r="DD1032" i="1"/>
  <c r="DE1032" i="1"/>
  <c r="DF1032" i="1"/>
  <c r="DG1032" i="1"/>
  <c r="DH1032" i="1"/>
  <c r="DI1032" i="1"/>
  <c r="DJ1032" i="1"/>
  <c r="DK1032" i="1"/>
  <c r="DL1032" i="1"/>
  <c r="DM1032" i="1"/>
  <c r="DN1032" i="1"/>
  <c r="DO1032" i="1"/>
  <c r="DP1032" i="1"/>
  <c r="DQ1032" i="1"/>
  <c r="DR1032" i="1"/>
  <c r="DS1032" i="1"/>
  <c r="DT1032" i="1"/>
  <c r="DU1032" i="1"/>
  <c r="DV1032" i="1"/>
  <c r="DW1032" i="1"/>
  <c r="DX1032" i="1"/>
  <c r="DY1032" i="1"/>
  <c r="DZ1032" i="1"/>
  <c r="EA1032" i="1"/>
  <c r="EB1032" i="1"/>
  <c r="EC1032" i="1"/>
  <c r="ED1032" i="1"/>
  <c r="EE1032" i="1"/>
  <c r="EF1032" i="1"/>
  <c r="EG1032" i="1"/>
  <c r="EH1032" i="1"/>
  <c r="EI1032" i="1"/>
  <c r="EJ1032" i="1"/>
  <c r="EK1032" i="1"/>
  <c r="EL1032" i="1"/>
  <c r="AY1032" i="1"/>
  <c r="AP1033" i="1"/>
  <c r="AQ1020" i="1"/>
  <c r="AR1020" i="1"/>
  <c r="AS1020" i="1"/>
  <c r="AT1020" i="1"/>
  <c r="AU1020" i="1"/>
  <c r="AV1020" i="1"/>
  <c r="AW1020" i="1"/>
  <c r="AX1020" i="1"/>
  <c r="AQ1021" i="1"/>
  <c r="AR1021" i="1"/>
  <c r="AS1021" i="1"/>
  <c r="AT1021" i="1"/>
  <c r="AU1021" i="1"/>
  <c r="AV1021" i="1"/>
  <c r="AW1021" i="1"/>
  <c r="AX1021" i="1"/>
  <c r="AQ1022" i="1"/>
  <c r="AR1022" i="1"/>
  <c r="AS1022" i="1"/>
  <c r="AT1022" i="1"/>
  <c r="AU1022" i="1"/>
  <c r="AV1022" i="1"/>
  <c r="AW1022" i="1"/>
  <c r="AX1022" i="1"/>
  <c r="AQ1023" i="1"/>
  <c r="AR1023" i="1"/>
  <c r="AS1023" i="1"/>
  <c r="AT1023" i="1"/>
  <c r="AU1023" i="1"/>
  <c r="AV1023" i="1"/>
  <c r="AW1023" i="1"/>
  <c r="AX1023" i="1"/>
  <c r="AQ1024" i="1"/>
  <c r="AR1024" i="1"/>
  <c r="AS1024" i="1"/>
  <c r="AT1024" i="1"/>
  <c r="AU1024" i="1"/>
  <c r="AV1024" i="1"/>
  <c r="AW1024" i="1"/>
  <c r="AX1024" i="1"/>
  <c r="AQ1025" i="1"/>
  <c r="AR1025" i="1"/>
  <c r="AS1025" i="1"/>
  <c r="AT1025" i="1"/>
  <c r="AU1025" i="1"/>
  <c r="AV1025" i="1"/>
  <c r="AW1025" i="1"/>
  <c r="AX1025" i="1"/>
  <c r="AQ1026" i="1"/>
  <c r="AR1026" i="1"/>
  <c r="AS1026" i="1"/>
  <c r="AT1026" i="1"/>
  <c r="AU1026" i="1"/>
  <c r="AV1026" i="1"/>
  <c r="AW1026" i="1"/>
  <c r="AX1026" i="1"/>
  <c r="AQ1027" i="1"/>
  <c r="AR1027" i="1"/>
  <c r="AS1027" i="1"/>
  <c r="AT1027" i="1"/>
  <c r="AU1027" i="1"/>
  <c r="AV1027" i="1"/>
  <c r="AW1027" i="1"/>
  <c r="AX1027" i="1"/>
  <c r="AQ1028" i="1"/>
  <c r="AR1028" i="1"/>
  <c r="AS1028" i="1"/>
  <c r="AT1028" i="1"/>
  <c r="AU1028" i="1"/>
  <c r="AV1028" i="1"/>
  <c r="AW1028" i="1"/>
  <c r="AX1028" i="1"/>
  <c r="AQ1029" i="1"/>
  <c r="AR1029" i="1"/>
  <c r="AS1029" i="1"/>
  <c r="AT1029" i="1"/>
  <c r="AU1029" i="1"/>
  <c r="AV1029" i="1"/>
  <c r="AW1029" i="1"/>
  <c r="AX1029" i="1"/>
  <c r="AQ1030" i="1"/>
  <c r="AR1030" i="1"/>
  <c r="AS1030" i="1"/>
  <c r="AT1030" i="1"/>
  <c r="AU1030" i="1"/>
  <c r="AV1030" i="1"/>
  <c r="AW1030" i="1"/>
  <c r="AX1030" i="1"/>
  <c r="AQ1031" i="1"/>
  <c r="AR1031" i="1"/>
  <c r="AS1031" i="1"/>
  <c r="AT1031" i="1"/>
  <c r="AU1031" i="1"/>
  <c r="AV1031" i="1"/>
  <c r="AW1031" i="1"/>
  <c r="AX1031" i="1"/>
  <c r="AQ1032" i="1"/>
  <c r="AR1032" i="1"/>
  <c r="AS1032" i="1"/>
  <c r="AT1032" i="1"/>
  <c r="AU1032" i="1"/>
  <c r="AV1032" i="1"/>
  <c r="AW1032" i="1"/>
  <c r="AX1032" i="1"/>
  <c r="AX1019" i="1"/>
  <c r="AW1019" i="1"/>
  <c r="AV1019" i="1"/>
  <c r="AU1019" i="1"/>
  <c r="AT1019" i="1"/>
  <c r="AS1019" i="1"/>
  <c r="AR1019" i="1"/>
  <c r="AQ1019" i="1"/>
  <c r="AT1033" i="1" l="1"/>
  <c r="AX1033" i="1"/>
  <c r="AR1051" i="1"/>
  <c r="AV1051" i="1"/>
  <c r="AT1051" i="1"/>
  <c r="AX1051" i="1"/>
  <c r="AR1033" i="1"/>
  <c r="AV1033" i="1"/>
  <c r="AQ1033" i="1"/>
  <c r="AU1033" i="1"/>
  <c r="AS1051" i="1"/>
  <c r="AW1051" i="1"/>
  <c r="AQ1051" i="1"/>
  <c r="AU1051" i="1"/>
  <c r="AS1050" i="1"/>
  <c r="AX1050" i="1"/>
  <c r="AT1050" i="1"/>
  <c r="AW1033" i="1"/>
  <c r="AV1050" i="1"/>
  <c r="AR1050" i="1"/>
  <c r="AW1050" i="1"/>
  <c r="AS1033" i="1"/>
  <c r="AQ1050" i="1"/>
  <c r="AU1050" i="1"/>
  <c r="CM1017" i="1"/>
  <c r="CL1017" i="1"/>
  <c r="CK1017" i="1"/>
  <c r="CJ1017" i="1"/>
  <c r="CI1017" i="1"/>
  <c r="CH1017" i="1"/>
  <c r="CG1017" i="1"/>
  <c r="CF1017" i="1"/>
  <c r="CE1017" i="1"/>
  <c r="CD1017" i="1"/>
  <c r="CC1017" i="1"/>
  <c r="CB1017" i="1"/>
  <c r="CA1017" i="1"/>
  <c r="BZ1017" i="1"/>
  <c r="BY1017" i="1"/>
  <c r="BX1017" i="1"/>
  <c r="BW1017" i="1"/>
  <c r="BV1017" i="1"/>
  <c r="BU1017" i="1"/>
  <c r="BT1017" i="1"/>
  <c r="BS1017" i="1"/>
  <c r="CM1016" i="1"/>
  <c r="CL1016" i="1"/>
  <c r="CK1016" i="1"/>
  <c r="CJ1016" i="1"/>
  <c r="CI1016" i="1"/>
  <c r="CH1016" i="1"/>
  <c r="CG1016" i="1"/>
  <c r="CF1016" i="1"/>
  <c r="CE1016" i="1"/>
  <c r="CD1016" i="1"/>
  <c r="CC1016" i="1"/>
  <c r="CB1016" i="1"/>
  <c r="CA1016" i="1"/>
  <c r="BZ1016" i="1"/>
  <c r="BY1016" i="1"/>
  <c r="BX1016" i="1"/>
  <c r="BW1016" i="1"/>
  <c r="BV1016" i="1"/>
  <c r="BU1016" i="1"/>
  <c r="BT1016" i="1"/>
  <c r="BS1016" i="1"/>
  <c r="BQ1017" i="1"/>
  <c r="BP1017" i="1"/>
  <c r="BO1017" i="1"/>
  <c r="BN1017" i="1"/>
  <c r="BM1017" i="1"/>
  <c r="BQ1016" i="1"/>
  <c r="BP1016" i="1"/>
  <c r="BO1016" i="1"/>
  <c r="BN1016" i="1"/>
  <c r="BM1016" i="1"/>
  <c r="BI1017" i="1"/>
  <c r="BI1016" i="1"/>
  <c r="BG1017" i="1"/>
  <c r="BG1016" i="1"/>
  <c r="BD1017" i="1"/>
  <c r="BD1016" i="1"/>
  <c r="BC1017" i="1"/>
  <c r="BC1016" i="1"/>
  <c r="EL1017" i="1"/>
  <c r="EH1017" i="1"/>
  <c r="EG1017" i="1"/>
  <c r="EF1017" i="1"/>
  <c r="EE1017" i="1"/>
  <c r="ED1017" i="1"/>
  <c r="EC1017" i="1"/>
  <c r="EB1017" i="1"/>
  <c r="EA1017" i="1"/>
  <c r="DZ1017" i="1"/>
  <c r="DY1017" i="1"/>
  <c r="DX1016" i="1"/>
  <c r="DW1017" i="1"/>
  <c r="DV1017" i="1"/>
  <c r="DU1017" i="1"/>
  <c r="DT1016" i="1"/>
  <c r="DS1017" i="1"/>
  <c r="DR1017" i="1"/>
  <c r="DQ1017" i="1"/>
  <c r="DP1017" i="1"/>
  <c r="DO1017" i="1"/>
  <c r="DN1017" i="1"/>
  <c r="EI1017" i="1"/>
  <c r="DL1017" i="1"/>
  <c r="DK1017" i="1"/>
  <c r="DJ1017" i="1"/>
  <c r="DI1017" i="1"/>
  <c r="DH1016" i="1"/>
  <c r="DG1017" i="1"/>
  <c r="DF1017" i="1"/>
  <c r="DE1017" i="1"/>
  <c r="DD1016" i="1"/>
  <c r="DC1017" i="1"/>
  <c r="DB1017" i="1"/>
  <c r="DA1017" i="1"/>
  <c r="CZ1017" i="1"/>
  <c r="CX1017" i="1"/>
  <c r="CW1017" i="1"/>
  <c r="CV1017" i="1"/>
  <c r="CU1017" i="1"/>
  <c r="CT1017" i="1"/>
  <c r="CS1017" i="1"/>
  <c r="CQ1017" i="1"/>
  <c r="CP1017" i="1"/>
  <c r="CO1017" i="1"/>
  <c r="CN1016" i="1"/>
  <c r="CV1016" i="1" l="1"/>
  <c r="CR1017" i="1"/>
  <c r="DL1016" i="1"/>
  <c r="DH1017" i="1"/>
  <c r="EB1016" i="1"/>
  <c r="DX1017" i="1"/>
  <c r="CR1016" i="1"/>
  <c r="CN1017" i="1"/>
  <c r="DD1017" i="1"/>
  <c r="DT1017" i="1"/>
  <c r="CZ1016" i="1"/>
  <c r="DP1016" i="1"/>
  <c r="EF1016" i="1"/>
  <c r="EJ1017" i="1"/>
  <c r="EJ1016" i="1"/>
  <c r="EK1017" i="1"/>
  <c r="EK1016" i="1"/>
  <c r="CQ1016" i="1"/>
  <c r="CU1016" i="1"/>
  <c r="CY1016" i="1"/>
  <c r="DC1016" i="1"/>
  <c r="DG1016" i="1"/>
  <c r="DK1016" i="1"/>
  <c r="DO1016" i="1"/>
  <c r="DS1016" i="1"/>
  <c r="DW1016" i="1"/>
  <c r="EA1016" i="1"/>
  <c r="EE1016" i="1"/>
  <c r="EI1016" i="1"/>
  <c r="CY1017" i="1"/>
  <c r="CO1016" i="1"/>
  <c r="CS1016" i="1"/>
  <c r="CW1016" i="1"/>
  <c r="DA1016" i="1"/>
  <c r="DE1016" i="1"/>
  <c r="DI1016" i="1"/>
  <c r="DM1016" i="1"/>
  <c r="DQ1016" i="1"/>
  <c r="DU1016" i="1"/>
  <c r="DY1016" i="1"/>
  <c r="EC1016" i="1"/>
  <c r="EG1016" i="1"/>
  <c r="DM1017" i="1"/>
  <c r="CP1016" i="1"/>
  <c r="CT1016" i="1"/>
  <c r="CX1016" i="1"/>
  <c r="DB1016" i="1"/>
  <c r="DF1016" i="1"/>
  <c r="DJ1016" i="1"/>
  <c r="DN1016" i="1"/>
  <c r="DR1016" i="1"/>
  <c r="DV1016" i="1"/>
  <c r="DZ1016" i="1"/>
  <c r="ED1016" i="1"/>
  <c r="EH1016" i="1"/>
  <c r="EL1016" i="1"/>
  <c r="S1017" i="1" l="1"/>
  <c r="R1017" i="1"/>
  <c r="Q1017" i="1"/>
  <c r="P1017" i="1"/>
  <c r="O1017" i="1"/>
  <c r="N1017" i="1"/>
  <c r="M1017" i="1"/>
  <c r="L1017" i="1"/>
  <c r="K1017" i="1"/>
  <c r="J1017" i="1"/>
  <c r="S1016" i="1"/>
  <c r="R1016" i="1"/>
  <c r="Q1016" i="1"/>
  <c r="P1016" i="1"/>
  <c r="O1016" i="1"/>
  <c r="N1016" i="1"/>
  <c r="M1016" i="1"/>
  <c r="L1016" i="1"/>
  <c r="K1016" i="1"/>
  <c r="J1016" i="1"/>
  <c r="I1017" i="1"/>
  <c r="I1016" i="1"/>
  <c r="CM963" i="1"/>
  <c r="CL963" i="1"/>
  <c r="CK963" i="1"/>
  <c r="CJ963" i="1"/>
  <c r="CI963" i="1"/>
  <c r="CH963" i="1"/>
  <c r="CG963" i="1"/>
  <c r="CF963" i="1"/>
  <c r="CE963" i="1"/>
  <c r="CD963" i="1"/>
  <c r="CC963" i="1"/>
  <c r="CB963" i="1"/>
  <c r="CA963" i="1"/>
  <c r="BZ963" i="1"/>
  <c r="BY963" i="1"/>
  <c r="BX963" i="1"/>
  <c r="BW963" i="1"/>
  <c r="BV963" i="1"/>
  <c r="BU963" i="1"/>
  <c r="BT963" i="1"/>
  <c r="BS963" i="1"/>
  <c r="CM962" i="1"/>
  <c r="CL962" i="1"/>
  <c r="CK962" i="1"/>
  <c r="CJ962" i="1"/>
  <c r="CI962" i="1"/>
  <c r="CH962" i="1"/>
  <c r="CG962" i="1"/>
  <c r="CF962" i="1"/>
  <c r="CE962" i="1"/>
  <c r="CD962" i="1"/>
  <c r="CC962" i="1"/>
  <c r="CB962" i="1"/>
  <c r="CA962" i="1"/>
  <c r="BZ962" i="1"/>
  <c r="BY962" i="1"/>
  <c r="BX962" i="1"/>
  <c r="BW962" i="1"/>
  <c r="BV962" i="1"/>
  <c r="BU962" i="1"/>
  <c r="BT962" i="1"/>
  <c r="BS962" i="1"/>
  <c r="BQ963" i="1"/>
  <c r="BP963" i="1"/>
  <c r="BO963" i="1"/>
  <c r="BN963" i="1"/>
  <c r="BM963" i="1"/>
  <c r="BQ962" i="1"/>
  <c r="BP962" i="1"/>
  <c r="BO962" i="1"/>
  <c r="BN962" i="1"/>
  <c r="BM962" i="1"/>
  <c r="BI963" i="1"/>
  <c r="BI962" i="1"/>
  <c r="BG963" i="1"/>
  <c r="BG962" i="1"/>
  <c r="BD963" i="1"/>
  <c r="BC963" i="1"/>
  <c r="BD962" i="1"/>
  <c r="BC962" i="1"/>
  <c r="AY963" i="1"/>
  <c r="AY962" i="1"/>
  <c r="AQ826" i="1"/>
  <c r="AR826" i="1"/>
  <c r="AS826" i="1"/>
  <c r="AT826" i="1"/>
  <c r="AU826" i="1"/>
  <c r="AV826" i="1"/>
  <c r="AW826" i="1"/>
  <c r="AX826" i="1"/>
  <c r="CN949" i="1"/>
  <c r="CO949" i="1"/>
  <c r="CP949" i="1"/>
  <c r="CQ949" i="1"/>
  <c r="CR949" i="1"/>
  <c r="CS949" i="1"/>
  <c r="CT949" i="1"/>
  <c r="CU949" i="1"/>
  <c r="CV949" i="1"/>
  <c r="CW949" i="1"/>
  <c r="CX949" i="1"/>
  <c r="CY949" i="1"/>
  <c r="CZ949" i="1"/>
  <c r="DA949" i="1"/>
  <c r="DB949" i="1"/>
  <c r="DC949" i="1"/>
  <c r="DD949" i="1"/>
  <c r="DE949" i="1"/>
  <c r="DF949" i="1"/>
  <c r="DG949" i="1"/>
  <c r="DH949" i="1"/>
  <c r="DI949" i="1"/>
  <c r="DJ949" i="1"/>
  <c r="DK949" i="1"/>
  <c r="DL949" i="1"/>
  <c r="DM949" i="1"/>
  <c r="EI949" i="1" s="1"/>
  <c r="DN949" i="1"/>
  <c r="DO949" i="1"/>
  <c r="DP949" i="1"/>
  <c r="DQ949" i="1"/>
  <c r="DR949" i="1"/>
  <c r="DS949" i="1"/>
  <c r="DT949" i="1"/>
  <c r="DU949" i="1"/>
  <c r="DV949" i="1"/>
  <c r="DW949" i="1"/>
  <c r="DX949" i="1"/>
  <c r="DY949" i="1"/>
  <c r="DZ949" i="1"/>
  <c r="EA949" i="1"/>
  <c r="EB949" i="1"/>
  <c r="EC949" i="1"/>
  <c r="ED949" i="1"/>
  <c r="EE949" i="1"/>
  <c r="EF949" i="1"/>
  <c r="EG949" i="1"/>
  <c r="EH949" i="1"/>
  <c r="EJ949" i="1"/>
  <c r="EK949" i="1"/>
  <c r="EL949" i="1"/>
  <c r="CN950" i="1"/>
  <c r="CO950" i="1"/>
  <c r="CP950" i="1"/>
  <c r="CQ950" i="1"/>
  <c r="CR950" i="1"/>
  <c r="CS950" i="1"/>
  <c r="CT950" i="1"/>
  <c r="CU950" i="1"/>
  <c r="CV950" i="1"/>
  <c r="CW950" i="1"/>
  <c r="CX950" i="1"/>
  <c r="CY950" i="1"/>
  <c r="CZ950" i="1"/>
  <c r="DA950" i="1"/>
  <c r="DB950" i="1"/>
  <c r="DC950" i="1"/>
  <c r="DD950" i="1"/>
  <c r="DE950" i="1"/>
  <c r="DF950" i="1"/>
  <c r="DG950" i="1"/>
  <c r="DH950" i="1"/>
  <c r="DI950" i="1"/>
  <c r="DJ950" i="1"/>
  <c r="DK950" i="1"/>
  <c r="DL950" i="1"/>
  <c r="DM950" i="1"/>
  <c r="EI950" i="1" s="1"/>
  <c r="DN950" i="1"/>
  <c r="DO950" i="1"/>
  <c r="DP950" i="1"/>
  <c r="DQ950" i="1"/>
  <c r="DR950" i="1"/>
  <c r="DS950" i="1"/>
  <c r="DT950" i="1"/>
  <c r="DU950" i="1"/>
  <c r="DV950" i="1"/>
  <c r="DW950" i="1"/>
  <c r="DX950" i="1"/>
  <c r="DY950" i="1"/>
  <c r="DZ950" i="1"/>
  <c r="EA950" i="1"/>
  <c r="EB950" i="1"/>
  <c r="EC950" i="1"/>
  <c r="ED950" i="1"/>
  <c r="EE950" i="1"/>
  <c r="EF950" i="1"/>
  <c r="EG950" i="1"/>
  <c r="EH950" i="1"/>
  <c r="EJ950" i="1"/>
  <c r="EK950" i="1"/>
  <c r="EL950" i="1"/>
  <c r="CN951" i="1"/>
  <c r="CO951" i="1"/>
  <c r="CP951" i="1"/>
  <c r="CQ951" i="1"/>
  <c r="CR951" i="1"/>
  <c r="EK951" i="1" s="1"/>
  <c r="CS951" i="1"/>
  <c r="CT951" i="1"/>
  <c r="CU951" i="1"/>
  <c r="CV951" i="1"/>
  <c r="CW951" i="1"/>
  <c r="CX951" i="1"/>
  <c r="CY951" i="1"/>
  <c r="EJ951" i="1" s="1"/>
  <c r="CZ951" i="1"/>
  <c r="DA951" i="1"/>
  <c r="DB951" i="1"/>
  <c r="DC951" i="1"/>
  <c r="DD951" i="1"/>
  <c r="DE951" i="1"/>
  <c r="DF951" i="1"/>
  <c r="DG951" i="1"/>
  <c r="DH951" i="1"/>
  <c r="DI951" i="1"/>
  <c r="DJ951" i="1"/>
  <c r="DK951" i="1"/>
  <c r="DL951" i="1"/>
  <c r="DM951" i="1"/>
  <c r="EI951" i="1" s="1"/>
  <c r="DN951" i="1"/>
  <c r="DO951" i="1"/>
  <c r="DP951" i="1"/>
  <c r="DQ951" i="1"/>
  <c r="DR951" i="1"/>
  <c r="DS951" i="1"/>
  <c r="DT951" i="1"/>
  <c r="DU951" i="1"/>
  <c r="DV951" i="1"/>
  <c r="DW951" i="1"/>
  <c r="DX951" i="1"/>
  <c r="DY951" i="1"/>
  <c r="DZ951" i="1"/>
  <c r="EA951" i="1"/>
  <c r="EB951" i="1"/>
  <c r="EC951" i="1"/>
  <c r="ED951" i="1"/>
  <c r="EE951" i="1"/>
  <c r="EF951" i="1"/>
  <c r="EG951" i="1"/>
  <c r="EH951" i="1"/>
  <c r="EL951" i="1"/>
  <c r="EL948" i="1"/>
  <c r="EH948" i="1"/>
  <c r="EG948" i="1"/>
  <c r="EF948" i="1"/>
  <c r="EE948" i="1"/>
  <c r="ED948" i="1"/>
  <c r="EC948" i="1"/>
  <c r="EB948" i="1"/>
  <c r="EA948" i="1"/>
  <c r="DZ948" i="1"/>
  <c r="DY948" i="1"/>
  <c r="DX948" i="1"/>
  <c r="DW948" i="1"/>
  <c r="DV948" i="1"/>
  <c r="DU948" i="1"/>
  <c r="DT948" i="1"/>
  <c r="DS948" i="1"/>
  <c r="DR948" i="1"/>
  <c r="DQ948" i="1"/>
  <c r="DP948" i="1"/>
  <c r="DO948" i="1"/>
  <c r="DN948" i="1"/>
  <c r="DM948" i="1"/>
  <c r="EI948" i="1" s="1"/>
  <c r="DL948" i="1"/>
  <c r="DK948" i="1"/>
  <c r="DJ948" i="1"/>
  <c r="DI948" i="1"/>
  <c r="DH948" i="1"/>
  <c r="DG948" i="1"/>
  <c r="DF948" i="1"/>
  <c r="DE948" i="1"/>
  <c r="DD948" i="1"/>
  <c r="DC948" i="1"/>
  <c r="DB948" i="1"/>
  <c r="DA948" i="1"/>
  <c r="CZ948" i="1"/>
  <c r="CY948" i="1"/>
  <c r="EJ948" i="1" s="1"/>
  <c r="CX948" i="1"/>
  <c r="CW948" i="1"/>
  <c r="CV948" i="1"/>
  <c r="CU948" i="1"/>
  <c r="CT948" i="1"/>
  <c r="CS948" i="1"/>
  <c r="CR948" i="1"/>
  <c r="CQ948" i="1"/>
  <c r="CP948" i="1"/>
  <c r="CO948" i="1"/>
  <c r="CN948" i="1"/>
  <c r="CQ963" i="1" l="1"/>
  <c r="CU962" i="1"/>
  <c r="DC963" i="1"/>
  <c r="DG963" i="1"/>
  <c r="DK962" i="1"/>
  <c r="DO963" i="1"/>
  <c r="DS963" i="1"/>
  <c r="DW963" i="1"/>
  <c r="EA962" i="1"/>
  <c r="EE963" i="1"/>
  <c r="EI963" i="1"/>
  <c r="CS963" i="1"/>
  <c r="CS962" i="1"/>
  <c r="DA963" i="1"/>
  <c r="DA962" i="1"/>
  <c r="DE963" i="1"/>
  <c r="DE962" i="1"/>
  <c r="DM963" i="1"/>
  <c r="DM962" i="1"/>
  <c r="DU963" i="1"/>
  <c r="DU962" i="1"/>
  <c r="DY963" i="1"/>
  <c r="DY962" i="1"/>
  <c r="EC963" i="1"/>
  <c r="EC962" i="1"/>
  <c r="CP963" i="1"/>
  <c r="CP962" i="1"/>
  <c r="CT963" i="1"/>
  <c r="CT962" i="1"/>
  <c r="CX963" i="1"/>
  <c r="CX962" i="1"/>
  <c r="DB963" i="1"/>
  <c r="DB962" i="1"/>
  <c r="DF963" i="1"/>
  <c r="DF962" i="1"/>
  <c r="DJ963" i="1"/>
  <c r="DJ962" i="1"/>
  <c r="DN963" i="1"/>
  <c r="DN962" i="1"/>
  <c r="DR963" i="1"/>
  <c r="DR962" i="1"/>
  <c r="DV963" i="1"/>
  <c r="DV962" i="1"/>
  <c r="DZ963" i="1"/>
  <c r="DZ962" i="1"/>
  <c r="ED963" i="1"/>
  <c r="ED962" i="1"/>
  <c r="EH963" i="1"/>
  <c r="EH962" i="1"/>
  <c r="CY962" i="1"/>
  <c r="DO962" i="1"/>
  <c r="EE962" i="1"/>
  <c r="CU963" i="1"/>
  <c r="DK963" i="1"/>
  <c r="EA963" i="1"/>
  <c r="DC962" i="1"/>
  <c r="DS962" i="1"/>
  <c r="EI962" i="1"/>
  <c r="CY963" i="1"/>
  <c r="CN963" i="1"/>
  <c r="CN962" i="1"/>
  <c r="EK948" i="1"/>
  <c r="CR963" i="1"/>
  <c r="CR962" i="1"/>
  <c r="CV963" i="1"/>
  <c r="CV962" i="1"/>
  <c r="CZ963" i="1"/>
  <c r="CZ962" i="1"/>
  <c r="DD963" i="1"/>
  <c r="DD962" i="1"/>
  <c r="DH963" i="1"/>
  <c r="DH962" i="1"/>
  <c r="DL963" i="1"/>
  <c r="DL962" i="1"/>
  <c r="DP963" i="1"/>
  <c r="DP962" i="1"/>
  <c r="DT963" i="1"/>
  <c r="DT962" i="1"/>
  <c r="DX963" i="1"/>
  <c r="DX962" i="1"/>
  <c r="EB963" i="1"/>
  <c r="EB962" i="1"/>
  <c r="EF963" i="1"/>
  <c r="EF962" i="1"/>
  <c r="EL963" i="1"/>
  <c r="EL962" i="1"/>
  <c r="CQ962" i="1"/>
  <c r="DG962" i="1"/>
  <c r="DW962" i="1"/>
  <c r="EJ963" i="1"/>
  <c r="EJ962" i="1"/>
  <c r="CO963" i="1"/>
  <c r="CO962" i="1"/>
  <c r="CW963" i="1"/>
  <c r="CW962" i="1"/>
  <c r="DI963" i="1"/>
  <c r="DI962" i="1"/>
  <c r="DQ963" i="1"/>
  <c r="DQ962" i="1"/>
  <c r="EG963" i="1"/>
  <c r="EG962" i="1"/>
  <c r="EK963" i="1" l="1"/>
  <c r="EK962" i="1"/>
  <c r="V866" i="1"/>
  <c r="X866" i="1"/>
  <c r="Z866" i="1"/>
  <c r="AB866" i="1"/>
  <c r="AD866" i="1"/>
  <c r="AF866" i="1"/>
  <c r="AH866" i="1"/>
  <c r="AJ866" i="1"/>
  <c r="AL866" i="1"/>
  <c r="AN866" i="1"/>
  <c r="V867" i="1"/>
  <c r="X867" i="1"/>
  <c r="Z867" i="1"/>
  <c r="AB867" i="1"/>
  <c r="AD867" i="1"/>
  <c r="AF867" i="1"/>
  <c r="AH867" i="1"/>
  <c r="AJ867" i="1"/>
  <c r="AL867" i="1"/>
  <c r="AN867" i="1"/>
  <c r="V868" i="1"/>
  <c r="X868" i="1"/>
  <c r="Z868" i="1"/>
  <c r="AB868" i="1"/>
  <c r="AD868" i="1"/>
  <c r="AF868" i="1"/>
  <c r="AH868" i="1"/>
  <c r="AJ868" i="1"/>
  <c r="AL868" i="1"/>
  <c r="AN868" i="1"/>
  <c r="V869" i="1"/>
  <c r="X869" i="1"/>
  <c r="Z869" i="1"/>
  <c r="AB869" i="1"/>
  <c r="AD869" i="1"/>
  <c r="AF869" i="1"/>
  <c r="AH869" i="1"/>
  <c r="AJ869" i="1"/>
  <c r="AL869" i="1"/>
  <c r="AN869" i="1"/>
  <c r="V870" i="1"/>
  <c r="X870" i="1"/>
  <c r="Z870" i="1"/>
  <c r="AB870" i="1"/>
  <c r="AD870" i="1"/>
  <c r="AF870" i="1"/>
  <c r="AH870" i="1"/>
  <c r="AJ870" i="1"/>
  <c r="AL870" i="1"/>
  <c r="AN870" i="1"/>
  <c r="V871" i="1"/>
  <c r="X871" i="1"/>
  <c r="Z871" i="1"/>
  <c r="AB871" i="1"/>
  <c r="AD871" i="1"/>
  <c r="AF871" i="1"/>
  <c r="AH871" i="1"/>
  <c r="AJ871" i="1"/>
  <c r="AL871" i="1"/>
  <c r="AN871" i="1"/>
  <c r="V872" i="1"/>
  <c r="X872" i="1"/>
  <c r="Z872" i="1"/>
  <c r="AB872" i="1"/>
  <c r="AD872" i="1"/>
  <c r="AF872" i="1"/>
  <c r="AH872" i="1"/>
  <c r="AJ872" i="1"/>
  <c r="AL872" i="1"/>
  <c r="AN872" i="1"/>
  <c r="V873" i="1"/>
  <c r="X873" i="1"/>
  <c r="Z873" i="1"/>
  <c r="AB873" i="1"/>
  <c r="AD873" i="1"/>
  <c r="AF873" i="1"/>
  <c r="AH873" i="1"/>
  <c r="AJ873" i="1"/>
  <c r="AL873" i="1"/>
  <c r="AN873" i="1"/>
  <c r="V874" i="1"/>
  <c r="X874" i="1"/>
  <c r="Z874" i="1"/>
  <c r="AB874" i="1"/>
  <c r="AD874" i="1"/>
  <c r="AF874" i="1"/>
  <c r="AH874" i="1"/>
  <c r="AJ874" i="1"/>
  <c r="AL874" i="1"/>
  <c r="AN874" i="1"/>
  <c r="V875" i="1"/>
  <c r="X875" i="1"/>
  <c r="Z875" i="1"/>
  <c r="AB875" i="1"/>
  <c r="AD875" i="1"/>
  <c r="AF875" i="1"/>
  <c r="AH875" i="1"/>
  <c r="AJ875" i="1"/>
  <c r="AL875" i="1"/>
  <c r="AN875" i="1"/>
  <c r="V876" i="1"/>
  <c r="X876" i="1"/>
  <c r="Z876" i="1"/>
  <c r="AB876" i="1"/>
  <c r="AD876" i="1"/>
  <c r="AF876" i="1"/>
  <c r="AH876" i="1"/>
  <c r="AJ876" i="1"/>
  <c r="AL876" i="1"/>
  <c r="AN876" i="1"/>
  <c r="V877" i="1"/>
  <c r="X877" i="1"/>
  <c r="Z877" i="1"/>
  <c r="AB877" i="1"/>
  <c r="AD877" i="1"/>
  <c r="AF877" i="1"/>
  <c r="AH877" i="1"/>
  <c r="AJ877" i="1"/>
  <c r="AL877" i="1"/>
  <c r="AN877" i="1"/>
  <c r="V878" i="1"/>
  <c r="X878" i="1"/>
  <c r="Z878" i="1"/>
  <c r="AB878" i="1"/>
  <c r="AD878" i="1"/>
  <c r="AF878" i="1"/>
  <c r="AH878" i="1"/>
  <c r="AJ878" i="1"/>
  <c r="AL878" i="1"/>
  <c r="AN878" i="1"/>
  <c r="I879" i="1"/>
  <c r="J879" i="1"/>
  <c r="K879" i="1"/>
  <c r="L879" i="1"/>
  <c r="M879" i="1"/>
  <c r="N879" i="1"/>
  <c r="O879" i="1"/>
  <c r="P879" i="1"/>
  <c r="Q879" i="1"/>
  <c r="R879" i="1"/>
  <c r="S879" i="1"/>
  <c r="I880" i="1"/>
  <c r="J880" i="1"/>
  <c r="K880" i="1"/>
  <c r="L880" i="1"/>
  <c r="M880" i="1"/>
  <c r="N880" i="1"/>
  <c r="O880" i="1"/>
  <c r="P880" i="1"/>
  <c r="Q880" i="1"/>
  <c r="R880" i="1"/>
  <c r="S880" i="1"/>
  <c r="V882" i="1"/>
  <c r="X882" i="1"/>
  <c r="Z882" i="1"/>
  <c r="AB882" i="1"/>
  <c r="AD882" i="1"/>
  <c r="AF882" i="1"/>
  <c r="AH882" i="1"/>
  <c r="AJ882" i="1"/>
  <c r="AL882" i="1"/>
  <c r="AN882" i="1"/>
  <c r="V883" i="1"/>
  <c r="X883" i="1"/>
  <c r="Z883" i="1"/>
  <c r="AB883" i="1"/>
  <c r="AD883" i="1"/>
  <c r="AF883" i="1"/>
  <c r="AH883" i="1"/>
  <c r="AJ883" i="1"/>
  <c r="AL883" i="1"/>
  <c r="AN883" i="1"/>
  <c r="V884" i="1"/>
  <c r="X884" i="1"/>
  <c r="Z884" i="1"/>
  <c r="AB884" i="1"/>
  <c r="AD884" i="1"/>
  <c r="AF884" i="1"/>
  <c r="AH884" i="1"/>
  <c r="AJ884" i="1"/>
  <c r="AL884" i="1"/>
  <c r="AN884" i="1"/>
  <c r="V885" i="1"/>
  <c r="X885" i="1"/>
  <c r="Z885" i="1"/>
  <c r="AB885" i="1"/>
  <c r="AD885" i="1"/>
  <c r="AF885" i="1"/>
  <c r="AH885" i="1"/>
  <c r="AJ885" i="1"/>
  <c r="AL885" i="1"/>
  <c r="AN885" i="1"/>
  <c r="V886" i="1"/>
  <c r="X886" i="1"/>
  <c r="Z886" i="1"/>
  <c r="AB886" i="1"/>
  <c r="AD886" i="1"/>
  <c r="AF886" i="1"/>
  <c r="AH886" i="1"/>
  <c r="AJ886" i="1"/>
  <c r="AL886" i="1"/>
  <c r="AN886" i="1"/>
  <c r="V887" i="1"/>
  <c r="X887" i="1"/>
  <c r="Z887" i="1"/>
  <c r="AB887" i="1"/>
  <c r="AD887" i="1"/>
  <c r="AF887" i="1"/>
  <c r="AH887" i="1"/>
  <c r="AJ887" i="1"/>
  <c r="AL887" i="1"/>
  <c r="AN887" i="1"/>
  <c r="V888" i="1"/>
  <c r="X888" i="1"/>
  <c r="Z888" i="1"/>
  <c r="AB888" i="1"/>
  <c r="AD888" i="1"/>
  <c r="AF888" i="1"/>
  <c r="AH888" i="1"/>
  <c r="AJ888" i="1"/>
  <c r="AL888" i="1"/>
  <c r="AN888" i="1"/>
  <c r="V889" i="1"/>
  <c r="X889" i="1"/>
  <c r="Z889" i="1"/>
  <c r="AB889" i="1"/>
  <c r="AD889" i="1"/>
  <c r="AF889" i="1"/>
  <c r="AH889" i="1"/>
  <c r="AJ889" i="1"/>
  <c r="AL889" i="1"/>
  <c r="AN889" i="1"/>
  <c r="V890" i="1"/>
  <c r="X890" i="1"/>
  <c r="Z890" i="1"/>
  <c r="AB890" i="1"/>
  <c r="AD890" i="1"/>
  <c r="AF890" i="1"/>
  <c r="AH890" i="1"/>
  <c r="AJ890" i="1"/>
  <c r="AL890" i="1"/>
  <c r="AN890" i="1"/>
  <c r="V891" i="1"/>
  <c r="X891" i="1"/>
  <c r="Z891" i="1"/>
  <c r="AB891" i="1"/>
  <c r="AD891" i="1"/>
  <c r="AF891" i="1"/>
  <c r="AH891" i="1"/>
  <c r="AJ891" i="1"/>
  <c r="AL891" i="1"/>
  <c r="AN891" i="1"/>
  <c r="V892" i="1"/>
  <c r="X892" i="1"/>
  <c r="Z892" i="1"/>
  <c r="AB892" i="1"/>
  <c r="AD892" i="1"/>
  <c r="AF892" i="1"/>
  <c r="AH892" i="1"/>
  <c r="AJ892" i="1"/>
  <c r="AL892" i="1"/>
  <c r="AN892" i="1"/>
  <c r="V893" i="1"/>
  <c r="X893" i="1"/>
  <c r="Z893" i="1"/>
  <c r="AB893" i="1"/>
  <c r="AD893" i="1"/>
  <c r="AF893" i="1"/>
  <c r="AH893" i="1"/>
  <c r="AJ893" i="1"/>
  <c r="AL893" i="1"/>
  <c r="AN893" i="1"/>
  <c r="V894" i="1"/>
  <c r="X894" i="1"/>
  <c r="Z894" i="1"/>
  <c r="AB894" i="1"/>
  <c r="AD894" i="1"/>
  <c r="AF894" i="1"/>
  <c r="AH894" i="1"/>
  <c r="AJ894" i="1"/>
  <c r="AL894" i="1"/>
  <c r="AN894" i="1"/>
  <c r="V895" i="1"/>
  <c r="X895" i="1"/>
  <c r="Z895" i="1"/>
  <c r="AB895" i="1"/>
  <c r="AD895" i="1"/>
  <c r="AF895" i="1"/>
  <c r="AH895" i="1"/>
  <c r="AJ895" i="1"/>
  <c r="AL895" i="1"/>
  <c r="AN895" i="1"/>
  <c r="V896" i="1"/>
  <c r="X896" i="1"/>
  <c r="Z896" i="1"/>
  <c r="AB896" i="1"/>
  <c r="AD896" i="1"/>
  <c r="AF896" i="1"/>
  <c r="AH896" i="1"/>
  <c r="AJ896" i="1"/>
  <c r="AL896" i="1"/>
  <c r="AN896" i="1"/>
  <c r="V897" i="1"/>
  <c r="X897" i="1"/>
  <c r="Z897" i="1"/>
  <c r="AB897" i="1"/>
  <c r="AD897" i="1"/>
  <c r="AF897" i="1"/>
  <c r="AH897" i="1"/>
  <c r="AJ897" i="1"/>
  <c r="AL897" i="1"/>
  <c r="AN897" i="1"/>
  <c r="CN897" i="1"/>
  <c r="CO897" i="1"/>
  <c r="CP897" i="1"/>
  <c r="CQ897" i="1"/>
  <c r="CR897" i="1"/>
  <c r="EK897" i="1" s="1"/>
  <c r="CS897" i="1"/>
  <c r="CT897" i="1"/>
  <c r="CU897" i="1"/>
  <c r="CV897" i="1"/>
  <c r="CW897" i="1"/>
  <c r="CX897" i="1"/>
  <c r="CY897" i="1"/>
  <c r="EJ897" i="1" s="1"/>
  <c r="CZ897" i="1"/>
  <c r="DA897" i="1"/>
  <c r="DA912" i="1" s="1"/>
  <c r="DB897" i="1"/>
  <c r="DC897" i="1"/>
  <c r="DD897" i="1"/>
  <c r="DE897" i="1"/>
  <c r="DE911" i="1" s="1"/>
  <c r="DF897" i="1"/>
  <c r="DG897" i="1"/>
  <c r="DH897" i="1"/>
  <c r="DI897" i="1"/>
  <c r="DJ897" i="1"/>
  <c r="DK897" i="1"/>
  <c r="DL897" i="1"/>
  <c r="DL911" i="1" s="1"/>
  <c r="DM897" i="1"/>
  <c r="EI897" i="1" s="1"/>
  <c r="DO897" i="1"/>
  <c r="DP897" i="1"/>
  <c r="DQ897" i="1"/>
  <c r="DR897" i="1"/>
  <c r="DS897" i="1"/>
  <c r="DT897" i="1"/>
  <c r="DU897" i="1"/>
  <c r="DV897" i="1"/>
  <c r="DW897" i="1"/>
  <c r="DX897" i="1"/>
  <c r="DX911" i="1" s="1"/>
  <c r="DY897" i="1"/>
  <c r="DZ897" i="1"/>
  <c r="DZ912" i="1" s="1"/>
  <c r="EA897" i="1"/>
  <c r="EB897" i="1"/>
  <c r="EC897" i="1"/>
  <c r="ED897" i="1"/>
  <c r="EE897" i="1"/>
  <c r="EF897" i="1"/>
  <c r="EG897" i="1"/>
  <c r="EH897" i="1"/>
  <c r="EL897" i="1"/>
  <c r="EL911" i="1" s="1"/>
  <c r="V898" i="1"/>
  <c r="X898" i="1"/>
  <c r="Z898" i="1"/>
  <c r="AB898" i="1"/>
  <c r="AD898" i="1"/>
  <c r="AF898" i="1"/>
  <c r="AH898" i="1"/>
  <c r="AJ898" i="1"/>
  <c r="AL898" i="1"/>
  <c r="AN898" i="1"/>
  <c r="CN898" i="1"/>
  <c r="CO898" i="1"/>
  <c r="CP898" i="1"/>
  <c r="CQ898" i="1"/>
  <c r="CR898" i="1"/>
  <c r="CS898" i="1"/>
  <c r="CT898" i="1"/>
  <c r="CU898" i="1"/>
  <c r="CV898" i="1"/>
  <c r="CW898" i="1"/>
  <c r="CX898" i="1"/>
  <c r="CY898" i="1"/>
  <c r="CZ898" i="1"/>
  <c r="DA898" i="1"/>
  <c r="DB898" i="1"/>
  <c r="DC898" i="1"/>
  <c r="DD898" i="1"/>
  <c r="DE898" i="1"/>
  <c r="DF898" i="1"/>
  <c r="DG898" i="1"/>
  <c r="DH898" i="1"/>
  <c r="DI898" i="1"/>
  <c r="DJ898" i="1"/>
  <c r="DK898" i="1"/>
  <c r="DL898" i="1"/>
  <c r="DM898" i="1"/>
  <c r="EI898" i="1" s="1"/>
  <c r="DN898" i="1"/>
  <c r="DN911" i="1" s="1"/>
  <c r="DO898" i="1"/>
  <c r="DP898" i="1"/>
  <c r="DQ898" i="1"/>
  <c r="DR898" i="1"/>
  <c r="DS898" i="1"/>
  <c r="DT898" i="1"/>
  <c r="DU898" i="1"/>
  <c r="DV898" i="1"/>
  <c r="DW898" i="1"/>
  <c r="DX898" i="1"/>
  <c r="DY898" i="1"/>
  <c r="DZ898" i="1"/>
  <c r="EA898" i="1"/>
  <c r="EB898" i="1"/>
  <c r="EC898" i="1"/>
  <c r="ED898" i="1"/>
  <c r="EE898" i="1"/>
  <c r="EF898" i="1"/>
  <c r="EG898" i="1"/>
  <c r="EH898" i="1"/>
  <c r="EJ898" i="1"/>
  <c r="EK898" i="1"/>
  <c r="EL898" i="1"/>
  <c r="V899" i="1"/>
  <c r="X899" i="1"/>
  <c r="Z899" i="1"/>
  <c r="AB899" i="1"/>
  <c r="AD899" i="1"/>
  <c r="AF899" i="1"/>
  <c r="AH899" i="1"/>
  <c r="AJ899" i="1"/>
  <c r="AL899" i="1"/>
  <c r="AN899" i="1"/>
  <c r="V900" i="1"/>
  <c r="X900" i="1"/>
  <c r="Z900" i="1"/>
  <c r="AB900" i="1"/>
  <c r="AD900" i="1"/>
  <c r="AF900" i="1"/>
  <c r="AH900" i="1"/>
  <c r="AJ900" i="1"/>
  <c r="AL900" i="1"/>
  <c r="AN900" i="1"/>
  <c r="V901" i="1"/>
  <c r="X901" i="1"/>
  <c r="Z901" i="1"/>
  <c r="AB901" i="1"/>
  <c r="AD901" i="1"/>
  <c r="AF901" i="1"/>
  <c r="AH901" i="1"/>
  <c r="AJ901" i="1"/>
  <c r="AL901" i="1"/>
  <c r="AN901" i="1"/>
  <c r="V902" i="1"/>
  <c r="X902" i="1"/>
  <c r="Z902" i="1"/>
  <c r="AB902" i="1"/>
  <c r="AD902" i="1"/>
  <c r="AF902" i="1"/>
  <c r="AH902" i="1"/>
  <c r="AJ902" i="1"/>
  <c r="AL902" i="1"/>
  <c r="AN902" i="1"/>
  <c r="V903" i="1"/>
  <c r="X903" i="1"/>
  <c r="Z903" i="1"/>
  <c r="AB903" i="1"/>
  <c r="AD903" i="1"/>
  <c r="AF903" i="1"/>
  <c r="AH903" i="1"/>
  <c r="AJ903" i="1"/>
  <c r="AL903" i="1"/>
  <c r="AN903" i="1"/>
  <c r="V904" i="1"/>
  <c r="X904" i="1"/>
  <c r="Z904" i="1"/>
  <c r="AB904" i="1"/>
  <c r="AD904" i="1"/>
  <c r="AF904" i="1"/>
  <c r="AH904" i="1"/>
  <c r="AJ904" i="1"/>
  <c r="AL904" i="1"/>
  <c r="AN904" i="1"/>
  <c r="V905" i="1"/>
  <c r="X905" i="1"/>
  <c r="Z905" i="1"/>
  <c r="AB905" i="1"/>
  <c r="AD905" i="1"/>
  <c r="AF905" i="1"/>
  <c r="AH905" i="1"/>
  <c r="AJ905" i="1"/>
  <c r="AL905" i="1"/>
  <c r="AN905" i="1"/>
  <c r="V906" i="1"/>
  <c r="X906" i="1"/>
  <c r="Z906" i="1"/>
  <c r="AB906" i="1"/>
  <c r="AD906" i="1"/>
  <c r="AF906" i="1"/>
  <c r="AH906" i="1"/>
  <c r="AJ906" i="1"/>
  <c r="AL906" i="1"/>
  <c r="AN906" i="1"/>
  <c r="V907" i="1"/>
  <c r="X907" i="1"/>
  <c r="Z907" i="1"/>
  <c r="AB907" i="1"/>
  <c r="AD907" i="1"/>
  <c r="AF907" i="1"/>
  <c r="AH907" i="1"/>
  <c r="AJ907" i="1"/>
  <c r="AL907" i="1"/>
  <c r="AN907" i="1"/>
  <c r="V908" i="1"/>
  <c r="X908" i="1"/>
  <c r="Z908" i="1"/>
  <c r="AB908" i="1"/>
  <c r="AD908" i="1"/>
  <c r="AF908" i="1"/>
  <c r="AH908" i="1"/>
  <c r="AJ908" i="1"/>
  <c r="AL908" i="1"/>
  <c r="AN908" i="1"/>
  <c r="V909" i="1"/>
  <c r="X909" i="1"/>
  <c r="Z909" i="1"/>
  <c r="AB909" i="1"/>
  <c r="AD909" i="1"/>
  <c r="AF909" i="1"/>
  <c r="AH909" i="1"/>
  <c r="AJ909" i="1"/>
  <c r="AL909" i="1"/>
  <c r="AN909" i="1"/>
  <c r="V910" i="1"/>
  <c r="X910" i="1"/>
  <c r="Z910" i="1"/>
  <c r="AB910" i="1"/>
  <c r="AD910" i="1"/>
  <c r="AF910" i="1"/>
  <c r="AH910" i="1"/>
  <c r="AJ910" i="1"/>
  <c r="AL910" i="1"/>
  <c r="AN910" i="1"/>
  <c r="I911" i="1"/>
  <c r="J911" i="1"/>
  <c r="K911" i="1"/>
  <c r="L911" i="1"/>
  <c r="M911" i="1"/>
  <c r="N911" i="1"/>
  <c r="O911" i="1"/>
  <c r="P911" i="1"/>
  <c r="Q911" i="1"/>
  <c r="R911" i="1"/>
  <c r="S911" i="1"/>
  <c r="AY911" i="1"/>
  <c r="BC911" i="1"/>
  <c r="BD911" i="1"/>
  <c r="BG911" i="1"/>
  <c r="BI911" i="1"/>
  <c r="BM911" i="1"/>
  <c r="BN911" i="1"/>
  <c r="BO911" i="1"/>
  <c r="BP911" i="1"/>
  <c r="BQ911" i="1"/>
  <c r="BS911" i="1"/>
  <c r="BT911" i="1"/>
  <c r="BU911" i="1"/>
  <c r="BV911" i="1"/>
  <c r="BW911" i="1"/>
  <c r="BX911" i="1"/>
  <c r="BY911" i="1"/>
  <c r="BZ911" i="1"/>
  <c r="CA911" i="1"/>
  <c r="CB911" i="1"/>
  <c r="CC911" i="1"/>
  <c r="CD911" i="1"/>
  <c r="CE911" i="1"/>
  <c r="CF911" i="1"/>
  <c r="CG911" i="1"/>
  <c r="CH911" i="1"/>
  <c r="CI911" i="1"/>
  <c r="CJ911" i="1"/>
  <c r="CK911" i="1"/>
  <c r="CL911" i="1"/>
  <c r="CM911" i="1"/>
  <c r="CW911" i="1"/>
  <c r="I912" i="1"/>
  <c r="J912" i="1"/>
  <c r="K912" i="1"/>
  <c r="L912" i="1"/>
  <c r="M912" i="1"/>
  <c r="N912" i="1"/>
  <c r="O912" i="1"/>
  <c r="P912" i="1"/>
  <c r="Q912" i="1"/>
  <c r="R912" i="1"/>
  <c r="S912" i="1"/>
  <c r="AY912" i="1"/>
  <c r="BC912" i="1"/>
  <c r="BD912" i="1"/>
  <c r="BG912" i="1"/>
  <c r="BI912" i="1"/>
  <c r="BM912" i="1"/>
  <c r="BN912" i="1"/>
  <c r="BO912" i="1"/>
  <c r="BP912" i="1"/>
  <c r="BQ912" i="1"/>
  <c r="BS912" i="1"/>
  <c r="BT912" i="1"/>
  <c r="BU912" i="1"/>
  <c r="BV912" i="1"/>
  <c r="BW912" i="1"/>
  <c r="BX912" i="1"/>
  <c r="BY912" i="1"/>
  <c r="BZ912" i="1"/>
  <c r="CA912" i="1"/>
  <c r="CB912" i="1"/>
  <c r="CC912" i="1"/>
  <c r="CD912" i="1"/>
  <c r="CE912" i="1"/>
  <c r="CF912" i="1"/>
  <c r="CG912" i="1"/>
  <c r="CH912" i="1"/>
  <c r="CI912" i="1"/>
  <c r="CJ912" i="1"/>
  <c r="CK912" i="1"/>
  <c r="CL912" i="1"/>
  <c r="CM912" i="1"/>
  <c r="V914" i="1"/>
  <c r="X914" i="1"/>
  <c r="Z914" i="1"/>
  <c r="AB914" i="1"/>
  <c r="AD914" i="1"/>
  <c r="AF914" i="1"/>
  <c r="AH914" i="1"/>
  <c r="AJ914" i="1"/>
  <c r="AL914" i="1"/>
  <c r="AN914" i="1"/>
  <c r="CN914" i="1"/>
  <c r="CO914" i="1"/>
  <c r="CP914" i="1"/>
  <c r="CQ914" i="1"/>
  <c r="CR914" i="1"/>
  <c r="CS914" i="1"/>
  <c r="CT914" i="1"/>
  <c r="CU914" i="1"/>
  <c r="CV914" i="1"/>
  <c r="CW914" i="1"/>
  <c r="CX914" i="1"/>
  <c r="CY914" i="1"/>
  <c r="EJ914" i="1" s="1"/>
  <c r="CZ914" i="1"/>
  <c r="DA914" i="1"/>
  <c r="DB914" i="1"/>
  <c r="DC914" i="1"/>
  <c r="DD914" i="1"/>
  <c r="DE914" i="1"/>
  <c r="DF914" i="1"/>
  <c r="DG914" i="1"/>
  <c r="DH914" i="1"/>
  <c r="DI914" i="1"/>
  <c r="DJ914" i="1"/>
  <c r="DK914" i="1"/>
  <c r="DL914" i="1"/>
  <c r="DL921" i="1" s="1"/>
  <c r="DM914" i="1"/>
  <c r="EI914" i="1" s="1"/>
  <c r="DN914" i="1"/>
  <c r="DO914" i="1"/>
  <c r="DP914" i="1"/>
  <c r="DQ914" i="1"/>
  <c r="DR914" i="1"/>
  <c r="DS914" i="1"/>
  <c r="DT914" i="1"/>
  <c r="DU914" i="1"/>
  <c r="DV914" i="1"/>
  <c r="DW914" i="1"/>
  <c r="DX914" i="1"/>
  <c r="DX921" i="1" s="1"/>
  <c r="DY914" i="1"/>
  <c r="DZ914" i="1"/>
  <c r="DZ922" i="1" s="1"/>
  <c r="EA914" i="1"/>
  <c r="EB914" i="1"/>
  <c r="EC914" i="1"/>
  <c r="ED914" i="1"/>
  <c r="EE914" i="1"/>
  <c r="EF914" i="1"/>
  <c r="EG914" i="1"/>
  <c r="EH914" i="1"/>
  <c r="EL914" i="1"/>
  <c r="V915" i="1"/>
  <c r="X915" i="1"/>
  <c r="Z915" i="1"/>
  <c r="AB915" i="1"/>
  <c r="AD915" i="1"/>
  <c r="AF915" i="1"/>
  <c r="AH915" i="1"/>
  <c r="AJ915" i="1"/>
  <c r="AL915" i="1"/>
  <c r="AN915" i="1"/>
  <c r="CN915" i="1"/>
  <c r="CO915" i="1"/>
  <c r="CP915" i="1"/>
  <c r="CQ915" i="1"/>
  <c r="CR915" i="1"/>
  <c r="EK915" i="1" s="1"/>
  <c r="CS915" i="1"/>
  <c r="CT915" i="1"/>
  <c r="CU915" i="1"/>
  <c r="CV915" i="1"/>
  <c r="CW915" i="1"/>
  <c r="CX915" i="1"/>
  <c r="CY915" i="1"/>
  <c r="EJ915" i="1" s="1"/>
  <c r="CZ915" i="1"/>
  <c r="DA915" i="1"/>
  <c r="DB915" i="1"/>
  <c r="DC915" i="1"/>
  <c r="DD915" i="1"/>
  <c r="DE915" i="1"/>
  <c r="DF915" i="1"/>
  <c r="DG915" i="1"/>
  <c r="DH915" i="1"/>
  <c r="DI915" i="1"/>
  <c r="DJ915" i="1"/>
  <c r="DK915" i="1"/>
  <c r="DL915" i="1"/>
  <c r="DM915" i="1"/>
  <c r="EI915" i="1" s="1"/>
  <c r="DN915" i="1"/>
  <c r="DO915" i="1"/>
  <c r="DP915" i="1"/>
  <c r="DQ915" i="1"/>
  <c r="DR915" i="1"/>
  <c r="DS915" i="1"/>
  <c r="DT915" i="1"/>
  <c r="DU915" i="1"/>
  <c r="DV915" i="1"/>
  <c r="DW915" i="1"/>
  <c r="DX915" i="1"/>
  <c r="DY915" i="1"/>
  <c r="DZ915" i="1"/>
  <c r="EA915" i="1"/>
  <c r="EB915" i="1"/>
  <c r="EC915" i="1"/>
  <c r="ED915" i="1"/>
  <c r="EE915" i="1"/>
  <c r="EF915" i="1"/>
  <c r="EG915" i="1"/>
  <c r="EH915" i="1"/>
  <c r="EL915" i="1"/>
  <c r="V916" i="1"/>
  <c r="X916" i="1"/>
  <c r="Z916" i="1"/>
  <c r="AB916" i="1"/>
  <c r="AD916" i="1"/>
  <c r="AF916" i="1"/>
  <c r="AH916" i="1"/>
  <c r="AJ916" i="1"/>
  <c r="AL916" i="1"/>
  <c r="AN916" i="1"/>
  <c r="V917" i="1"/>
  <c r="X917" i="1"/>
  <c r="Z917" i="1"/>
  <c r="AB917" i="1"/>
  <c r="AD917" i="1"/>
  <c r="AF917" i="1"/>
  <c r="AH917" i="1"/>
  <c r="AJ917" i="1"/>
  <c r="AL917" i="1"/>
  <c r="AN917" i="1"/>
  <c r="V918" i="1"/>
  <c r="X918" i="1"/>
  <c r="Z918" i="1"/>
  <c r="AB918" i="1"/>
  <c r="AD918" i="1"/>
  <c r="AF918" i="1"/>
  <c r="AH918" i="1"/>
  <c r="AJ918" i="1"/>
  <c r="AL918" i="1"/>
  <c r="AN918" i="1"/>
  <c r="V919" i="1"/>
  <c r="X919" i="1"/>
  <c r="Z919" i="1"/>
  <c r="AB919" i="1"/>
  <c r="AD919" i="1"/>
  <c r="AF919" i="1"/>
  <c r="AH919" i="1"/>
  <c r="AJ919" i="1"/>
  <c r="AL919" i="1"/>
  <c r="AN919" i="1"/>
  <c r="V920" i="1"/>
  <c r="X920" i="1"/>
  <c r="Z920" i="1"/>
  <c r="AB920" i="1"/>
  <c r="AD920" i="1"/>
  <c r="AF920" i="1"/>
  <c r="AH920" i="1"/>
  <c r="AJ920" i="1"/>
  <c r="AL920" i="1"/>
  <c r="AN920" i="1"/>
  <c r="I921" i="1"/>
  <c r="J921" i="1"/>
  <c r="K921" i="1"/>
  <c r="L921" i="1"/>
  <c r="M921" i="1"/>
  <c r="N921" i="1"/>
  <c r="O921" i="1"/>
  <c r="P921" i="1"/>
  <c r="Q921" i="1"/>
  <c r="R921" i="1"/>
  <c r="S921" i="1"/>
  <c r="AY921" i="1"/>
  <c r="BC921" i="1"/>
  <c r="BD921" i="1"/>
  <c r="BG921" i="1"/>
  <c r="BI921" i="1"/>
  <c r="BM921" i="1"/>
  <c r="BN921" i="1"/>
  <c r="BO921" i="1"/>
  <c r="BP921" i="1"/>
  <c r="BQ921" i="1"/>
  <c r="BS921" i="1"/>
  <c r="BT921" i="1"/>
  <c r="BU921" i="1"/>
  <c r="BV921" i="1"/>
  <c r="BW921" i="1"/>
  <c r="BX921" i="1"/>
  <c r="BY921" i="1"/>
  <c r="BZ921" i="1"/>
  <c r="CA921" i="1"/>
  <c r="CB921" i="1"/>
  <c r="CC921" i="1"/>
  <c r="CD921" i="1"/>
  <c r="CE921" i="1"/>
  <c r="CF921" i="1"/>
  <c r="CG921" i="1"/>
  <c r="CH921" i="1"/>
  <c r="CI921" i="1"/>
  <c r="CJ921" i="1"/>
  <c r="CK921" i="1"/>
  <c r="CL921" i="1"/>
  <c r="CM921" i="1"/>
  <c r="I922" i="1"/>
  <c r="J922" i="1"/>
  <c r="K922" i="1"/>
  <c r="L922" i="1"/>
  <c r="M922" i="1"/>
  <c r="N922" i="1"/>
  <c r="O922" i="1"/>
  <c r="P922" i="1"/>
  <c r="Q922" i="1"/>
  <c r="R922" i="1"/>
  <c r="S922" i="1"/>
  <c r="AY922" i="1"/>
  <c r="BC922" i="1"/>
  <c r="BD922" i="1"/>
  <c r="BG922" i="1"/>
  <c r="BI922" i="1"/>
  <c r="BM922" i="1"/>
  <c r="BN922" i="1"/>
  <c r="BO922" i="1"/>
  <c r="BP922" i="1"/>
  <c r="BQ922" i="1"/>
  <c r="BS922" i="1"/>
  <c r="BT922" i="1"/>
  <c r="BU922" i="1"/>
  <c r="BV922" i="1"/>
  <c r="BW922" i="1"/>
  <c r="BX922" i="1"/>
  <c r="BY922" i="1"/>
  <c r="BZ922" i="1"/>
  <c r="CA922" i="1"/>
  <c r="CB922" i="1"/>
  <c r="CC922" i="1"/>
  <c r="CD922" i="1"/>
  <c r="CE922" i="1"/>
  <c r="CF922" i="1"/>
  <c r="CG922" i="1"/>
  <c r="CH922" i="1"/>
  <c r="CI922" i="1"/>
  <c r="CJ922" i="1"/>
  <c r="CK922" i="1"/>
  <c r="CL922" i="1"/>
  <c r="CM922" i="1"/>
  <c r="AN1015" i="1"/>
  <c r="AL1015" i="1"/>
  <c r="AJ1015" i="1"/>
  <c r="AH1015" i="1"/>
  <c r="AF1015" i="1"/>
  <c r="AD1015" i="1"/>
  <c r="AB1015" i="1"/>
  <c r="Z1015" i="1"/>
  <c r="X1015" i="1"/>
  <c r="V1015" i="1"/>
  <c r="AN1014" i="1"/>
  <c r="AL1014" i="1"/>
  <c r="AJ1014" i="1"/>
  <c r="AH1014" i="1"/>
  <c r="AF1014" i="1"/>
  <c r="AD1014" i="1"/>
  <c r="AB1014" i="1"/>
  <c r="Z1014" i="1"/>
  <c r="X1014" i="1"/>
  <c r="V1014" i="1"/>
  <c r="AN1013" i="1"/>
  <c r="AL1013" i="1"/>
  <c r="AJ1013" i="1"/>
  <c r="AH1013" i="1"/>
  <c r="AF1013" i="1"/>
  <c r="AD1013" i="1"/>
  <c r="AB1013" i="1"/>
  <c r="Z1013" i="1"/>
  <c r="X1013" i="1"/>
  <c r="V1013" i="1"/>
  <c r="AN1012" i="1"/>
  <c r="AL1012" i="1"/>
  <c r="AJ1012" i="1"/>
  <c r="AH1012" i="1"/>
  <c r="AF1012" i="1"/>
  <c r="AD1012" i="1"/>
  <c r="AB1012" i="1"/>
  <c r="Z1012" i="1"/>
  <c r="X1012" i="1"/>
  <c r="V1012" i="1"/>
  <c r="AN1011" i="1"/>
  <c r="AL1011" i="1"/>
  <c r="AJ1011" i="1"/>
  <c r="AH1011" i="1"/>
  <c r="AF1011" i="1"/>
  <c r="AD1011" i="1"/>
  <c r="AB1011" i="1"/>
  <c r="Z1011" i="1"/>
  <c r="X1011" i="1"/>
  <c r="V1011" i="1"/>
  <c r="AN1010" i="1"/>
  <c r="AL1010" i="1"/>
  <c r="AJ1010" i="1"/>
  <c r="AH1010" i="1"/>
  <c r="AF1010" i="1"/>
  <c r="AD1010" i="1"/>
  <c r="AB1010" i="1"/>
  <c r="Z1010" i="1"/>
  <c r="X1010" i="1"/>
  <c r="V1010" i="1"/>
  <c r="AN1009" i="1"/>
  <c r="AL1009" i="1"/>
  <c r="AJ1009" i="1"/>
  <c r="AH1009" i="1"/>
  <c r="AF1009" i="1"/>
  <c r="AD1009" i="1"/>
  <c r="AB1009" i="1"/>
  <c r="Z1009" i="1"/>
  <c r="X1009" i="1"/>
  <c r="V1009" i="1"/>
  <c r="AN1008" i="1"/>
  <c r="AL1008" i="1"/>
  <c r="AJ1008" i="1"/>
  <c r="AH1008" i="1"/>
  <c r="AF1008" i="1"/>
  <c r="AD1008" i="1"/>
  <c r="AB1008" i="1"/>
  <c r="Z1008" i="1"/>
  <c r="X1008" i="1"/>
  <c r="V1008" i="1"/>
  <c r="AN1007" i="1"/>
  <c r="AL1007" i="1"/>
  <c r="AJ1007" i="1"/>
  <c r="AH1007" i="1"/>
  <c r="AF1007" i="1"/>
  <c r="AD1007" i="1"/>
  <c r="AB1007" i="1"/>
  <c r="Z1007" i="1"/>
  <c r="X1007" i="1"/>
  <c r="V1007" i="1"/>
  <c r="AN1006" i="1"/>
  <c r="AL1006" i="1"/>
  <c r="AJ1006" i="1"/>
  <c r="AH1006" i="1"/>
  <c r="AF1006" i="1"/>
  <c r="AD1006" i="1"/>
  <c r="AB1006" i="1"/>
  <c r="Z1006" i="1"/>
  <c r="X1006" i="1"/>
  <c r="V1006" i="1"/>
  <c r="AN1005" i="1"/>
  <c r="AL1005" i="1"/>
  <c r="AJ1005" i="1"/>
  <c r="AH1005" i="1"/>
  <c r="AF1005" i="1"/>
  <c r="AD1005" i="1"/>
  <c r="AB1005" i="1"/>
  <c r="Z1005" i="1"/>
  <c r="X1005" i="1"/>
  <c r="V1005" i="1"/>
  <c r="AN1004" i="1"/>
  <c r="AL1004" i="1"/>
  <c r="AJ1004" i="1"/>
  <c r="AH1004" i="1"/>
  <c r="AF1004" i="1"/>
  <c r="AD1004" i="1"/>
  <c r="AB1004" i="1"/>
  <c r="Z1004" i="1"/>
  <c r="X1004" i="1"/>
  <c r="V1004" i="1"/>
  <c r="AN1003" i="1"/>
  <c r="AL1003" i="1"/>
  <c r="AJ1003" i="1"/>
  <c r="AH1003" i="1"/>
  <c r="AF1003" i="1"/>
  <c r="AD1003" i="1"/>
  <c r="AB1003" i="1"/>
  <c r="Z1003" i="1"/>
  <c r="X1003" i="1"/>
  <c r="V1003" i="1"/>
  <c r="AN1002" i="1"/>
  <c r="AL1002" i="1"/>
  <c r="AJ1002" i="1"/>
  <c r="AH1002" i="1"/>
  <c r="AF1002" i="1"/>
  <c r="AD1002" i="1"/>
  <c r="AB1002" i="1"/>
  <c r="Z1002" i="1"/>
  <c r="X1002" i="1"/>
  <c r="V1002" i="1"/>
  <c r="AN1001" i="1"/>
  <c r="AL1001" i="1"/>
  <c r="AJ1001" i="1"/>
  <c r="AH1001" i="1"/>
  <c r="AF1001" i="1"/>
  <c r="AD1001" i="1"/>
  <c r="AB1001" i="1"/>
  <c r="Z1001" i="1"/>
  <c r="X1001" i="1"/>
  <c r="V1001" i="1"/>
  <c r="CM998" i="1"/>
  <c r="CL998" i="1"/>
  <c r="CK998" i="1"/>
  <c r="CJ998" i="1"/>
  <c r="CI998" i="1"/>
  <c r="CH998" i="1"/>
  <c r="CG998" i="1"/>
  <c r="CF998" i="1"/>
  <c r="CE998" i="1"/>
  <c r="CD998" i="1"/>
  <c r="CC998" i="1"/>
  <c r="CB998" i="1"/>
  <c r="CA998" i="1"/>
  <c r="BZ998" i="1"/>
  <c r="BY998" i="1"/>
  <c r="BX998" i="1"/>
  <c r="BW998" i="1"/>
  <c r="BV998" i="1"/>
  <c r="BU998" i="1"/>
  <c r="BT998" i="1"/>
  <c r="BS998" i="1"/>
  <c r="BR998" i="1"/>
  <c r="BQ998" i="1"/>
  <c r="BP998" i="1"/>
  <c r="BO998" i="1"/>
  <c r="BN998" i="1"/>
  <c r="BM998" i="1"/>
  <c r="BL998" i="1"/>
  <c r="BK998" i="1"/>
  <c r="BJ998" i="1"/>
  <c r="BI998" i="1"/>
  <c r="BH998" i="1"/>
  <c r="BG998" i="1"/>
  <c r="BF998" i="1"/>
  <c r="BE998" i="1"/>
  <c r="BD998" i="1"/>
  <c r="BC998" i="1"/>
  <c r="BB998" i="1"/>
  <c r="BA998" i="1"/>
  <c r="AZ998" i="1"/>
  <c r="AY998" i="1"/>
  <c r="S998" i="1"/>
  <c r="R998" i="1"/>
  <c r="Q998" i="1"/>
  <c r="P998" i="1"/>
  <c r="O998" i="1"/>
  <c r="N998" i="1"/>
  <c r="M998" i="1"/>
  <c r="L998" i="1"/>
  <c r="K998" i="1"/>
  <c r="J998" i="1"/>
  <c r="I998" i="1"/>
  <c r="CM997" i="1"/>
  <c r="CL997" i="1"/>
  <c r="CK997" i="1"/>
  <c r="CJ997" i="1"/>
  <c r="CI997" i="1"/>
  <c r="CH997" i="1"/>
  <c r="CG997" i="1"/>
  <c r="CF997" i="1"/>
  <c r="CE997" i="1"/>
  <c r="CD997" i="1"/>
  <c r="CC997" i="1"/>
  <c r="CB997" i="1"/>
  <c r="CA997" i="1"/>
  <c r="BZ997" i="1"/>
  <c r="BY997" i="1"/>
  <c r="BX997" i="1"/>
  <c r="BW997" i="1"/>
  <c r="BV997" i="1"/>
  <c r="BU997" i="1"/>
  <c r="BT997" i="1"/>
  <c r="BS997" i="1"/>
  <c r="BR997" i="1"/>
  <c r="BQ997" i="1"/>
  <c r="BP997" i="1"/>
  <c r="BO997" i="1"/>
  <c r="BN997" i="1"/>
  <c r="BM997" i="1"/>
  <c r="BL997" i="1"/>
  <c r="BK997" i="1"/>
  <c r="BJ997" i="1"/>
  <c r="BI997" i="1"/>
  <c r="BH997" i="1"/>
  <c r="BG997" i="1"/>
  <c r="BF997" i="1"/>
  <c r="BE997" i="1"/>
  <c r="BD997" i="1"/>
  <c r="BC997" i="1"/>
  <c r="BB997" i="1"/>
  <c r="BA997" i="1"/>
  <c r="AZ997" i="1"/>
  <c r="AY997" i="1"/>
  <c r="AP997" i="1"/>
  <c r="AO997" i="1"/>
  <c r="AN997" i="1"/>
  <c r="AM997" i="1"/>
  <c r="AL997" i="1"/>
  <c r="AK997" i="1"/>
  <c r="AJ997" i="1"/>
  <c r="AI997" i="1"/>
  <c r="AH997" i="1"/>
  <c r="AG997" i="1"/>
  <c r="AF997" i="1"/>
  <c r="AE997" i="1"/>
  <c r="AD997" i="1"/>
  <c r="AC997" i="1"/>
  <c r="AB997" i="1"/>
  <c r="AA997" i="1"/>
  <c r="Z997" i="1"/>
  <c r="Y997" i="1"/>
  <c r="X997" i="1"/>
  <c r="W997" i="1"/>
  <c r="V997" i="1"/>
  <c r="S997" i="1"/>
  <c r="R997" i="1"/>
  <c r="Q997" i="1"/>
  <c r="P997" i="1"/>
  <c r="O997" i="1"/>
  <c r="N997" i="1"/>
  <c r="M997" i="1"/>
  <c r="L997" i="1"/>
  <c r="K997" i="1"/>
  <c r="J997" i="1"/>
  <c r="I997" i="1"/>
  <c r="AX996" i="1"/>
  <c r="AW996" i="1"/>
  <c r="AV996" i="1"/>
  <c r="AU996" i="1"/>
  <c r="AT996" i="1"/>
  <c r="AS996" i="1"/>
  <c r="AR996" i="1"/>
  <c r="AQ996" i="1"/>
  <c r="AX995" i="1"/>
  <c r="AW995" i="1"/>
  <c r="AV995" i="1"/>
  <c r="AU995" i="1"/>
  <c r="AT995" i="1"/>
  <c r="AS995" i="1"/>
  <c r="AR995" i="1"/>
  <c r="AQ995" i="1"/>
  <c r="AX994" i="1"/>
  <c r="AW994" i="1"/>
  <c r="AV994" i="1"/>
  <c r="AU994" i="1"/>
  <c r="AT994" i="1"/>
  <c r="AS994" i="1"/>
  <c r="AR994" i="1"/>
  <c r="AQ994" i="1"/>
  <c r="AX993" i="1"/>
  <c r="AW993" i="1"/>
  <c r="AV993" i="1"/>
  <c r="AU993" i="1"/>
  <c r="AT993" i="1"/>
  <c r="AS993" i="1"/>
  <c r="AR993" i="1"/>
  <c r="AQ993" i="1"/>
  <c r="AX992" i="1"/>
  <c r="AW992" i="1"/>
  <c r="AV992" i="1"/>
  <c r="AU992" i="1"/>
  <c r="AT992" i="1"/>
  <c r="AS992" i="1"/>
  <c r="AR992" i="1"/>
  <c r="AQ992" i="1"/>
  <c r="AX991" i="1"/>
  <c r="AW991" i="1"/>
  <c r="AV991" i="1"/>
  <c r="AU991" i="1"/>
  <c r="AT991" i="1"/>
  <c r="AS991" i="1"/>
  <c r="AR991" i="1"/>
  <c r="AQ991" i="1"/>
  <c r="AX990" i="1"/>
  <c r="AW990" i="1"/>
  <c r="AV990" i="1"/>
  <c r="AU990" i="1"/>
  <c r="AT990" i="1"/>
  <c r="AS990" i="1"/>
  <c r="AR990" i="1"/>
  <c r="AQ990" i="1"/>
  <c r="AX989" i="1"/>
  <c r="AW989" i="1"/>
  <c r="AV989" i="1"/>
  <c r="AU989" i="1"/>
  <c r="AT989" i="1"/>
  <c r="AS989" i="1"/>
  <c r="AR989" i="1"/>
  <c r="AQ989" i="1"/>
  <c r="AX988" i="1"/>
  <c r="AW988" i="1"/>
  <c r="AV988" i="1"/>
  <c r="AU988" i="1"/>
  <c r="AT988" i="1"/>
  <c r="AS988" i="1"/>
  <c r="AR988" i="1"/>
  <c r="AQ988" i="1"/>
  <c r="AX987" i="1"/>
  <c r="AW987" i="1"/>
  <c r="AV987" i="1"/>
  <c r="AU987" i="1"/>
  <c r="AT987" i="1"/>
  <c r="AS987" i="1"/>
  <c r="AR987" i="1"/>
  <c r="AQ987" i="1"/>
  <c r="EL986" i="1"/>
  <c r="EH986" i="1"/>
  <c r="EG986" i="1"/>
  <c r="EF986" i="1"/>
  <c r="EE986" i="1"/>
  <c r="ED986" i="1"/>
  <c r="EC986" i="1"/>
  <c r="EB986" i="1"/>
  <c r="EA986" i="1"/>
  <c r="DZ986" i="1"/>
  <c r="DY986" i="1"/>
  <c r="DX986" i="1"/>
  <c r="DW986" i="1"/>
  <c r="DV986" i="1"/>
  <c r="DU986" i="1"/>
  <c r="DT986" i="1"/>
  <c r="DS986" i="1"/>
  <c r="DR986" i="1"/>
  <c r="DQ986" i="1"/>
  <c r="DP986" i="1"/>
  <c r="DO986" i="1"/>
  <c r="DN986" i="1"/>
  <c r="DM986" i="1"/>
  <c r="EI986" i="1" s="1"/>
  <c r="DL986" i="1"/>
  <c r="DK986" i="1"/>
  <c r="DJ986" i="1"/>
  <c r="DI986" i="1"/>
  <c r="DH986" i="1"/>
  <c r="DG986" i="1"/>
  <c r="DF986" i="1"/>
  <c r="DE986" i="1"/>
  <c r="DD986" i="1"/>
  <c r="DC986" i="1"/>
  <c r="DB986" i="1"/>
  <c r="DA986" i="1"/>
  <c r="CZ986" i="1"/>
  <c r="CY986" i="1"/>
  <c r="EJ986" i="1" s="1"/>
  <c r="CX986" i="1"/>
  <c r="CW986" i="1"/>
  <c r="CV986" i="1"/>
  <c r="CU986" i="1"/>
  <c r="CT986" i="1"/>
  <c r="CS986" i="1"/>
  <c r="CR986" i="1"/>
  <c r="EK986" i="1" s="1"/>
  <c r="CQ986" i="1"/>
  <c r="CP986" i="1"/>
  <c r="CO986" i="1"/>
  <c r="CN986" i="1"/>
  <c r="AX986" i="1"/>
  <c r="AW986" i="1"/>
  <c r="AV986" i="1"/>
  <c r="AU986" i="1"/>
  <c r="AT986" i="1"/>
  <c r="AS986" i="1"/>
  <c r="AR986" i="1"/>
  <c r="AQ986" i="1"/>
  <c r="EL985" i="1"/>
  <c r="EH985" i="1"/>
  <c r="EG985" i="1"/>
  <c r="EF985" i="1"/>
  <c r="EE985" i="1"/>
  <c r="ED985" i="1"/>
  <c r="EC985" i="1"/>
  <c r="EB985" i="1"/>
  <c r="EA985" i="1"/>
  <c r="DZ985" i="1"/>
  <c r="DY985" i="1"/>
  <c r="DX985" i="1"/>
  <c r="DW985" i="1"/>
  <c r="DV985" i="1"/>
  <c r="DU985" i="1"/>
  <c r="DT985" i="1"/>
  <c r="DS985" i="1"/>
  <c r="DR985" i="1"/>
  <c r="DQ985" i="1"/>
  <c r="DP985" i="1"/>
  <c r="DO985" i="1"/>
  <c r="DN985" i="1"/>
  <c r="DM985" i="1"/>
  <c r="EI985" i="1" s="1"/>
  <c r="DL985" i="1"/>
  <c r="DK985" i="1"/>
  <c r="DJ985" i="1"/>
  <c r="DI985" i="1"/>
  <c r="DH985" i="1"/>
  <c r="DG985" i="1"/>
  <c r="DF985" i="1"/>
  <c r="DE985" i="1"/>
  <c r="DD985" i="1"/>
  <c r="DC985" i="1"/>
  <c r="DB985" i="1"/>
  <c r="DA985" i="1"/>
  <c r="CZ985" i="1"/>
  <c r="CY985" i="1"/>
  <c r="EJ985" i="1" s="1"/>
  <c r="CX985" i="1"/>
  <c r="CW985" i="1"/>
  <c r="CV985" i="1"/>
  <c r="CU985" i="1"/>
  <c r="CT985" i="1"/>
  <c r="CS985" i="1"/>
  <c r="CR985" i="1"/>
  <c r="EK985" i="1" s="1"/>
  <c r="CQ985" i="1"/>
  <c r="CP985" i="1"/>
  <c r="CO985" i="1"/>
  <c r="CN985" i="1"/>
  <c r="AX985" i="1"/>
  <c r="AW985" i="1"/>
  <c r="AV985" i="1"/>
  <c r="AU985" i="1"/>
  <c r="AT985" i="1"/>
  <c r="AS985" i="1"/>
  <c r="AR985" i="1"/>
  <c r="AQ985" i="1"/>
  <c r="EL984" i="1"/>
  <c r="EH984" i="1"/>
  <c r="EH997" i="1" s="1"/>
  <c r="EG984" i="1"/>
  <c r="EF984" i="1"/>
  <c r="EE984" i="1"/>
  <c r="ED984" i="1"/>
  <c r="ED998" i="1" s="1"/>
  <c r="EC984" i="1"/>
  <c r="EB984" i="1"/>
  <c r="EA984" i="1"/>
  <c r="DZ984" i="1"/>
  <c r="DZ998" i="1" s="1"/>
  <c r="DY984" i="1"/>
  <c r="DX984" i="1"/>
  <c r="DX998" i="1" s="1"/>
  <c r="DW984" i="1"/>
  <c r="DW998" i="1" s="1"/>
  <c r="DV984" i="1"/>
  <c r="DV998" i="1" s="1"/>
  <c r="DU984" i="1"/>
  <c r="DT984" i="1"/>
  <c r="DS984" i="1"/>
  <c r="DR984" i="1"/>
  <c r="DR997" i="1" s="1"/>
  <c r="DQ984" i="1"/>
  <c r="DP984" i="1"/>
  <c r="DO984" i="1"/>
  <c r="DN984" i="1"/>
  <c r="DN998" i="1" s="1"/>
  <c r="DM984" i="1"/>
  <c r="EI984" i="1" s="1"/>
  <c r="DL984" i="1"/>
  <c r="DK984" i="1"/>
  <c r="DJ984" i="1"/>
  <c r="DJ998" i="1" s="1"/>
  <c r="DI984" i="1"/>
  <c r="DH984" i="1"/>
  <c r="DG984" i="1"/>
  <c r="DF984" i="1"/>
  <c r="DF998" i="1" s="1"/>
  <c r="DE984" i="1"/>
  <c r="DD984" i="1"/>
  <c r="DC984" i="1"/>
  <c r="DB984" i="1"/>
  <c r="DB997" i="1" s="1"/>
  <c r="DA984" i="1"/>
  <c r="CZ984" i="1"/>
  <c r="CY984" i="1"/>
  <c r="EJ984" i="1" s="1"/>
  <c r="CX984" i="1"/>
  <c r="CX998" i="1" s="1"/>
  <c r="CW984" i="1"/>
  <c r="CV984" i="1"/>
  <c r="CU984" i="1"/>
  <c r="CT984" i="1"/>
  <c r="CT998" i="1" s="1"/>
  <c r="CS984" i="1"/>
  <c r="CR984" i="1"/>
  <c r="CQ984" i="1"/>
  <c r="CP984" i="1"/>
  <c r="CP998" i="1" s="1"/>
  <c r="CO984" i="1"/>
  <c r="CN984" i="1"/>
  <c r="AX984" i="1"/>
  <c r="AW984" i="1"/>
  <c r="AV984" i="1"/>
  <c r="AU984" i="1"/>
  <c r="AT984" i="1"/>
  <c r="AS984" i="1"/>
  <c r="AR984" i="1"/>
  <c r="AR997" i="1" s="1"/>
  <c r="AQ984" i="1"/>
  <c r="CM981" i="1"/>
  <c r="CL981" i="1"/>
  <c r="CK981" i="1"/>
  <c r="CJ981" i="1"/>
  <c r="CI981" i="1"/>
  <c r="CH981" i="1"/>
  <c r="CG981" i="1"/>
  <c r="CF981" i="1"/>
  <c r="CE981" i="1"/>
  <c r="CD981" i="1"/>
  <c r="CC981" i="1"/>
  <c r="CB981" i="1"/>
  <c r="CA981" i="1"/>
  <c r="BZ981" i="1"/>
  <c r="BY981" i="1"/>
  <c r="BX981" i="1"/>
  <c r="BW981" i="1"/>
  <c r="BV981" i="1"/>
  <c r="BU981" i="1"/>
  <c r="BT981" i="1"/>
  <c r="BS981" i="1"/>
  <c r="BQ981" i="1"/>
  <c r="BP981" i="1"/>
  <c r="BO981" i="1"/>
  <c r="BN981" i="1"/>
  <c r="BM981" i="1"/>
  <c r="BI981" i="1"/>
  <c r="BG981" i="1"/>
  <c r="BD981" i="1"/>
  <c r="BC981" i="1"/>
  <c r="AY981" i="1"/>
  <c r="S981" i="1"/>
  <c r="R981" i="1"/>
  <c r="Q981" i="1"/>
  <c r="P981" i="1"/>
  <c r="O981" i="1"/>
  <c r="N981" i="1"/>
  <c r="M981" i="1"/>
  <c r="L981" i="1"/>
  <c r="K981" i="1"/>
  <c r="J981" i="1"/>
  <c r="I981" i="1"/>
  <c r="CM980" i="1"/>
  <c r="CL980" i="1"/>
  <c r="CK980" i="1"/>
  <c r="CJ980" i="1"/>
  <c r="CI980" i="1"/>
  <c r="CH980" i="1"/>
  <c r="CG980" i="1"/>
  <c r="CF980" i="1"/>
  <c r="CE980" i="1"/>
  <c r="CD980" i="1"/>
  <c r="CC980" i="1"/>
  <c r="CB980" i="1"/>
  <c r="CA980" i="1"/>
  <c r="BZ980" i="1"/>
  <c r="BY980" i="1"/>
  <c r="BX980" i="1"/>
  <c r="BW980" i="1"/>
  <c r="BV980" i="1"/>
  <c r="BU980" i="1"/>
  <c r="BT980" i="1"/>
  <c r="BS980" i="1"/>
  <c r="BQ980" i="1"/>
  <c r="BP980" i="1"/>
  <c r="BO980" i="1"/>
  <c r="BN980" i="1"/>
  <c r="BM980" i="1"/>
  <c r="BI980" i="1"/>
  <c r="BG980" i="1"/>
  <c r="BD980" i="1"/>
  <c r="BC980" i="1"/>
  <c r="AY980" i="1"/>
  <c r="S980" i="1"/>
  <c r="R980" i="1"/>
  <c r="Q980" i="1"/>
  <c r="P980" i="1"/>
  <c r="O980" i="1"/>
  <c r="N980" i="1"/>
  <c r="M980" i="1"/>
  <c r="L980" i="1"/>
  <c r="K980" i="1"/>
  <c r="J980" i="1"/>
  <c r="I980" i="1"/>
  <c r="AN979" i="1"/>
  <c r="AL979" i="1"/>
  <c r="AJ979" i="1"/>
  <c r="AH979" i="1"/>
  <c r="AF979" i="1"/>
  <c r="AD979" i="1"/>
  <c r="AB979" i="1"/>
  <c r="Z979" i="1"/>
  <c r="X979" i="1"/>
  <c r="V979" i="1"/>
  <c r="AN978" i="1"/>
  <c r="AL978" i="1"/>
  <c r="AJ978" i="1"/>
  <c r="AH978" i="1"/>
  <c r="AF978" i="1"/>
  <c r="AD978" i="1"/>
  <c r="AB978" i="1"/>
  <c r="Z978" i="1"/>
  <c r="X978" i="1"/>
  <c r="V978" i="1"/>
  <c r="AN977" i="1"/>
  <c r="AL977" i="1"/>
  <c r="AJ977" i="1"/>
  <c r="AH977" i="1"/>
  <c r="AF977" i="1"/>
  <c r="AD977" i="1"/>
  <c r="AB977" i="1"/>
  <c r="Z977" i="1"/>
  <c r="X977" i="1"/>
  <c r="V977" i="1"/>
  <c r="AN976" i="1"/>
  <c r="AL976" i="1"/>
  <c r="AJ976" i="1"/>
  <c r="AH976" i="1"/>
  <c r="AF976" i="1"/>
  <c r="AD976" i="1"/>
  <c r="AB976" i="1"/>
  <c r="Z976" i="1"/>
  <c r="X976" i="1"/>
  <c r="V976" i="1"/>
  <c r="AN975" i="1"/>
  <c r="AL975" i="1"/>
  <c r="AJ975" i="1"/>
  <c r="AH975" i="1"/>
  <c r="AF975" i="1"/>
  <c r="AD975" i="1"/>
  <c r="AB975" i="1"/>
  <c r="Z975" i="1"/>
  <c r="X975" i="1"/>
  <c r="V975" i="1"/>
  <c r="AN974" i="1"/>
  <c r="AL974" i="1"/>
  <c r="AJ974" i="1"/>
  <c r="AH974" i="1"/>
  <c r="AF974" i="1"/>
  <c r="AD974" i="1"/>
  <c r="AB974" i="1"/>
  <c r="Z974" i="1"/>
  <c r="X974" i="1"/>
  <c r="V974" i="1"/>
  <c r="AN973" i="1"/>
  <c r="AL973" i="1"/>
  <c r="AJ973" i="1"/>
  <c r="AH973" i="1"/>
  <c r="AF973" i="1"/>
  <c r="AD973" i="1"/>
  <c r="AB973" i="1"/>
  <c r="Z973" i="1"/>
  <c r="X973" i="1"/>
  <c r="V973" i="1"/>
  <c r="AN972" i="1"/>
  <c r="AL972" i="1"/>
  <c r="AJ972" i="1"/>
  <c r="AH972" i="1"/>
  <c r="AF972" i="1"/>
  <c r="AD972" i="1"/>
  <c r="AB972" i="1"/>
  <c r="Z972" i="1"/>
  <c r="X972" i="1"/>
  <c r="V972" i="1"/>
  <c r="AN971" i="1"/>
  <c r="AL971" i="1"/>
  <c r="AJ971" i="1"/>
  <c r="AH971" i="1"/>
  <c r="AF971" i="1"/>
  <c r="AD971" i="1"/>
  <c r="AB971" i="1"/>
  <c r="Z971" i="1"/>
  <c r="X971" i="1"/>
  <c r="V971" i="1"/>
  <c r="AN970" i="1"/>
  <c r="AL970" i="1"/>
  <c r="AJ970" i="1"/>
  <c r="AH970" i="1"/>
  <c r="AF970" i="1"/>
  <c r="AD970" i="1"/>
  <c r="AB970" i="1"/>
  <c r="Z970" i="1"/>
  <c r="X970" i="1"/>
  <c r="V970" i="1"/>
  <c r="AN969" i="1"/>
  <c r="AL969" i="1"/>
  <c r="AJ969" i="1"/>
  <c r="AH969" i="1"/>
  <c r="AF969" i="1"/>
  <c r="AD969" i="1"/>
  <c r="AB969" i="1"/>
  <c r="Z969" i="1"/>
  <c r="X969" i="1"/>
  <c r="V969" i="1"/>
  <c r="AN968" i="1"/>
  <c r="AL968" i="1"/>
  <c r="AJ968" i="1"/>
  <c r="AH968" i="1"/>
  <c r="AF968" i="1"/>
  <c r="AD968" i="1"/>
  <c r="AB968" i="1"/>
  <c r="Z968" i="1"/>
  <c r="X968" i="1"/>
  <c r="V968" i="1"/>
  <c r="EL967" i="1"/>
  <c r="EH967" i="1"/>
  <c r="EG967" i="1"/>
  <c r="EF967" i="1"/>
  <c r="EE967" i="1"/>
  <c r="ED967" i="1"/>
  <c r="EC967" i="1"/>
  <c r="EB967" i="1"/>
  <c r="EA967" i="1"/>
  <c r="DZ967" i="1"/>
  <c r="DY967" i="1"/>
  <c r="DX967" i="1"/>
  <c r="DW967" i="1"/>
  <c r="DV967" i="1"/>
  <c r="DU967" i="1"/>
  <c r="DT967" i="1"/>
  <c r="DS967" i="1"/>
  <c r="DR967" i="1"/>
  <c r="DQ967" i="1"/>
  <c r="DP967" i="1"/>
  <c r="DO967" i="1"/>
  <c r="DN967" i="1"/>
  <c r="DM967" i="1"/>
  <c r="EI967" i="1" s="1"/>
  <c r="DL967" i="1"/>
  <c r="DK967" i="1"/>
  <c r="DJ967" i="1"/>
  <c r="DI967" i="1"/>
  <c r="DH967" i="1"/>
  <c r="DG967" i="1"/>
  <c r="DF967" i="1"/>
  <c r="DE967" i="1"/>
  <c r="DD967" i="1"/>
  <c r="DC967" i="1"/>
  <c r="DB967" i="1"/>
  <c r="DA967" i="1"/>
  <c r="CZ967" i="1"/>
  <c r="CY967" i="1"/>
  <c r="EJ967" i="1" s="1"/>
  <c r="CX967" i="1"/>
  <c r="CW967" i="1"/>
  <c r="CV967" i="1"/>
  <c r="CU967" i="1"/>
  <c r="CT967" i="1"/>
  <c r="CS967" i="1"/>
  <c r="CR967" i="1"/>
  <c r="EK967" i="1" s="1"/>
  <c r="CQ967" i="1"/>
  <c r="CP967" i="1"/>
  <c r="CO967" i="1"/>
  <c r="CN967" i="1"/>
  <c r="AN967" i="1"/>
  <c r="AL967" i="1"/>
  <c r="AJ967" i="1"/>
  <c r="AH967" i="1"/>
  <c r="AF967" i="1"/>
  <c r="AD967" i="1"/>
  <c r="AB967" i="1"/>
  <c r="Z967" i="1"/>
  <c r="X967" i="1"/>
  <c r="V967" i="1"/>
  <c r="EL966" i="1"/>
  <c r="EH966" i="1"/>
  <c r="EG966" i="1"/>
  <c r="EF966" i="1"/>
  <c r="EE966" i="1"/>
  <c r="ED966" i="1"/>
  <c r="EC966" i="1"/>
  <c r="EB966" i="1"/>
  <c r="EA966" i="1"/>
  <c r="DZ966" i="1"/>
  <c r="DY966" i="1"/>
  <c r="DX966" i="1"/>
  <c r="DW966" i="1"/>
  <c r="DV966" i="1"/>
  <c r="DU966" i="1"/>
  <c r="DT966" i="1"/>
  <c r="DS966" i="1"/>
  <c r="DR966" i="1"/>
  <c r="DQ966" i="1"/>
  <c r="DP966" i="1"/>
  <c r="DO966" i="1"/>
  <c r="DN966" i="1"/>
  <c r="DM966" i="1"/>
  <c r="EI966" i="1" s="1"/>
  <c r="DL966" i="1"/>
  <c r="DK966" i="1"/>
  <c r="DJ966" i="1"/>
  <c r="DI966" i="1"/>
  <c r="DH966" i="1"/>
  <c r="DG966" i="1"/>
  <c r="DF966" i="1"/>
  <c r="DE966" i="1"/>
  <c r="DD966" i="1"/>
  <c r="DC966" i="1"/>
  <c r="DB966" i="1"/>
  <c r="DA966" i="1"/>
  <c r="CZ966" i="1"/>
  <c r="CY966" i="1"/>
  <c r="EJ966" i="1" s="1"/>
  <c r="CX966" i="1"/>
  <c r="CW966" i="1"/>
  <c r="CV966" i="1"/>
  <c r="CU966" i="1"/>
  <c r="CT966" i="1"/>
  <c r="CS966" i="1"/>
  <c r="CR966" i="1"/>
  <c r="EK966" i="1" s="1"/>
  <c r="CQ966" i="1"/>
  <c r="CP966" i="1"/>
  <c r="CO966" i="1"/>
  <c r="CN966" i="1"/>
  <c r="AN966" i="1"/>
  <c r="AL966" i="1"/>
  <c r="AJ966" i="1"/>
  <c r="AH966" i="1"/>
  <c r="AF966" i="1"/>
  <c r="AD966" i="1"/>
  <c r="AB966" i="1"/>
  <c r="Z966" i="1"/>
  <c r="X966" i="1"/>
  <c r="V966" i="1"/>
  <c r="EL965" i="1"/>
  <c r="EH965" i="1"/>
  <c r="EG965" i="1"/>
  <c r="EF965" i="1"/>
  <c r="EE965" i="1"/>
  <c r="ED965" i="1"/>
  <c r="EC965" i="1"/>
  <c r="EB965" i="1"/>
  <c r="EA965" i="1"/>
  <c r="DZ965" i="1"/>
  <c r="DY965" i="1"/>
  <c r="DX965" i="1"/>
  <c r="DW965" i="1"/>
  <c r="DV965" i="1"/>
  <c r="DU965" i="1"/>
  <c r="DT965" i="1"/>
  <c r="DS965" i="1"/>
  <c r="DR965" i="1"/>
  <c r="DQ965" i="1"/>
  <c r="DP965" i="1"/>
  <c r="DO965" i="1"/>
  <c r="DN965" i="1"/>
  <c r="DM965" i="1"/>
  <c r="DL965" i="1"/>
  <c r="DK965" i="1"/>
  <c r="DJ965" i="1"/>
  <c r="DI965" i="1"/>
  <c r="DH965" i="1"/>
  <c r="DG965" i="1"/>
  <c r="DF965" i="1"/>
  <c r="DE965" i="1"/>
  <c r="DD965" i="1"/>
  <c r="DC965" i="1"/>
  <c r="DB965" i="1"/>
  <c r="DA965" i="1"/>
  <c r="CZ965" i="1"/>
  <c r="CY965" i="1"/>
  <c r="CX965" i="1"/>
  <c r="CW965" i="1"/>
  <c r="CV965" i="1"/>
  <c r="CU965" i="1"/>
  <c r="CT965" i="1"/>
  <c r="CS965" i="1"/>
  <c r="CR965" i="1"/>
  <c r="CQ965" i="1"/>
  <c r="CP965" i="1"/>
  <c r="CO965" i="1"/>
  <c r="CN965" i="1"/>
  <c r="AN965" i="1"/>
  <c r="AL965" i="1"/>
  <c r="AJ965" i="1"/>
  <c r="AH965" i="1"/>
  <c r="AF965" i="1"/>
  <c r="AD965" i="1"/>
  <c r="AB965" i="1"/>
  <c r="Z965" i="1"/>
  <c r="X965" i="1"/>
  <c r="V965" i="1"/>
  <c r="S963" i="1"/>
  <c r="R963" i="1"/>
  <c r="Q963" i="1"/>
  <c r="P963" i="1"/>
  <c r="O963" i="1"/>
  <c r="N963" i="1"/>
  <c r="M963" i="1"/>
  <c r="L963" i="1"/>
  <c r="K963" i="1"/>
  <c r="J963" i="1"/>
  <c r="I963" i="1"/>
  <c r="S962" i="1"/>
  <c r="R962" i="1"/>
  <c r="Q962" i="1"/>
  <c r="P962" i="1"/>
  <c r="O962" i="1"/>
  <c r="N962" i="1"/>
  <c r="M962" i="1"/>
  <c r="L962" i="1"/>
  <c r="K962" i="1"/>
  <c r="J962" i="1"/>
  <c r="I962" i="1"/>
  <c r="AN961" i="1"/>
  <c r="AL961" i="1"/>
  <c r="AJ961" i="1"/>
  <c r="AH961" i="1"/>
  <c r="AF961" i="1"/>
  <c r="AD961" i="1"/>
  <c r="AB961" i="1"/>
  <c r="Z961" i="1"/>
  <c r="X961" i="1"/>
  <c r="V961" i="1"/>
  <c r="AN960" i="1"/>
  <c r="AL960" i="1"/>
  <c r="AJ960" i="1"/>
  <c r="AH960" i="1"/>
  <c r="AF960" i="1"/>
  <c r="AD960" i="1"/>
  <c r="AB960" i="1"/>
  <c r="Z960" i="1"/>
  <c r="X960" i="1"/>
  <c r="V960" i="1"/>
  <c r="AN959" i="1"/>
  <c r="AL959" i="1"/>
  <c r="AJ959" i="1"/>
  <c r="AH959" i="1"/>
  <c r="AF959" i="1"/>
  <c r="AD959" i="1"/>
  <c r="AB959" i="1"/>
  <c r="Z959" i="1"/>
  <c r="X959" i="1"/>
  <c r="V959" i="1"/>
  <c r="AN958" i="1"/>
  <c r="AL958" i="1"/>
  <c r="AJ958" i="1"/>
  <c r="AH958" i="1"/>
  <c r="AF958" i="1"/>
  <c r="AD958" i="1"/>
  <c r="AB958" i="1"/>
  <c r="Z958" i="1"/>
  <c r="X958" i="1"/>
  <c r="V958" i="1"/>
  <c r="AN957" i="1"/>
  <c r="AL957" i="1"/>
  <c r="AJ957" i="1"/>
  <c r="AH957" i="1"/>
  <c r="AF957" i="1"/>
  <c r="AD957" i="1"/>
  <c r="AB957" i="1"/>
  <c r="Z957" i="1"/>
  <c r="X957" i="1"/>
  <c r="V957" i="1"/>
  <c r="AN956" i="1"/>
  <c r="AL956" i="1"/>
  <c r="AJ956" i="1"/>
  <c r="AH956" i="1"/>
  <c r="AF956" i="1"/>
  <c r="AD956" i="1"/>
  <c r="AB956" i="1"/>
  <c r="Z956" i="1"/>
  <c r="X956" i="1"/>
  <c r="V956" i="1"/>
  <c r="AN955" i="1"/>
  <c r="AL955" i="1"/>
  <c r="AJ955" i="1"/>
  <c r="AH955" i="1"/>
  <c r="AF955" i="1"/>
  <c r="AD955" i="1"/>
  <c r="AB955" i="1"/>
  <c r="Z955" i="1"/>
  <c r="X955" i="1"/>
  <c r="V955" i="1"/>
  <c r="AN954" i="1"/>
  <c r="AL954" i="1"/>
  <c r="AJ954" i="1"/>
  <c r="AH954" i="1"/>
  <c r="AF954" i="1"/>
  <c r="AD954" i="1"/>
  <c r="AB954" i="1"/>
  <c r="Z954" i="1"/>
  <c r="X954" i="1"/>
  <c r="V954" i="1"/>
  <c r="AN953" i="1"/>
  <c r="AL953" i="1"/>
  <c r="AJ953" i="1"/>
  <c r="AH953" i="1"/>
  <c r="AF953" i="1"/>
  <c r="AD953" i="1"/>
  <c r="AB953" i="1"/>
  <c r="Z953" i="1"/>
  <c r="X953" i="1"/>
  <c r="V953" i="1"/>
  <c r="AN952" i="1"/>
  <c r="AL952" i="1"/>
  <c r="AJ952" i="1"/>
  <c r="AH952" i="1"/>
  <c r="AF952" i="1"/>
  <c r="AD952" i="1"/>
  <c r="AB952" i="1"/>
  <c r="Z952" i="1"/>
  <c r="X952" i="1"/>
  <c r="V952" i="1"/>
  <c r="AN951" i="1"/>
  <c r="AL951" i="1"/>
  <c r="AJ951" i="1"/>
  <c r="AH951" i="1"/>
  <c r="AF951" i="1"/>
  <c r="AD951" i="1"/>
  <c r="AB951" i="1"/>
  <c r="Z951" i="1"/>
  <c r="X951" i="1"/>
  <c r="V951" i="1"/>
  <c r="AN950" i="1"/>
  <c r="AL950" i="1"/>
  <c r="AJ950" i="1"/>
  <c r="AH950" i="1"/>
  <c r="AF950" i="1"/>
  <c r="AD950" i="1"/>
  <c r="AB950" i="1"/>
  <c r="Z950" i="1"/>
  <c r="X950" i="1"/>
  <c r="V950" i="1"/>
  <c r="AN949" i="1"/>
  <c r="AL949" i="1"/>
  <c r="AJ949" i="1"/>
  <c r="AH949" i="1"/>
  <c r="AF949" i="1"/>
  <c r="AD949" i="1"/>
  <c r="AB949" i="1"/>
  <c r="Z949" i="1"/>
  <c r="X949" i="1"/>
  <c r="V949" i="1"/>
  <c r="AN948" i="1"/>
  <c r="AL948" i="1"/>
  <c r="AJ948" i="1"/>
  <c r="AH948" i="1"/>
  <c r="AF948" i="1"/>
  <c r="AD948" i="1"/>
  <c r="AB948" i="1"/>
  <c r="Z948" i="1"/>
  <c r="X948" i="1"/>
  <c r="V948" i="1"/>
  <c r="CM946" i="1"/>
  <c r="CL946" i="1"/>
  <c r="CK946" i="1"/>
  <c r="CJ946" i="1"/>
  <c r="CI946" i="1"/>
  <c r="CH946" i="1"/>
  <c r="CG946" i="1"/>
  <c r="CF946" i="1"/>
  <c r="CE946" i="1"/>
  <c r="CD946" i="1"/>
  <c r="CC946" i="1"/>
  <c r="CB946" i="1"/>
  <c r="CA946" i="1"/>
  <c r="BZ946" i="1"/>
  <c r="BY946" i="1"/>
  <c r="BX946" i="1"/>
  <c r="BW946" i="1"/>
  <c r="BV946" i="1"/>
  <c r="BU946" i="1"/>
  <c r="BT946" i="1"/>
  <c r="BS946" i="1"/>
  <c r="BQ946" i="1"/>
  <c r="BP946" i="1"/>
  <c r="BO946" i="1"/>
  <c r="BN946" i="1"/>
  <c r="BM946" i="1"/>
  <c r="BI946" i="1"/>
  <c r="BG946" i="1"/>
  <c r="BD946" i="1"/>
  <c r="BC946" i="1"/>
  <c r="AY946" i="1"/>
  <c r="S946" i="1"/>
  <c r="R946" i="1"/>
  <c r="Q946" i="1"/>
  <c r="P946" i="1"/>
  <c r="O946" i="1"/>
  <c r="N946" i="1"/>
  <c r="M946" i="1"/>
  <c r="L946" i="1"/>
  <c r="K946" i="1"/>
  <c r="J946" i="1"/>
  <c r="I946" i="1"/>
  <c r="CM945" i="1"/>
  <c r="CL945" i="1"/>
  <c r="CK945" i="1"/>
  <c r="CJ945" i="1"/>
  <c r="CI945" i="1"/>
  <c r="CH945" i="1"/>
  <c r="CG945" i="1"/>
  <c r="CF945" i="1"/>
  <c r="CE945" i="1"/>
  <c r="CD945" i="1"/>
  <c r="CC945" i="1"/>
  <c r="CB945" i="1"/>
  <c r="CA945" i="1"/>
  <c r="BZ945" i="1"/>
  <c r="BY945" i="1"/>
  <c r="BX945" i="1"/>
  <c r="BW945" i="1"/>
  <c r="BV945" i="1"/>
  <c r="BU945" i="1"/>
  <c r="BT945" i="1"/>
  <c r="BS945" i="1"/>
  <c r="BQ945" i="1"/>
  <c r="BP945" i="1"/>
  <c r="BO945" i="1"/>
  <c r="BN945" i="1"/>
  <c r="BM945" i="1"/>
  <c r="BI945" i="1"/>
  <c r="BG945" i="1"/>
  <c r="BD945" i="1"/>
  <c r="BC945" i="1"/>
  <c r="AY945" i="1"/>
  <c r="S945" i="1"/>
  <c r="R945" i="1"/>
  <c r="Q945" i="1"/>
  <c r="P945" i="1"/>
  <c r="O945" i="1"/>
  <c r="N945" i="1"/>
  <c r="M945" i="1"/>
  <c r="L945" i="1"/>
  <c r="K945" i="1"/>
  <c r="J945" i="1"/>
  <c r="I945" i="1"/>
  <c r="AN944" i="1"/>
  <c r="AL944" i="1"/>
  <c r="AJ944" i="1"/>
  <c r="AH944" i="1"/>
  <c r="AF944" i="1"/>
  <c r="AD944" i="1"/>
  <c r="AB944" i="1"/>
  <c r="Z944" i="1"/>
  <c r="X944" i="1"/>
  <c r="V944" i="1"/>
  <c r="AN943" i="1"/>
  <c r="AL943" i="1"/>
  <c r="AJ943" i="1"/>
  <c r="AH943" i="1"/>
  <c r="AF943" i="1"/>
  <c r="AD943" i="1"/>
  <c r="AB943" i="1"/>
  <c r="Z943" i="1"/>
  <c r="X943" i="1"/>
  <c r="V943" i="1"/>
  <c r="AN942" i="1"/>
  <c r="AL942" i="1"/>
  <c r="AJ942" i="1"/>
  <c r="AH942" i="1"/>
  <c r="AF942" i="1"/>
  <c r="AD942" i="1"/>
  <c r="AB942" i="1"/>
  <c r="Z942" i="1"/>
  <c r="X942" i="1"/>
  <c r="V942" i="1"/>
  <c r="AN941" i="1"/>
  <c r="AL941" i="1"/>
  <c r="AJ941" i="1"/>
  <c r="AH941" i="1"/>
  <c r="AF941" i="1"/>
  <c r="AD941" i="1"/>
  <c r="AB941" i="1"/>
  <c r="Z941" i="1"/>
  <c r="X941" i="1"/>
  <c r="V941" i="1"/>
  <c r="AN940" i="1"/>
  <c r="AL940" i="1"/>
  <c r="AJ940" i="1"/>
  <c r="AH940" i="1"/>
  <c r="AF940" i="1"/>
  <c r="AD940" i="1"/>
  <c r="AB940" i="1"/>
  <c r="Z940" i="1"/>
  <c r="X940" i="1"/>
  <c r="V940" i="1"/>
  <c r="AN939" i="1"/>
  <c r="AL939" i="1"/>
  <c r="AJ939" i="1"/>
  <c r="AH939" i="1"/>
  <c r="AF939" i="1"/>
  <c r="AD939" i="1"/>
  <c r="AB939" i="1"/>
  <c r="Z939" i="1"/>
  <c r="X939" i="1"/>
  <c r="V939" i="1"/>
  <c r="AN938" i="1"/>
  <c r="AL938" i="1"/>
  <c r="AJ938" i="1"/>
  <c r="AH938" i="1"/>
  <c r="AF938" i="1"/>
  <c r="AD938" i="1"/>
  <c r="AB938" i="1"/>
  <c r="Z938" i="1"/>
  <c r="X938" i="1"/>
  <c r="V938" i="1"/>
  <c r="AN937" i="1"/>
  <c r="AL937" i="1"/>
  <c r="AJ937" i="1"/>
  <c r="AH937" i="1"/>
  <c r="AF937" i="1"/>
  <c r="AD937" i="1"/>
  <c r="AB937" i="1"/>
  <c r="Z937" i="1"/>
  <c r="X937" i="1"/>
  <c r="V937" i="1"/>
  <c r="AN936" i="1"/>
  <c r="AL936" i="1"/>
  <c r="AJ936" i="1"/>
  <c r="AH936" i="1"/>
  <c r="AF936" i="1"/>
  <c r="AD936" i="1"/>
  <c r="AB936" i="1"/>
  <c r="Z936" i="1"/>
  <c r="X936" i="1"/>
  <c r="V936" i="1"/>
  <c r="AN935" i="1"/>
  <c r="AL935" i="1"/>
  <c r="AJ935" i="1"/>
  <c r="AH935" i="1"/>
  <c r="AF935" i="1"/>
  <c r="AD935" i="1"/>
  <c r="AB935" i="1"/>
  <c r="Z935" i="1"/>
  <c r="X935" i="1"/>
  <c r="V935" i="1"/>
  <c r="AN934" i="1"/>
  <c r="AL934" i="1"/>
  <c r="AJ934" i="1"/>
  <c r="AH934" i="1"/>
  <c r="AF934" i="1"/>
  <c r="AD934" i="1"/>
  <c r="AB934" i="1"/>
  <c r="Z934" i="1"/>
  <c r="X934" i="1"/>
  <c r="V934" i="1"/>
  <c r="AN933" i="1"/>
  <c r="AL933" i="1"/>
  <c r="AJ933" i="1"/>
  <c r="AH933" i="1"/>
  <c r="AF933" i="1"/>
  <c r="AD933" i="1"/>
  <c r="AB933" i="1"/>
  <c r="Z933" i="1"/>
  <c r="X933" i="1"/>
  <c r="V933" i="1"/>
  <c r="AN932" i="1"/>
  <c r="AL932" i="1"/>
  <c r="AJ932" i="1"/>
  <c r="AH932" i="1"/>
  <c r="AF932" i="1"/>
  <c r="AD932" i="1"/>
  <c r="AB932" i="1"/>
  <c r="Z932" i="1"/>
  <c r="X932" i="1"/>
  <c r="V932" i="1"/>
  <c r="AN931" i="1"/>
  <c r="AL931" i="1"/>
  <c r="AJ931" i="1"/>
  <c r="AH931" i="1"/>
  <c r="AF931" i="1"/>
  <c r="AD931" i="1"/>
  <c r="AB931" i="1"/>
  <c r="Z931" i="1"/>
  <c r="X931" i="1"/>
  <c r="V931" i="1"/>
  <c r="AN930" i="1"/>
  <c r="AL930" i="1"/>
  <c r="AJ930" i="1"/>
  <c r="AH930" i="1"/>
  <c r="AF930" i="1"/>
  <c r="AD930" i="1"/>
  <c r="AB930" i="1"/>
  <c r="Z930" i="1"/>
  <c r="X930" i="1"/>
  <c r="V930" i="1"/>
  <c r="AN929" i="1"/>
  <c r="AL929" i="1"/>
  <c r="AJ929" i="1"/>
  <c r="AH929" i="1"/>
  <c r="AF929" i="1"/>
  <c r="AD929" i="1"/>
  <c r="AB929" i="1"/>
  <c r="Z929" i="1"/>
  <c r="X929" i="1"/>
  <c r="V929" i="1"/>
  <c r="AN928" i="1"/>
  <c r="AL928" i="1"/>
  <c r="AJ928" i="1"/>
  <c r="AH928" i="1"/>
  <c r="AF928" i="1"/>
  <c r="AD928" i="1"/>
  <c r="AB928" i="1"/>
  <c r="Z928" i="1"/>
  <c r="X928" i="1"/>
  <c r="V928" i="1"/>
  <c r="AN927" i="1"/>
  <c r="AL927" i="1"/>
  <c r="AJ927" i="1"/>
  <c r="AH927" i="1"/>
  <c r="AF927" i="1"/>
  <c r="AD927" i="1"/>
  <c r="AB927" i="1"/>
  <c r="Z927" i="1"/>
  <c r="X927" i="1"/>
  <c r="V927" i="1"/>
  <c r="EL926" i="1"/>
  <c r="EK926" i="1"/>
  <c r="EH926" i="1"/>
  <c r="EG926" i="1"/>
  <c r="EF926" i="1"/>
  <c r="EE926" i="1"/>
  <c r="ED926" i="1"/>
  <c r="EC926" i="1"/>
  <c r="EB926" i="1"/>
  <c r="EA926" i="1"/>
  <c r="DZ926" i="1"/>
  <c r="DY926" i="1"/>
  <c r="DX926" i="1"/>
  <c r="DW926" i="1"/>
  <c r="DV926" i="1"/>
  <c r="DU926" i="1"/>
  <c r="DT926" i="1"/>
  <c r="DR926" i="1"/>
  <c r="DQ926" i="1"/>
  <c r="DO926" i="1"/>
  <c r="DM926" i="1"/>
  <c r="EI926" i="1" s="1"/>
  <c r="DL926" i="1"/>
  <c r="DK926" i="1"/>
  <c r="DJ926" i="1"/>
  <c r="DI926" i="1"/>
  <c r="DH926" i="1"/>
  <c r="DG926" i="1"/>
  <c r="DF926" i="1"/>
  <c r="DE926" i="1"/>
  <c r="DD926" i="1"/>
  <c r="DC926" i="1"/>
  <c r="DB926" i="1"/>
  <c r="DA926" i="1"/>
  <c r="CZ926" i="1"/>
  <c r="CY926" i="1"/>
  <c r="EJ926" i="1" s="1"/>
  <c r="CX926" i="1"/>
  <c r="CW926" i="1"/>
  <c r="CV926" i="1"/>
  <c r="CU926" i="1"/>
  <c r="CT926" i="1"/>
  <c r="CS926" i="1"/>
  <c r="CP926" i="1"/>
  <c r="CN926" i="1"/>
  <c r="AN926" i="1"/>
  <c r="AL926" i="1"/>
  <c r="AJ926" i="1"/>
  <c r="AH926" i="1"/>
  <c r="AF926" i="1"/>
  <c r="AD926" i="1"/>
  <c r="AB926" i="1"/>
  <c r="Z926" i="1"/>
  <c r="X926" i="1"/>
  <c r="V926" i="1"/>
  <c r="EL925" i="1"/>
  <c r="EH925" i="1"/>
  <c r="EG925" i="1"/>
  <c r="EF925" i="1"/>
  <c r="EE925" i="1"/>
  <c r="ED925" i="1"/>
  <c r="EC925" i="1"/>
  <c r="EB925" i="1"/>
  <c r="EA925" i="1"/>
  <c r="DZ925" i="1"/>
  <c r="DY925" i="1"/>
  <c r="DX925" i="1"/>
  <c r="DW925" i="1"/>
  <c r="DV925" i="1"/>
  <c r="DU925" i="1"/>
  <c r="DT925" i="1"/>
  <c r="DS925" i="1"/>
  <c r="DR925" i="1"/>
  <c r="DQ925" i="1"/>
  <c r="DP925" i="1"/>
  <c r="DO925" i="1"/>
  <c r="DN925" i="1"/>
  <c r="DM925" i="1"/>
  <c r="EI925" i="1" s="1"/>
  <c r="DL925" i="1"/>
  <c r="DK925" i="1"/>
  <c r="DJ925" i="1"/>
  <c r="DI925" i="1"/>
  <c r="DH925" i="1"/>
  <c r="DG925" i="1"/>
  <c r="DF925" i="1"/>
  <c r="DE925" i="1"/>
  <c r="DD925" i="1"/>
  <c r="DC925" i="1"/>
  <c r="DB925" i="1"/>
  <c r="DA925" i="1"/>
  <c r="CZ925" i="1"/>
  <c r="CY925" i="1"/>
  <c r="EJ925" i="1" s="1"/>
  <c r="CX925" i="1"/>
  <c r="CW925" i="1"/>
  <c r="CV925" i="1"/>
  <c r="CU925" i="1"/>
  <c r="CT925" i="1"/>
  <c r="CS925" i="1"/>
  <c r="CR925" i="1"/>
  <c r="EK925" i="1" s="1"/>
  <c r="CQ925" i="1"/>
  <c r="CP925" i="1"/>
  <c r="CO925" i="1"/>
  <c r="CN925" i="1"/>
  <c r="AN925" i="1"/>
  <c r="AL925" i="1"/>
  <c r="AJ925" i="1"/>
  <c r="AH925" i="1"/>
  <c r="AF925" i="1"/>
  <c r="AD925" i="1"/>
  <c r="AB925" i="1"/>
  <c r="Z925" i="1"/>
  <c r="X925" i="1"/>
  <c r="V925" i="1"/>
  <c r="EL924" i="1"/>
  <c r="EH924" i="1"/>
  <c r="EG924" i="1"/>
  <c r="EF924" i="1"/>
  <c r="EE924" i="1"/>
  <c r="ED924" i="1"/>
  <c r="EC924" i="1"/>
  <c r="EB924" i="1"/>
  <c r="EA924" i="1"/>
  <c r="DZ924" i="1"/>
  <c r="DY924" i="1"/>
  <c r="DX924" i="1"/>
  <c r="DW924" i="1"/>
  <c r="DV924" i="1"/>
  <c r="DU924" i="1"/>
  <c r="DT924" i="1"/>
  <c r="DS924" i="1"/>
  <c r="DR924" i="1"/>
  <c r="DQ924" i="1"/>
  <c r="DP924" i="1"/>
  <c r="DO924" i="1"/>
  <c r="DN924" i="1"/>
  <c r="DM924" i="1"/>
  <c r="DL924" i="1"/>
  <c r="DK924" i="1"/>
  <c r="DJ924" i="1"/>
  <c r="DI924" i="1"/>
  <c r="DH924" i="1"/>
  <c r="DG924" i="1"/>
  <c r="DF924" i="1"/>
  <c r="DE924" i="1"/>
  <c r="DD924" i="1"/>
  <c r="DC924" i="1"/>
  <c r="DB924" i="1"/>
  <c r="DA924" i="1"/>
  <c r="CZ924" i="1"/>
  <c r="CY924" i="1"/>
  <c r="EJ924" i="1" s="1"/>
  <c r="CX924" i="1"/>
  <c r="CW924" i="1"/>
  <c r="CV924" i="1"/>
  <c r="CU924" i="1"/>
  <c r="CT924" i="1"/>
  <c r="CS924" i="1"/>
  <c r="CR924" i="1"/>
  <c r="CQ924" i="1"/>
  <c r="CP924" i="1"/>
  <c r="CO924" i="1"/>
  <c r="CN924" i="1"/>
  <c r="AN924" i="1"/>
  <c r="AL924" i="1"/>
  <c r="AJ924" i="1"/>
  <c r="AH924" i="1"/>
  <c r="AF924" i="1"/>
  <c r="AD924" i="1"/>
  <c r="AB924" i="1"/>
  <c r="Z924" i="1"/>
  <c r="X924" i="1"/>
  <c r="V924" i="1"/>
  <c r="CM864" i="1"/>
  <c r="CL864" i="1"/>
  <c r="CK864" i="1"/>
  <c r="CJ864" i="1"/>
  <c r="CI864" i="1"/>
  <c r="CH864" i="1"/>
  <c r="CG864" i="1"/>
  <c r="CF864" i="1"/>
  <c r="CE864" i="1"/>
  <c r="CD864" i="1"/>
  <c r="CC864" i="1"/>
  <c r="CB864" i="1"/>
  <c r="CA864" i="1"/>
  <c r="BZ864" i="1"/>
  <c r="BY864" i="1"/>
  <c r="BX864" i="1"/>
  <c r="BW864" i="1"/>
  <c r="BV864" i="1"/>
  <c r="BU864" i="1"/>
  <c r="BT864" i="1"/>
  <c r="BS864" i="1"/>
  <c r="BQ864" i="1"/>
  <c r="BP864" i="1"/>
  <c r="BO864" i="1"/>
  <c r="BN864" i="1"/>
  <c r="BM864" i="1"/>
  <c r="BI864" i="1"/>
  <c r="BG864" i="1"/>
  <c r="BD864" i="1"/>
  <c r="BC864" i="1"/>
  <c r="AY864" i="1"/>
  <c r="S864" i="1"/>
  <c r="R864" i="1"/>
  <c r="Q864" i="1"/>
  <c r="P864" i="1"/>
  <c r="O864" i="1"/>
  <c r="N864" i="1"/>
  <c r="M864" i="1"/>
  <c r="L864" i="1"/>
  <c r="K864" i="1"/>
  <c r="J864" i="1"/>
  <c r="I864" i="1"/>
  <c r="CM863" i="1"/>
  <c r="CL863" i="1"/>
  <c r="CK863" i="1"/>
  <c r="CJ863" i="1"/>
  <c r="CI863" i="1"/>
  <c r="CH863" i="1"/>
  <c r="CG863" i="1"/>
  <c r="CF863" i="1"/>
  <c r="CE863" i="1"/>
  <c r="CD863" i="1"/>
  <c r="CC863" i="1"/>
  <c r="CB863" i="1"/>
  <c r="CA863" i="1"/>
  <c r="BZ863" i="1"/>
  <c r="BY863" i="1"/>
  <c r="BX863" i="1"/>
  <c r="BW863" i="1"/>
  <c r="BV863" i="1"/>
  <c r="BU863" i="1"/>
  <c r="BT863" i="1"/>
  <c r="BS863" i="1"/>
  <c r="BQ863" i="1"/>
  <c r="BP863" i="1"/>
  <c r="BO863" i="1"/>
  <c r="BN863" i="1"/>
  <c r="BM863" i="1"/>
  <c r="BI863" i="1"/>
  <c r="BG863" i="1"/>
  <c r="BD863" i="1"/>
  <c r="BC863" i="1"/>
  <c r="AY863" i="1"/>
  <c r="S863" i="1"/>
  <c r="R863" i="1"/>
  <c r="Q863" i="1"/>
  <c r="P863" i="1"/>
  <c r="O863" i="1"/>
  <c r="N863" i="1"/>
  <c r="M863" i="1"/>
  <c r="L863" i="1"/>
  <c r="K863" i="1"/>
  <c r="J863" i="1"/>
  <c r="I863" i="1"/>
  <c r="AN862" i="1"/>
  <c r="AL862" i="1"/>
  <c r="AJ862" i="1"/>
  <c r="AH862" i="1"/>
  <c r="AF862" i="1"/>
  <c r="AD862" i="1"/>
  <c r="AB862" i="1"/>
  <c r="Z862" i="1"/>
  <c r="X862" i="1"/>
  <c r="V862" i="1"/>
  <c r="AN861" i="1"/>
  <c r="AL861" i="1"/>
  <c r="AJ861" i="1"/>
  <c r="AH861" i="1"/>
  <c r="AF861" i="1"/>
  <c r="AD861" i="1"/>
  <c r="AB861" i="1"/>
  <c r="Z861" i="1"/>
  <c r="X861" i="1"/>
  <c r="V861" i="1"/>
  <c r="AN860" i="1"/>
  <c r="AL860" i="1"/>
  <c r="AJ860" i="1"/>
  <c r="AH860" i="1"/>
  <c r="AF860" i="1"/>
  <c r="AD860" i="1"/>
  <c r="AB860" i="1"/>
  <c r="Z860" i="1"/>
  <c r="X860" i="1"/>
  <c r="V860" i="1"/>
  <c r="AN859" i="1"/>
  <c r="AL859" i="1"/>
  <c r="AJ859" i="1"/>
  <c r="AH859" i="1"/>
  <c r="AF859" i="1"/>
  <c r="AD859" i="1"/>
  <c r="AB859" i="1"/>
  <c r="Z859" i="1"/>
  <c r="X859" i="1"/>
  <c r="V859" i="1"/>
  <c r="AN858" i="1"/>
  <c r="AL858" i="1"/>
  <c r="AJ858" i="1"/>
  <c r="AH858" i="1"/>
  <c r="AF858" i="1"/>
  <c r="AD858" i="1"/>
  <c r="AB858" i="1"/>
  <c r="Z858" i="1"/>
  <c r="X858" i="1"/>
  <c r="V858" i="1"/>
  <c r="AN857" i="1"/>
  <c r="AL857" i="1"/>
  <c r="AJ857" i="1"/>
  <c r="AH857" i="1"/>
  <c r="AF857" i="1"/>
  <c r="AD857" i="1"/>
  <c r="AB857" i="1"/>
  <c r="Z857" i="1"/>
  <c r="X857" i="1"/>
  <c r="V857" i="1"/>
  <c r="AN856" i="1"/>
  <c r="AL856" i="1"/>
  <c r="AJ856" i="1"/>
  <c r="AH856" i="1"/>
  <c r="AF856" i="1"/>
  <c r="AD856" i="1"/>
  <c r="AB856" i="1"/>
  <c r="Z856" i="1"/>
  <c r="X856" i="1"/>
  <c r="V856" i="1"/>
  <c r="AN855" i="1"/>
  <c r="AL855" i="1"/>
  <c r="AJ855" i="1"/>
  <c r="AH855" i="1"/>
  <c r="AF855" i="1"/>
  <c r="AD855" i="1"/>
  <c r="AB855" i="1"/>
  <c r="Z855" i="1"/>
  <c r="X855" i="1"/>
  <c r="V855" i="1"/>
  <c r="AN854" i="1"/>
  <c r="AL854" i="1"/>
  <c r="AJ854" i="1"/>
  <c r="AH854" i="1"/>
  <c r="AF854" i="1"/>
  <c r="AD854" i="1"/>
  <c r="AB854" i="1"/>
  <c r="Z854" i="1"/>
  <c r="X854" i="1"/>
  <c r="V854" i="1"/>
  <c r="AN853" i="1"/>
  <c r="AL853" i="1"/>
  <c r="AJ853" i="1"/>
  <c r="AH853" i="1"/>
  <c r="AF853" i="1"/>
  <c r="AD853" i="1"/>
  <c r="AB853" i="1"/>
  <c r="Z853" i="1"/>
  <c r="X853" i="1"/>
  <c r="V853" i="1"/>
  <c r="AN852" i="1"/>
  <c r="AL852" i="1"/>
  <c r="AJ852" i="1"/>
  <c r="AH852" i="1"/>
  <c r="AF852" i="1"/>
  <c r="AD852" i="1"/>
  <c r="AB852" i="1"/>
  <c r="Z852" i="1"/>
  <c r="X852" i="1"/>
  <c r="V852" i="1"/>
  <c r="AN851" i="1"/>
  <c r="AL851" i="1"/>
  <c r="AJ851" i="1"/>
  <c r="AH851" i="1"/>
  <c r="AF851" i="1"/>
  <c r="AD851" i="1"/>
  <c r="AB851" i="1"/>
  <c r="Z851" i="1"/>
  <c r="X851" i="1"/>
  <c r="V851" i="1"/>
  <c r="EL850" i="1"/>
  <c r="EH850" i="1"/>
  <c r="EG850" i="1"/>
  <c r="EF850" i="1"/>
  <c r="EE850" i="1"/>
  <c r="ED850" i="1"/>
  <c r="EC850" i="1"/>
  <c r="EB850" i="1"/>
  <c r="EA850" i="1"/>
  <c r="DZ850" i="1"/>
  <c r="DY850" i="1"/>
  <c r="DX850" i="1"/>
  <c r="DW850" i="1"/>
  <c r="DV850" i="1"/>
  <c r="DU850" i="1"/>
  <c r="DT850" i="1"/>
  <c r="DS850" i="1"/>
  <c r="DR850" i="1"/>
  <c r="DQ850" i="1"/>
  <c r="DP850" i="1"/>
  <c r="DO850" i="1"/>
  <c r="DN850" i="1"/>
  <c r="DM850" i="1"/>
  <c r="EI850" i="1" s="1"/>
  <c r="DL850" i="1"/>
  <c r="DK850" i="1"/>
  <c r="DJ850" i="1"/>
  <c r="DI850" i="1"/>
  <c r="DH850" i="1"/>
  <c r="DG850" i="1"/>
  <c r="DF850" i="1"/>
  <c r="DE850" i="1"/>
  <c r="DD850" i="1"/>
  <c r="DC850" i="1"/>
  <c r="DB850" i="1"/>
  <c r="DA850" i="1"/>
  <c r="CZ850" i="1"/>
  <c r="CY850" i="1"/>
  <c r="EJ850" i="1" s="1"/>
  <c r="CX850" i="1"/>
  <c r="CW850" i="1"/>
  <c r="CV850" i="1"/>
  <c r="CU850" i="1"/>
  <c r="CT850" i="1"/>
  <c r="CS850" i="1"/>
  <c r="CR850" i="1"/>
  <c r="EK850" i="1" s="1"/>
  <c r="CQ850" i="1"/>
  <c r="CP850" i="1"/>
  <c r="CO850" i="1"/>
  <c r="CN850" i="1"/>
  <c r="AN850" i="1"/>
  <c r="AL850" i="1"/>
  <c r="AJ850" i="1"/>
  <c r="AH850" i="1"/>
  <c r="AF850" i="1"/>
  <c r="AD850" i="1"/>
  <c r="AB850" i="1"/>
  <c r="Z850" i="1"/>
  <c r="X850" i="1"/>
  <c r="V850" i="1"/>
  <c r="EL849" i="1"/>
  <c r="EH849" i="1"/>
  <c r="EG849" i="1"/>
  <c r="EF849" i="1"/>
  <c r="EE849" i="1"/>
  <c r="ED849" i="1"/>
  <c r="EC849" i="1"/>
  <c r="EB849" i="1"/>
  <c r="EA849" i="1"/>
  <c r="DZ849" i="1"/>
  <c r="DY849" i="1"/>
  <c r="DX849" i="1"/>
  <c r="DW849" i="1"/>
  <c r="DV849" i="1"/>
  <c r="DU849" i="1"/>
  <c r="DT849" i="1"/>
  <c r="DS849" i="1"/>
  <c r="DR849" i="1"/>
  <c r="DQ849" i="1"/>
  <c r="DP849" i="1"/>
  <c r="DO849" i="1"/>
  <c r="DN849" i="1"/>
  <c r="DM849" i="1"/>
  <c r="EI849" i="1" s="1"/>
  <c r="DL849" i="1"/>
  <c r="DK849" i="1"/>
  <c r="DJ849" i="1"/>
  <c r="DI849" i="1"/>
  <c r="DH849" i="1"/>
  <c r="DG849" i="1"/>
  <c r="DF849" i="1"/>
  <c r="DE849" i="1"/>
  <c r="DD849" i="1"/>
  <c r="DC849" i="1"/>
  <c r="DB849" i="1"/>
  <c r="DA849" i="1"/>
  <c r="CZ849" i="1"/>
  <c r="CY849" i="1"/>
  <c r="EJ849" i="1" s="1"/>
  <c r="CX849" i="1"/>
  <c r="CW849" i="1"/>
  <c r="CV849" i="1"/>
  <c r="CU849" i="1"/>
  <c r="CT849" i="1"/>
  <c r="CS849" i="1"/>
  <c r="CR849" i="1"/>
  <c r="EK849" i="1" s="1"/>
  <c r="CQ849" i="1"/>
  <c r="CP849" i="1"/>
  <c r="CO849" i="1"/>
  <c r="CN849" i="1"/>
  <c r="AN849" i="1"/>
  <c r="AL849" i="1"/>
  <c r="AJ849" i="1"/>
  <c r="AH849" i="1"/>
  <c r="AF849" i="1"/>
  <c r="AD849" i="1"/>
  <c r="AB849" i="1"/>
  <c r="Z849" i="1"/>
  <c r="X849" i="1"/>
  <c r="V849" i="1"/>
  <c r="EL848" i="1"/>
  <c r="EH848" i="1"/>
  <c r="EG848" i="1"/>
  <c r="EF848" i="1"/>
  <c r="EE848" i="1"/>
  <c r="ED848" i="1"/>
  <c r="EC848" i="1"/>
  <c r="EB848" i="1"/>
  <c r="EA848" i="1"/>
  <c r="DZ848" i="1"/>
  <c r="DZ864" i="1" s="1"/>
  <c r="DY848" i="1"/>
  <c r="DX848" i="1"/>
  <c r="DW848" i="1"/>
  <c r="DV848" i="1"/>
  <c r="DU848" i="1"/>
  <c r="DT848" i="1"/>
  <c r="DS848" i="1"/>
  <c r="DR848" i="1"/>
  <c r="DQ848" i="1"/>
  <c r="DP848" i="1"/>
  <c r="DO848" i="1"/>
  <c r="DN848" i="1"/>
  <c r="DM848" i="1"/>
  <c r="EI848" i="1" s="1"/>
  <c r="DL848" i="1"/>
  <c r="DK848" i="1"/>
  <c r="DJ848" i="1"/>
  <c r="DI848" i="1"/>
  <c r="DH848" i="1"/>
  <c r="DG848" i="1"/>
  <c r="DF848" i="1"/>
  <c r="DE848" i="1"/>
  <c r="DD848" i="1"/>
  <c r="DC848" i="1"/>
  <c r="DB848" i="1"/>
  <c r="DA848" i="1"/>
  <c r="CZ848" i="1"/>
  <c r="CY848" i="1"/>
  <c r="CX848" i="1"/>
  <c r="CW848" i="1"/>
  <c r="CV848" i="1"/>
  <c r="CU848" i="1"/>
  <c r="CT848" i="1"/>
  <c r="CS848" i="1"/>
  <c r="CR848" i="1"/>
  <c r="CQ848" i="1"/>
  <c r="CP848" i="1"/>
  <c r="CO848" i="1"/>
  <c r="CN848" i="1"/>
  <c r="AN848" i="1"/>
  <c r="AL848" i="1"/>
  <c r="AJ848" i="1"/>
  <c r="AH848" i="1"/>
  <c r="AF848" i="1"/>
  <c r="AD848" i="1"/>
  <c r="AB848" i="1"/>
  <c r="Z848" i="1"/>
  <c r="X848" i="1"/>
  <c r="V848" i="1"/>
  <c r="CM846" i="1"/>
  <c r="CL846" i="1"/>
  <c r="CK846" i="1"/>
  <c r="CJ846" i="1"/>
  <c r="CI846" i="1"/>
  <c r="CH846" i="1"/>
  <c r="CG846" i="1"/>
  <c r="CF846" i="1"/>
  <c r="CE846" i="1"/>
  <c r="CD846" i="1"/>
  <c r="CC846" i="1"/>
  <c r="CB846" i="1"/>
  <c r="CA846" i="1"/>
  <c r="BZ846" i="1"/>
  <c r="BY846" i="1"/>
  <c r="BX846" i="1"/>
  <c r="BW846" i="1"/>
  <c r="BV846" i="1"/>
  <c r="BU846" i="1"/>
  <c r="BT846" i="1"/>
  <c r="BS846" i="1"/>
  <c r="BQ846" i="1"/>
  <c r="BP846" i="1"/>
  <c r="BO846" i="1"/>
  <c r="BN846" i="1"/>
  <c r="BM846" i="1"/>
  <c r="BI846" i="1"/>
  <c r="BG846" i="1"/>
  <c r="BD846" i="1"/>
  <c r="BC846" i="1"/>
  <c r="AY846" i="1"/>
  <c r="S846" i="1"/>
  <c r="R846" i="1"/>
  <c r="Q846" i="1"/>
  <c r="P846" i="1"/>
  <c r="O846" i="1"/>
  <c r="N846" i="1"/>
  <c r="M846" i="1"/>
  <c r="L846" i="1"/>
  <c r="K846" i="1"/>
  <c r="J846" i="1"/>
  <c r="I846" i="1"/>
  <c r="CM845" i="1"/>
  <c r="CL845" i="1"/>
  <c r="CK845" i="1"/>
  <c r="CJ845" i="1"/>
  <c r="CI845" i="1"/>
  <c r="CH845" i="1"/>
  <c r="CG845" i="1"/>
  <c r="CF845" i="1"/>
  <c r="CE845" i="1"/>
  <c r="CD845" i="1"/>
  <c r="CC845" i="1"/>
  <c r="CB845" i="1"/>
  <c r="CA845" i="1"/>
  <c r="BZ845" i="1"/>
  <c r="BY845" i="1"/>
  <c r="BX845" i="1"/>
  <c r="BW845" i="1"/>
  <c r="BV845" i="1"/>
  <c r="BU845" i="1"/>
  <c r="BT845" i="1"/>
  <c r="BS845" i="1"/>
  <c r="BQ845" i="1"/>
  <c r="BP845" i="1"/>
  <c r="BO845" i="1"/>
  <c r="BN845" i="1"/>
  <c r="BM845" i="1"/>
  <c r="BI845" i="1"/>
  <c r="BG845" i="1"/>
  <c r="BD845" i="1"/>
  <c r="BC845" i="1"/>
  <c r="AY845" i="1"/>
  <c r="S845" i="1"/>
  <c r="R845" i="1"/>
  <c r="Q845" i="1"/>
  <c r="P845" i="1"/>
  <c r="O845" i="1"/>
  <c r="N845" i="1"/>
  <c r="M845" i="1"/>
  <c r="L845" i="1"/>
  <c r="K845" i="1"/>
  <c r="J845" i="1"/>
  <c r="I845" i="1"/>
  <c r="AN844" i="1"/>
  <c r="AL844" i="1"/>
  <c r="AJ844" i="1"/>
  <c r="AH844" i="1"/>
  <c r="AF844" i="1"/>
  <c r="AD844" i="1"/>
  <c r="AB844" i="1"/>
  <c r="Z844" i="1"/>
  <c r="X844" i="1"/>
  <c r="V844" i="1"/>
  <c r="AN843" i="1"/>
  <c r="AL843" i="1"/>
  <c r="AJ843" i="1"/>
  <c r="AH843" i="1"/>
  <c r="AF843" i="1"/>
  <c r="AD843" i="1"/>
  <c r="AB843" i="1"/>
  <c r="Z843" i="1"/>
  <c r="X843" i="1"/>
  <c r="V843" i="1"/>
  <c r="AN842" i="1"/>
  <c r="AL842" i="1"/>
  <c r="AJ842" i="1"/>
  <c r="AH842" i="1"/>
  <c r="AF842" i="1"/>
  <c r="AD842" i="1"/>
  <c r="AB842" i="1"/>
  <c r="Z842" i="1"/>
  <c r="X842" i="1"/>
  <c r="V842" i="1"/>
  <c r="AN841" i="1"/>
  <c r="AL841" i="1"/>
  <c r="AJ841" i="1"/>
  <c r="AH841" i="1"/>
  <c r="AF841" i="1"/>
  <c r="AD841" i="1"/>
  <c r="AB841" i="1"/>
  <c r="Z841" i="1"/>
  <c r="X841" i="1"/>
  <c r="V841" i="1"/>
  <c r="AN840" i="1"/>
  <c r="AL840" i="1"/>
  <c r="AJ840" i="1"/>
  <c r="AH840" i="1"/>
  <c r="AF840" i="1"/>
  <c r="AD840" i="1"/>
  <c r="AB840" i="1"/>
  <c r="Z840" i="1"/>
  <c r="X840" i="1"/>
  <c r="V840" i="1"/>
  <c r="AN839" i="1"/>
  <c r="AL839" i="1"/>
  <c r="AJ839" i="1"/>
  <c r="AH839" i="1"/>
  <c r="AF839" i="1"/>
  <c r="AD839" i="1"/>
  <c r="AB839" i="1"/>
  <c r="Z839" i="1"/>
  <c r="X839" i="1"/>
  <c r="V839" i="1"/>
  <c r="AN838" i="1"/>
  <c r="AL838" i="1"/>
  <c r="AJ838" i="1"/>
  <c r="AH838" i="1"/>
  <c r="AF838" i="1"/>
  <c r="AD838" i="1"/>
  <c r="AB838" i="1"/>
  <c r="Z838" i="1"/>
  <c r="X838" i="1"/>
  <c r="V838" i="1"/>
  <c r="AN837" i="1"/>
  <c r="AL837" i="1"/>
  <c r="AJ837" i="1"/>
  <c r="AH837" i="1"/>
  <c r="AF837" i="1"/>
  <c r="AD837" i="1"/>
  <c r="AB837" i="1"/>
  <c r="Z837" i="1"/>
  <c r="X837" i="1"/>
  <c r="V837" i="1"/>
  <c r="AN836" i="1"/>
  <c r="AL836" i="1"/>
  <c r="AJ836" i="1"/>
  <c r="AH836" i="1"/>
  <c r="AF836" i="1"/>
  <c r="AD836" i="1"/>
  <c r="AB836" i="1"/>
  <c r="Z836" i="1"/>
  <c r="X836" i="1"/>
  <c r="V836" i="1"/>
  <c r="AN835" i="1"/>
  <c r="AL835" i="1"/>
  <c r="AJ835" i="1"/>
  <c r="AH835" i="1"/>
  <c r="AF835" i="1"/>
  <c r="AD835" i="1"/>
  <c r="AB835" i="1"/>
  <c r="Z835" i="1"/>
  <c r="X835" i="1"/>
  <c r="V835" i="1"/>
  <c r="AN834" i="1"/>
  <c r="AL834" i="1"/>
  <c r="AJ834" i="1"/>
  <c r="AH834" i="1"/>
  <c r="AF834" i="1"/>
  <c r="AD834" i="1"/>
  <c r="AB834" i="1"/>
  <c r="Z834" i="1"/>
  <c r="X834" i="1"/>
  <c r="V834" i="1"/>
  <c r="EL833" i="1"/>
  <c r="EH833" i="1"/>
  <c r="EG833" i="1"/>
  <c r="EF833" i="1"/>
  <c r="EE833" i="1"/>
  <c r="ED833" i="1"/>
  <c r="EC833" i="1"/>
  <c r="EB833" i="1"/>
  <c r="EA833" i="1"/>
  <c r="DZ833" i="1"/>
  <c r="DY833" i="1"/>
  <c r="DX833" i="1"/>
  <c r="DW833" i="1"/>
  <c r="DV833" i="1"/>
  <c r="DU833" i="1"/>
  <c r="DT833" i="1"/>
  <c r="DS833" i="1"/>
  <c r="DR833" i="1"/>
  <c r="DQ833" i="1"/>
  <c r="DP833" i="1"/>
  <c r="DO833" i="1"/>
  <c r="DN833" i="1"/>
  <c r="DM833" i="1"/>
  <c r="EI833" i="1" s="1"/>
  <c r="DL833" i="1"/>
  <c r="DK833" i="1"/>
  <c r="DJ833" i="1"/>
  <c r="DI833" i="1"/>
  <c r="DH833" i="1"/>
  <c r="DG833" i="1"/>
  <c r="DF833" i="1"/>
  <c r="DE833" i="1"/>
  <c r="DD833" i="1"/>
  <c r="DC833" i="1"/>
  <c r="DB833" i="1"/>
  <c r="DA833" i="1"/>
  <c r="CZ833" i="1"/>
  <c r="CY833" i="1"/>
  <c r="EJ833" i="1" s="1"/>
  <c r="CX833" i="1"/>
  <c r="CW833" i="1"/>
  <c r="CV833" i="1"/>
  <c r="CU833" i="1"/>
  <c r="CT833" i="1"/>
  <c r="CS833" i="1"/>
  <c r="CR833" i="1"/>
  <c r="EK833" i="1" s="1"/>
  <c r="CQ833" i="1"/>
  <c r="CP833" i="1"/>
  <c r="CO833" i="1"/>
  <c r="CN833" i="1"/>
  <c r="AN833" i="1"/>
  <c r="AL833" i="1"/>
  <c r="AJ833" i="1"/>
  <c r="AH833" i="1"/>
  <c r="AF833" i="1"/>
  <c r="AD833" i="1"/>
  <c r="AB833" i="1"/>
  <c r="Z833" i="1"/>
  <c r="X833" i="1"/>
  <c r="V833" i="1"/>
  <c r="EL832" i="1"/>
  <c r="EH832" i="1"/>
  <c r="EG832" i="1"/>
  <c r="EF832" i="1"/>
  <c r="EE832" i="1"/>
  <c r="ED832" i="1"/>
  <c r="EC832" i="1"/>
  <c r="EB832" i="1"/>
  <c r="EA832" i="1"/>
  <c r="DZ832" i="1"/>
  <c r="DY832" i="1"/>
  <c r="DX832" i="1"/>
  <c r="DW832" i="1"/>
  <c r="DV832" i="1"/>
  <c r="DU832" i="1"/>
  <c r="DT832" i="1"/>
  <c r="DS832" i="1"/>
  <c r="DR832" i="1"/>
  <c r="DQ832" i="1"/>
  <c r="DP832" i="1"/>
  <c r="DO832" i="1"/>
  <c r="DN832" i="1"/>
  <c r="DM832" i="1"/>
  <c r="EI832" i="1" s="1"/>
  <c r="DL832" i="1"/>
  <c r="DK832" i="1"/>
  <c r="DJ832" i="1"/>
  <c r="DI832" i="1"/>
  <c r="DH832" i="1"/>
  <c r="DG832" i="1"/>
  <c r="DF832" i="1"/>
  <c r="DE832" i="1"/>
  <c r="DD832" i="1"/>
  <c r="DC832" i="1"/>
  <c r="DB832" i="1"/>
  <c r="DA832" i="1"/>
  <c r="CZ832" i="1"/>
  <c r="CY832" i="1"/>
  <c r="CX832" i="1"/>
  <c r="CW832" i="1"/>
  <c r="CV832" i="1"/>
  <c r="CU832" i="1"/>
  <c r="CT832" i="1"/>
  <c r="CS832" i="1"/>
  <c r="CR832" i="1"/>
  <c r="EK832" i="1" s="1"/>
  <c r="CQ832" i="1"/>
  <c r="CP832" i="1"/>
  <c r="CO832" i="1"/>
  <c r="CN832" i="1"/>
  <c r="AN832" i="1"/>
  <c r="AL832" i="1"/>
  <c r="AJ832" i="1"/>
  <c r="AH832" i="1"/>
  <c r="AF832" i="1"/>
  <c r="AD832" i="1"/>
  <c r="AB832" i="1"/>
  <c r="Z832" i="1"/>
  <c r="X832" i="1"/>
  <c r="V832" i="1"/>
  <c r="EL831" i="1"/>
  <c r="EH831" i="1"/>
  <c r="EG831" i="1"/>
  <c r="EF831" i="1"/>
  <c r="EE831" i="1"/>
  <c r="ED831" i="1"/>
  <c r="EC831" i="1"/>
  <c r="EB831" i="1"/>
  <c r="EA831" i="1"/>
  <c r="DZ831" i="1"/>
  <c r="DZ846" i="1" s="1"/>
  <c r="DY831" i="1"/>
  <c r="DX831" i="1"/>
  <c r="DW831" i="1"/>
  <c r="DV831" i="1"/>
  <c r="DU831" i="1"/>
  <c r="DT831" i="1"/>
  <c r="DS831" i="1"/>
  <c r="DR831" i="1"/>
  <c r="DQ831" i="1"/>
  <c r="DP831" i="1"/>
  <c r="DO831" i="1"/>
  <c r="DN831" i="1"/>
  <c r="DM831" i="1"/>
  <c r="DL831" i="1"/>
  <c r="DK831" i="1"/>
  <c r="DJ831" i="1"/>
  <c r="DI831" i="1"/>
  <c r="DH831" i="1"/>
  <c r="DG831" i="1"/>
  <c r="DF831" i="1"/>
  <c r="DE831" i="1"/>
  <c r="DD831" i="1"/>
  <c r="DC831" i="1"/>
  <c r="DB831" i="1"/>
  <c r="DA831" i="1"/>
  <c r="CZ831" i="1"/>
  <c r="CY831" i="1"/>
  <c r="EJ831" i="1" s="1"/>
  <c r="CX831" i="1"/>
  <c r="CW831" i="1"/>
  <c r="CV831" i="1"/>
  <c r="CU831" i="1"/>
  <c r="CT831" i="1"/>
  <c r="CS831" i="1"/>
  <c r="CR831" i="1"/>
  <c r="CQ831" i="1"/>
  <c r="CP831" i="1"/>
  <c r="CO831" i="1"/>
  <c r="CN831" i="1"/>
  <c r="AN831" i="1"/>
  <c r="AL831" i="1"/>
  <c r="AJ831" i="1"/>
  <c r="AH831" i="1"/>
  <c r="AF831" i="1"/>
  <c r="AD831" i="1"/>
  <c r="AB831" i="1"/>
  <c r="Z831" i="1"/>
  <c r="X831" i="1"/>
  <c r="V831" i="1"/>
  <c r="CM828" i="1"/>
  <c r="CL828" i="1"/>
  <c r="CK828" i="1"/>
  <c r="CJ828" i="1"/>
  <c r="CI828" i="1"/>
  <c r="CH828" i="1"/>
  <c r="CG828" i="1"/>
  <c r="CF828" i="1"/>
  <c r="CE828" i="1"/>
  <c r="CD828" i="1"/>
  <c r="CC828" i="1"/>
  <c r="CB828" i="1"/>
  <c r="CA828" i="1"/>
  <c r="BZ828" i="1"/>
  <c r="BY828" i="1"/>
  <c r="BX828" i="1"/>
  <c r="BW828" i="1"/>
  <c r="BV828" i="1"/>
  <c r="BU828" i="1"/>
  <c r="BT828" i="1"/>
  <c r="BS828" i="1"/>
  <c r="BR828" i="1"/>
  <c r="BQ828" i="1"/>
  <c r="BP828" i="1"/>
  <c r="BO828" i="1"/>
  <c r="BN828" i="1"/>
  <c r="BM828" i="1"/>
  <c r="BL828" i="1"/>
  <c r="BK828" i="1"/>
  <c r="BJ828" i="1"/>
  <c r="BI828" i="1"/>
  <c r="BH828" i="1"/>
  <c r="BG828" i="1"/>
  <c r="BF828" i="1"/>
  <c r="BE828" i="1"/>
  <c r="BD828" i="1"/>
  <c r="BC828" i="1"/>
  <c r="BB828" i="1"/>
  <c r="BA828" i="1"/>
  <c r="AZ828" i="1"/>
  <c r="AY828" i="1"/>
  <c r="S828" i="1"/>
  <c r="R828" i="1"/>
  <c r="Q828" i="1"/>
  <c r="P828" i="1"/>
  <c r="O828" i="1"/>
  <c r="N828" i="1"/>
  <c r="M828" i="1"/>
  <c r="L828" i="1"/>
  <c r="K828" i="1"/>
  <c r="J828" i="1"/>
  <c r="I828" i="1"/>
  <c r="CM827" i="1"/>
  <c r="CL827" i="1"/>
  <c r="CK827" i="1"/>
  <c r="CJ827" i="1"/>
  <c r="CI827" i="1"/>
  <c r="CH827" i="1"/>
  <c r="CG827" i="1"/>
  <c r="CF827" i="1"/>
  <c r="CE827" i="1"/>
  <c r="CD827" i="1"/>
  <c r="CC827" i="1"/>
  <c r="CB827" i="1"/>
  <c r="CA827" i="1"/>
  <c r="BZ827" i="1"/>
  <c r="BY827" i="1"/>
  <c r="BX827" i="1"/>
  <c r="BW827" i="1"/>
  <c r="BV827" i="1"/>
  <c r="BU827" i="1"/>
  <c r="BT827" i="1"/>
  <c r="BS827" i="1"/>
  <c r="BR827" i="1"/>
  <c r="BQ827" i="1"/>
  <c r="BP827" i="1"/>
  <c r="BO827" i="1"/>
  <c r="BN827" i="1"/>
  <c r="BM827" i="1"/>
  <c r="BL827" i="1"/>
  <c r="BK827" i="1"/>
  <c r="BJ827" i="1"/>
  <c r="BI827" i="1"/>
  <c r="BH827" i="1"/>
  <c r="BG827" i="1"/>
  <c r="BF827" i="1"/>
  <c r="BE827" i="1"/>
  <c r="BD827" i="1"/>
  <c r="BC827" i="1"/>
  <c r="BB827" i="1"/>
  <c r="BA827" i="1"/>
  <c r="AZ827" i="1"/>
  <c r="AY827" i="1"/>
  <c r="AP827" i="1"/>
  <c r="AO827" i="1"/>
  <c r="AN827" i="1"/>
  <c r="AM827" i="1"/>
  <c r="AL827" i="1"/>
  <c r="AK827" i="1"/>
  <c r="AJ827" i="1"/>
  <c r="AI827" i="1"/>
  <c r="AH827" i="1"/>
  <c r="AG827" i="1"/>
  <c r="AF827" i="1"/>
  <c r="AE827" i="1"/>
  <c r="AD827" i="1"/>
  <c r="AC827" i="1"/>
  <c r="AB827" i="1"/>
  <c r="AA827" i="1"/>
  <c r="Z827" i="1"/>
  <c r="Y827" i="1"/>
  <c r="X827" i="1"/>
  <c r="W827" i="1"/>
  <c r="V827" i="1"/>
  <c r="S827" i="1"/>
  <c r="R827" i="1"/>
  <c r="Q827" i="1"/>
  <c r="P827" i="1"/>
  <c r="O827" i="1"/>
  <c r="N827" i="1"/>
  <c r="M827" i="1"/>
  <c r="L827" i="1"/>
  <c r="K827" i="1"/>
  <c r="J827" i="1"/>
  <c r="I827" i="1"/>
  <c r="AX825" i="1"/>
  <c r="AW825" i="1"/>
  <c r="AV825" i="1"/>
  <c r="AU825" i="1"/>
  <c r="AT825" i="1"/>
  <c r="AS825" i="1"/>
  <c r="AR825" i="1"/>
  <c r="AQ825" i="1"/>
  <c r="AX824" i="1"/>
  <c r="AW824" i="1"/>
  <c r="AV824" i="1"/>
  <c r="AU824" i="1"/>
  <c r="AT824" i="1"/>
  <c r="AS824" i="1"/>
  <c r="AR824" i="1"/>
  <c r="AQ824" i="1"/>
  <c r="AX823" i="1"/>
  <c r="AW823" i="1"/>
  <c r="AV823" i="1"/>
  <c r="AU823" i="1"/>
  <c r="AT823" i="1"/>
  <c r="AS823" i="1"/>
  <c r="AR823" i="1"/>
  <c r="AQ823" i="1"/>
  <c r="AX822" i="1"/>
  <c r="AW822" i="1"/>
  <c r="AV822" i="1"/>
  <c r="AU822" i="1"/>
  <c r="AT822" i="1"/>
  <c r="AS822" i="1"/>
  <c r="AR822" i="1"/>
  <c r="AQ822" i="1"/>
  <c r="AX821" i="1"/>
  <c r="AW821" i="1"/>
  <c r="AV821" i="1"/>
  <c r="AU821" i="1"/>
  <c r="AT821" i="1"/>
  <c r="AS821" i="1"/>
  <c r="AR821" i="1"/>
  <c r="AQ821" i="1"/>
  <c r="AX820" i="1"/>
  <c r="AW820" i="1"/>
  <c r="AV820" i="1"/>
  <c r="AU820" i="1"/>
  <c r="AT820" i="1"/>
  <c r="AS820" i="1"/>
  <c r="AR820" i="1"/>
  <c r="AQ820" i="1"/>
  <c r="AX819" i="1"/>
  <c r="AW819" i="1"/>
  <c r="AV819" i="1"/>
  <c r="AU819" i="1"/>
  <c r="AT819" i="1"/>
  <c r="AS819" i="1"/>
  <c r="AR819" i="1"/>
  <c r="AQ819" i="1"/>
  <c r="AX818" i="1"/>
  <c r="AW818" i="1"/>
  <c r="AV818" i="1"/>
  <c r="AU818" i="1"/>
  <c r="AT818" i="1"/>
  <c r="AS818" i="1"/>
  <c r="AR818" i="1"/>
  <c r="AQ818" i="1"/>
  <c r="AX817" i="1"/>
  <c r="AW817" i="1"/>
  <c r="AV817" i="1"/>
  <c r="AU817" i="1"/>
  <c r="AT817" i="1"/>
  <c r="AS817" i="1"/>
  <c r="AR817" i="1"/>
  <c r="AQ817" i="1"/>
  <c r="AX816" i="1"/>
  <c r="AW816" i="1"/>
  <c r="AV816" i="1"/>
  <c r="AU816" i="1"/>
  <c r="AT816" i="1"/>
  <c r="AS816" i="1"/>
  <c r="AR816" i="1"/>
  <c r="AQ816" i="1"/>
  <c r="AX815" i="1"/>
  <c r="AW815" i="1"/>
  <c r="AV815" i="1"/>
  <c r="AU815" i="1"/>
  <c r="AT815" i="1"/>
  <c r="AS815" i="1"/>
  <c r="AR815" i="1"/>
  <c r="AQ815" i="1"/>
  <c r="EL814" i="1"/>
  <c r="EH814" i="1"/>
  <c r="EG814" i="1"/>
  <c r="EF814" i="1"/>
  <c r="EE814" i="1"/>
  <c r="ED814" i="1"/>
  <c r="EC814" i="1"/>
  <c r="EB814" i="1"/>
  <c r="EA814" i="1"/>
  <c r="DZ814" i="1"/>
  <c r="DY814" i="1"/>
  <c r="DX814" i="1"/>
  <c r="DW814" i="1"/>
  <c r="DV814" i="1"/>
  <c r="DU814" i="1"/>
  <c r="DT814" i="1"/>
  <c r="DS814" i="1"/>
  <c r="DR814" i="1"/>
  <c r="DQ814" i="1"/>
  <c r="DP814" i="1"/>
  <c r="DO814" i="1"/>
  <c r="DN814" i="1"/>
  <c r="DM814" i="1"/>
  <c r="EI814" i="1" s="1"/>
  <c r="DL814" i="1"/>
  <c r="DK814" i="1"/>
  <c r="DJ814" i="1"/>
  <c r="DI814" i="1"/>
  <c r="DH814" i="1"/>
  <c r="DG814" i="1"/>
  <c r="DF814" i="1"/>
  <c r="DE814" i="1"/>
  <c r="DD814" i="1"/>
  <c r="DC814" i="1"/>
  <c r="DB814" i="1"/>
  <c r="DA814" i="1"/>
  <c r="CZ814" i="1"/>
  <c r="CY814" i="1"/>
  <c r="EJ814" i="1" s="1"/>
  <c r="CX814" i="1"/>
  <c r="CW814" i="1"/>
  <c r="CV814" i="1"/>
  <c r="CU814" i="1"/>
  <c r="CT814" i="1"/>
  <c r="CS814" i="1"/>
  <c r="CR814" i="1"/>
  <c r="CQ814" i="1"/>
  <c r="CP814" i="1"/>
  <c r="CO814" i="1"/>
  <c r="CN814" i="1"/>
  <c r="AX814" i="1"/>
  <c r="AW814" i="1"/>
  <c r="AV814" i="1"/>
  <c r="AU814" i="1"/>
  <c r="AT814" i="1"/>
  <c r="AS814" i="1"/>
  <c r="AR814" i="1"/>
  <c r="AQ814" i="1"/>
  <c r="EL813" i="1"/>
  <c r="EH813" i="1"/>
  <c r="EG813" i="1"/>
  <c r="EF813" i="1"/>
  <c r="EE813" i="1"/>
  <c r="ED813" i="1"/>
  <c r="EC813" i="1"/>
  <c r="EB813" i="1"/>
  <c r="EA813" i="1"/>
  <c r="DZ813" i="1"/>
  <c r="DY813" i="1"/>
  <c r="DX813" i="1"/>
  <c r="DW813" i="1"/>
  <c r="DV813" i="1"/>
  <c r="DU813" i="1"/>
  <c r="DT813" i="1"/>
  <c r="DS813" i="1"/>
  <c r="DR813" i="1"/>
  <c r="DQ813" i="1"/>
  <c r="DP813" i="1"/>
  <c r="DO813" i="1"/>
  <c r="DN813" i="1"/>
  <c r="DM813" i="1"/>
  <c r="EI813" i="1" s="1"/>
  <c r="DL813" i="1"/>
  <c r="DK813" i="1"/>
  <c r="DJ813" i="1"/>
  <c r="DI813" i="1"/>
  <c r="DH813" i="1"/>
  <c r="DG813" i="1"/>
  <c r="DF813" i="1"/>
  <c r="DE813" i="1"/>
  <c r="DD813" i="1"/>
  <c r="DC813" i="1"/>
  <c r="DB813" i="1"/>
  <c r="DA813" i="1"/>
  <c r="CZ813" i="1"/>
  <c r="CY813" i="1"/>
  <c r="CX813" i="1"/>
  <c r="CW813" i="1"/>
  <c r="CV813" i="1"/>
  <c r="CU813" i="1"/>
  <c r="CT813" i="1"/>
  <c r="CS813" i="1"/>
  <c r="CR813" i="1"/>
  <c r="EK813" i="1" s="1"/>
  <c r="CQ813" i="1"/>
  <c r="CP813" i="1"/>
  <c r="CO813" i="1"/>
  <c r="CN813" i="1"/>
  <c r="AX813" i="1"/>
  <c r="AW813" i="1"/>
  <c r="AV813" i="1"/>
  <c r="AU813" i="1"/>
  <c r="AT813" i="1"/>
  <c r="AS813" i="1"/>
  <c r="AR813" i="1"/>
  <c r="AQ813" i="1"/>
  <c r="EL812" i="1"/>
  <c r="EH812" i="1"/>
  <c r="EG812" i="1"/>
  <c r="EF812" i="1"/>
  <c r="EE812" i="1"/>
  <c r="ED812" i="1"/>
  <c r="EC812" i="1"/>
  <c r="EB812" i="1"/>
  <c r="EA812" i="1"/>
  <c r="DZ812" i="1"/>
  <c r="DY812" i="1"/>
  <c r="DX812" i="1"/>
  <c r="DX827" i="1" s="1"/>
  <c r="DW812" i="1"/>
  <c r="DV812" i="1"/>
  <c r="DU812" i="1"/>
  <c r="DT812" i="1"/>
  <c r="DS812" i="1"/>
  <c r="DR812" i="1"/>
  <c r="DQ812" i="1"/>
  <c r="DP812" i="1"/>
  <c r="DO812" i="1"/>
  <c r="DN812" i="1"/>
  <c r="DM812" i="1"/>
  <c r="DL812" i="1"/>
  <c r="DK812" i="1"/>
  <c r="DJ812" i="1"/>
  <c r="DI812" i="1"/>
  <c r="DH812" i="1"/>
  <c r="DH827" i="1" s="1"/>
  <c r="DG812" i="1"/>
  <c r="DF812" i="1"/>
  <c r="DE812" i="1"/>
  <c r="DD812" i="1"/>
  <c r="DC812" i="1"/>
  <c r="DB812" i="1"/>
  <c r="DA812" i="1"/>
  <c r="CZ812" i="1"/>
  <c r="CY812" i="1"/>
  <c r="EJ812" i="1" s="1"/>
  <c r="CX812" i="1"/>
  <c r="CW812" i="1"/>
  <c r="CV812" i="1"/>
  <c r="CU812" i="1"/>
  <c r="CT812" i="1"/>
  <c r="CS812" i="1"/>
  <c r="CR812" i="1"/>
  <c r="EK812" i="1" s="1"/>
  <c r="CQ812" i="1"/>
  <c r="CP812" i="1"/>
  <c r="CO812" i="1"/>
  <c r="CN812" i="1"/>
  <c r="AX812" i="1"/>
  <c r="AW812" i="1"/>
  <c r="AW827" i="1" s="1"/>
  <c r="AV812" i="1"/>
  <c r="AV827" i="1" s="1"/>
  <c r="AU812" i="1"/>
  <c r="AU827" i="1" s="1"/>
  <c r="AT812" i="1"/>
  <c r="AT827" i="1" s="1"/>
  <c r="AS812" i="1"/>
  <c r="AS827" i="1" s="1"/>
  <c r="AR812" i="1"/>
  <c r="AR827" i="1" s="1"/>
  <c r="AQ812" i="1"/>
  <c r="AQ827" i="1" s="1"/>
  <c r="CM810" i="1"/>
  <c r="CL810" i="1"/>
  <c r="CK810" i="1"/>
  <c r="CJ810" i="1"/>
  <c r="CI810" i="1"/>
  <c r="CH810" i="1"/>
  <c r="CG810" i="1"/>
  <c r="CF810" i="1"/>
  <c r="CE810" i="1"/>
  <c r="CD810" i="1"/>
  <c r="CC810" i="1"/>
  <c r="CB810" i="1"/>
  <c r="CA810" i="1"/>
  <c r="BZ810" i="1"/>
  <c r="BY810" i="1"/>
  <c r="BX810" i="1"/>
  <c r="BW810" i="1"/>
  <c r="BV810" i="1"/>
  <c r="BU810" i="1"/>
  <c r="BT810" i="1"/>
  <c r="BS810" i="1"/>
  <c r="BR810" i="1"/>
  <c r="BQ810" i="1"/>
  <c r="BP810" i="1"/>
  <c r="BO810" i="1"/>
  <c r="BN810" i="1"/>
  <c r="BM810" i="1"/>
  <c r="BL810" i="1"/>
  <c r="BK810" i="1"/>
  <c r="BJ810" i="1"/>
  <c r="BI810" i="1"/>
  <c r="BH810" i="1"/>
  <c r="BG810" i="1"/>
  <c r="BF810" i="1"/>
  <c r="BE810" i="1"/>
  <c r="BD810" i="1"/>
  <c r="BC810" i="1"/>
  <c r="BB810" i="1"/>
  <c r="BA810" i="1"/>
  <c r="AZ810" i="1"/>
  <c r="AY810" i="1"/>
  <c r="S810" i="1"/>
  <c r="R810" i="1"/>
  <c r="Q810" i="1"/>
  <c r="P810" i="1"/>
  <c r="O810" i="1"/>
  <c r="N810" i="1"/>
  <c r="M810" i="1"/>
  <c r="L810" i="1"/>
  <c r="K810" i="1"/>
  <c r="J810" i="1"/>
  <c r="I810" i="1"/>
  <c r="CM809" i="1"/>
  <c r="CL809" i="1"/>
  <c r="CK809" i="1"/>
  <c r="CJ809" i="1"/>
  <c r="CI809" i="1"/>
  <c r="CH809" i="1"/>
  <c r="CG809" i="1"/>
  <c r="CF809" i="1"/>
  <c r="CE809" i="1"/>
  <c r="CD809" i="1"/>
  <c r="CC809" i="1"/>
  <c r="CB809" i="1"/>
  <c r="CA809" i="1"/>
  <c r="BZ809" i="1"/>
  <c r="BY809" i="1"/>
  <c r="BX809" i="1"/>
  <c r="BW809" i="1"/>
  <c r="BV809" i="1"/>
  <c r="BU809" i="1"/>
  <c r="BT809" i="1"/>
  <c r="BS809" i="1"/>
  <c r="BR809" i="1"/>
  <c r="BQ809" i="1"/>
  <c r="BP809" i="1"/>
  <c r="BO809" i="1"/>
  <c r="BN809" i="1"/>
  <c r="BM809" i="1"/>
  <c r="BL809" i="1"/>
  <c r="BK809" i="1"/>
  <c r="BJ809" i="1"/>
  <c r="BI809" i="1"/>
  <c r="BH809" i="1"/>
  <c r="BG809" i="1"/>
  <c r="BF809" i="1"/>
  <c r="BE809" i="1"/>
  <c r="BD809" i="1"/>
  <c r="BC809" i="1"/>
  <c r="BB809" i="1"/>
  <c r="BA809" i="1"/>
  <c r="AZ809" i="1"/>
  <c r="AY809" i="1"/>
  <c r="AP809" i="1"/>
  <c r="AO809" i="1"/>
  <c r="AN809" i="1"/>
  <c r="AM809" i="1"/>
  <c r="AL809" i="1"/>
  <c r="AK809" i="1"/>
  <c r="AJ809" i="1"/>
  <c r="AI809" i="1"/>
  <c r="AH809" i="1"/>
  <c r="AG809" i="1"/>
  <c r="AF809" i="1"/>
  <c r="AE809" i="1"/>
  <c r="AD809" i="1"/>
  <c r="AC809" i="1"/>
  <c r="AB809" i="1"/>
  <c r="AA809" i="1"/>
  <c r="Z809" i="1"/>
  <c r="Y809" i="1"/>
  <c r="X809" i="1"/>
  <c r="W809" i="1"/>
  <c r="V809" i="1"/>
  <c r="S809" i="1"/>
  <c r="R809" i="1"/>
  <c r="Q809" i="1"/>
  <c r="P809" i="1"/>
  <c r="O809" i="1"/>
  <c r="N809" i="1"/>
  <c r="M809" i="1"/>
  <c r="L809" i="1"/>
  <c r="K809" i="1"/>
  <c r="J809" i="1"/>
  <c r="I809" i="1"/>
  <c r="AX808" i="1"/>
  <c r="AW808" i="1"/>
  <c r="AV808" i="1"/>
  <c r="AU808" i="1"/>
  <c r="AT808" i="1"/>
  <c r="AS808" i="1"/>
  <c r="AR808" i="1"/>
  <c r="AQ808" i="1"/>
  <c r="AX807" i="1"/>
  <c r="AW807" i="1"/>
  <c r="AV807" i="1"/>
  <c r="AU807" i="1"/>
  <c r="AT807" i="1"/>
  <c r="AS807" i="1"/>
  <c r="AR807" i="1"/>
  <c r="AQ807" i="1"/>
  <c r="AX806" i="1"/>
  <c r="AW806" i="1"/>
  <c r="AV806" i="1"/>
  <c r="AU806" i="1"/>
  <c r="AT806" i="1"/>
  <c r="AS806" i="1"/>
  <c r="AR806" i="1"/>
  <c r="AQ806" i="1"/>
  <c r="AX805" i="1"/>
  <c r="AW805" i="1"/>
  <c r="AV805" i="1"/>
  <c r="AU805" i="1"/>
  <c r="AT805" i="1"/>
  <c r="AS805" i="1"/>
  <c r="AR805" i="1"/>
  <c r="AQ805" i="1"/>
  <c r="AX804" i="1"/>
  <c r="AW804" i="1"/>
  <c r="AV804" i="1"/>
  <c r="AU804" i="1"/>
  <c r="AT804" i="1"/>
  <c r="AS804" i="1"/>
  <c r="AR804" i="1"/>
  <c r="AQ804" i="1"/>
  <c r="AX803" i="1"/>
  <c r="AW803" i="1"/>
  <c r="AV803" i="1"/>
  <c r="AU803" i="1"/>
  <c r="AT803" i="1"/>
  <c r="AS803" i="1"/>
  <c r="AR803" i="1"/>
  <c r="AQ803" i="1"/>
  <c r="AX802" i="1"/>
  <c r="AW802" i="1"/>
  <c r="AV802" i="1"/>
  <c r="AU802" i="1"/>
  <c r="AT802" i="1"/>
  <c r="AS802" i="1"/>
  <c r="AR802" i="1"/>
  <c r="AQ802" i="1"/>
  <c r="AX801" i="1"/>
  <c r="AW801" i="1"/>
  <c r="AV801" i="1"/>
  <c r="AU801" i="1"/>
  <c r="AT801" i="1"/>
  <c r="AS801" i="1"/>
  <c r="AR801" i="1"/>
  <c r="AQ801" i="1"/>
  <c r="AX800" i="1"/>
  <c r="AW800" i="1"/>
  <c r="AV800" i="1"/>
  <c r="AU800" i="1"/>
  <c r="AT800" i="1"/>
  <c r="AS800" i="1"/>
  <c r="AR800" i="1"/>
  <c r="AQ800" i="1"/>
  <c r="AX799" i="1"/>
  <c r="AW799" i="1"/>
  <c r="AV799" i="1"/>
  <c r="AU799" i="1"/>
  <c r="AT799" i="1"/>
  <c r="AS799" i="1"/>
  <c r="AR799" i="1"/>
  <c r="AQ799" i="1"/>
  <c r="AX798" i="1"/>
  <c r="AW798" i="1"/>
  <c r="AV798" i="1"/>
  <c r="AU798" i="1"/>
  <c r="AT798" i="1"/>
  <c r="AS798" i="1"/>
  <c r="AR798" i="1"/>
  <c r="AQ798" i="1"/>
  <c r="AX797" i="1"/>
  <c r="AW797" i="1"/>
  <c r="AV797" i="1"/>
  <c r="AU797" i="1"/>
  <c r="AT797" i="1"/>
  <c r="AS797" i="1"/>
  <c r="AR797" i="1"/>
  <c r="AQ797" i="1"/>
  <c r="EL796" i="1"/>
  <c r="EH796" i="1"/>
  <c r="EG796" i="1"/>
  <c r="EF796" i="1"/>
  <c r="EE796" i="1"/>
  <c r="ED796" i="1"/>
  <c r="EC796" i="1"/>
  <c r="EB796" i="1"/>
  <c r="EA796" i="1"/>
  <c r="DZ796" i="1"/>
  <c r="DY796" i="1"/>
  <c r="DX796" i="1"/>
  <c r="DW796" i="1"/>
  <c r="DV796" i="1"/>
  <c r="DU796" i="1"/>
  <c r="DT796" i="1"/>
  <c r="DS796" i="1"/>
  <c r="DR796" i="1"/>
  <c r="DQ796" i="1"/>
  <c r="DP796" i="1"/>
  <c r="DO796" i="1"/>
  <c r="DN796" i="1"/>
  <c r="DM796" i="1"/>
  <c r="EI796" i="1" s="1"/>
  <c r="DL796" i="1"/>
  <c r="DK796" i="1"/>
  <c r="DJ796" i="1"/>
  <c r="DI796" i="1"/>
  <c r="DH796" i="1"/>
  <c r="DG796" i="1"/>
  <c r="DF796" i="1"/>
  <c r="DE796" i="1"/>
  <c r="DD796" i="1"/>
  <c r="DC796" i="1"/>
  <c r="DB796" i="1"/>
  <c r="DA796" i="1"/>
  <c r="CZ796" i="1"/>
  <c r="CY796" i="1"/>
  <c r="EJ796" i="1" s="1"/>
  <c r="CX796" i="1"/>
  <c r="CW796" i="1"/>
  <c r="CV796" i="1"/>
  <c r="CU796" i="1"/>
  <c r="CT796" i="1"/>
  <c r="CS796" i="1"/>
  <c r="CR796" i="1"/>
  <c r="EK796" i="1" s="1"/>
  <c r="CQ796" i="1"/>
  <c r="CP796" i="1"/>
  <c r="CO796" i="1"/>
  <c r="CN796" i="1"/>
  <c r="AX796" i="1"/>
  <c r="AW796" i="1"/>
  <c r="AV796" i="1"/>
  <c r="AU796" i="1"/>
  <c r="AT796" i="1"/>
  <c r="AS796" i="1"/>
  <c r="AR796" i="1"/>
  <c r="AQ796" i="1"/>
  <c r="EL795" i="1"/>
  <c r="EH795" i="1"/>
  <c r="EG795" i="1"/>
  <c r="EF795" i="1"/>
  <c r="EE795" i="1"/>
  <c r="ED795" i="1"/>
  <c r="EC795" i="1"/>
  <c r="EB795" i="1"/>
  <c r="EA795" i="1"/>
  <c r="DZ795" i="1"/>
  <c r="DY795" i="1"/>
  <c r="DX795" i="1"/>
  <c r="DW795" i="1"/>
  <c r="DV795" i="1"/>
  <c r="DU795" i="1"/>
  <c r="DT795" i="1"/>
  <c r="DS795" i="1"/>
  <c r="DR795" i="1"/>
  <c r="DQ795" i="1"/>
  <c r="DP795" i="1"/>
  <c r="DO795" i="1"/>
  <c r="DN795" i="1"/>
  <c r="DM795" i="1"/>
  <c r="EI795" i="1" s="1"/>
  <c r="DL795" i="1"/>
  <c r="DK795" i="1"/>
  <c r="DJ795" i="1"/>
  <c r="DI795" i="1"/>
  <c r="DH795" i="1"/>
  <c r="DG795" i="1"/>
  <c r="DF795" i="1"/>
  <c r="DE795" i="1"/>
  <c r="DD795" i="1"/>
  <c r="DC795" i="1"/>
  <c r="DB795" i="1"/>
  <c r="DA795" i="1"/>
  <c r="CZ795" i="1"/>
  <c r="CY795" i="1"/>
  <c r="EJ795" i="1" s="1"/>
  <c r="CX795" i="1"/>
  <c r="CW795" i="1"/>
  <c r="CV795" i="1"/>
  <c r="CU795" i="1"/>
  <c r="CT795" i="1"/>
  <c r="CS795" i="1"/>
  <c r="CR795" i="1"/>
  <c r="EK795" i="1" s="1"/>
  <c r="CQ795" i="1"/>
  <c r="CP795" i="1"/>
  <c r="CO795" i="1"/>
  <c r="CN795" i="1"/>
  <c r="AX795" i="1"/>
  <c r="AW795" i="1"/>
  <c r="AV795" i="1"/>
  <c r="AU795" i="1"/>
  <c r="AT795" i="1"/>
  <c r="AS795" i="1"/>
  <c r="AR795" i="1"/>
  <c r="AQ795" i="1"/>
  <c r="EL794" i="1"/>
  <c r="EH794" i="1"/>
  <c r="EG794" i="1"/>
  <c r="EG809" i="1" s="1"/>
  <c r="EF794" i="1"/>
  <c r="EE794" i="1"/>
  <c r="ED794" i="1"/>
  <c r="EC794" i="1"/>
  <c r="EC810" i="1" s="1"/>
  <c r="EB794" i="1"/>
  <c r="EA794" i="1"/>
  <c r="DZ794" i="1"/>
  <c r="DY794" i="1"/>
  <c r="DY810" i="1" s="1"/>
  <c r="DX794" i="1"/>
  <c r="DW794" i="1"/>
  <c r="DV794" i="1"/>
  <c r="DU794" i="1"/>
  <c r="DT794" i="1"/>
  <c r="DS794" i="1"/>
  <c r="DR794" i="1"/>
  <c r="DQ794" i="1"/>
  <c r="DQ809" i="1" s="1"/>
  <c r="DP794" i="1"/>
  <c r="DP810" i="1" s="1"/>
  <c r="DO794" i="1"/>
  <c r="DN794" i="1"/>
  <c r="DM794" i="1"/>
  <c r="EI794" i="1" s="1"/>
  <c r="DL794" i="1"/>
  <c r="DK794" i="1"/>
  <c r="DJ794" i="1"/>
  <c r="DI794" i="1"/>
  <c r="DH794" i="1"/>
  <c r="DG794" i="1"/>
  <c r="DF794" i="1"/>
  <c r="DE794" i="1"/>
  <c r="DE809" i="1" s="1"/>
  <c r="DD794" i="1"/>
  <c r="DC794" i="1"/>
  <c r="DB794" i="1"/>
  <c r="DA794" i="1"/>
  <c r="DA809" i="1" s="1"/>
  <c r="CZ794" i="1"/>
  <c r="CY794" i="1"/>
  <c r="CX794" i="1"/>
  <c r="CW794" i="1"/>
  <c r="CV794" i="1"/>
  <c r="CU794" i="1"/>
  <c r="CT794" i="1"/>
  <c r="CS794" i="1"/>
  <c r="CS810" i="1" s="1"/>
  <c r="CR794" i="1"/>
  <c r="EK794" i="1" s="1"/>
  <c r="EK810" i="1" s="1"/>
  <c r="CQ794" i="1"/>
  <c r="CP794" i="1"/>
  <c r="CO794" i="1"/>
  <c r="CO810" i="1" s="1"/>
  <c r="CN794" i="1"/>
  <c r="AX794" i="1"/>
  <c r="AW794" i="1"/>
  <c r="AV794" i="1"/>
  <c r="AU794" i="1"/>
  <c r="AT794" i="1"/>
  <c r="AS794" i="1"/>
  <c r="AR794" i="1"/>
  <c r="AQ794" i="1"/>
  <c r="EL792" i="1"/>
  <c r="EK792" i="1"/>
  <c r="EJ792" i="1"/>
  <c r="EI792" i="1"/>
  <c r="EH792" i="1"/>
  <c r="EG792" i="1"/>
  <c r="EF792" i="1"/>
  <c r="EE792" i="1"/>
  <c r="ED792" i="1"/>
  <c r="EC792" i="1"/>
  <c r="EB792" i="1"/>
  <c r="EA792" i="1"/>
  <c r="DZ792" i="1"/>
  <c r="DY792" i="1"/>
  <c r="DX792" i="1"/>
  <c r="DW792" i="1"/>
  <c r="DV792" i="1"/>
  <c r="DU792" i="1"/>
  <c r="DT792" i="1"/>
  <c r="DS792" i="1"/>
  <c r="DR792" i="1"/>
  <c r="DQ792" i="1"/>
  <c r="DP792" i="1"/>
  <c r="DO792" i="1"/>
  <c r="DN792" i="1"/>
  <c r="DM792" i="1"/>
  <c r="DL792" i="1"/>
  <c r="DK792" i="1"/>
  <c r="DJ792" i="1"/>
  <c r="DI792" i="1"/>
  <c r="DH792" i="1"/>
  <c r="DG792" i="1"/>
  <c r="DF792" i="1"/>
  <c r="DE792" i="1"/>
  <c r="DD792" i="1"/>
  <c r="DC792" i="1"/>
  <c r="DB792" i="1"/>
  <c r="DA792" i="1"/>
  <c r="CZ792" i="1"/>
  <c r="CY792" i="1"/>
  <c r="CX792" i="1"/>
  <c r="CW792" i="1"/>
  <c r="CV792" i="1"/>
  <c r="CU792" i="1"/>
  <c r="CT792" i="1"/>
  <c r="CS792" i="1"/>
  <c r="CR792" i="1"/>
  <c r="CQ792" i="1"/>
  <c r="CP792" i="1"/>
  <c r="CO792" i="1"/>
  <c r="CN792" i="1"/>
  <c r="CM792" i="1"/>
  <c r="CL792" i="1"/>
  <c r="CK792" i="1"/>
  <c r="CJ792" i="1"/>
  <c r="CI792" i="1"/>
  <c r="CH792" i="1"/>
  <c r="CG792" i="1"/>
  <c r="CF792" i="1"/>
  <c r="CE792" i="1"/>
  <c r="CD792" i="1"/>
  <c r="CC792" i="1"/>
  <c r="CB792" i="1"/>
  <c r="CA792" i="1"/>
  <c r="BZ792" i="1"/>
  <c r="BY792" i="1"/>
  <c r="BX792" i="1"/>
  <c r="BW792" i="1"/>
  <c r="BV792" i="1"/>
  <c r="BU792" i="1"/>
  <c r="BT792" i="1"/>
  <c r="BS792" i="1"/>
  <c r="BR792" i="1"/>
  <c r="BQ792" i="1"/>
  <c r="BP792" i="1"/>
  <c r="BO792" i="1"/>
  <c r="BN792" i="1"/>
  <c r="BM792" i="1"/>
  <c r="BL792" i="1"/>
  <c r="BK792" i="1"/>
  <c r="BJ792" i="1"/>
  <c r="BI792" i="1"/>
  <c r="BH792" i="1"/>
  <c r="BG792" i="1"/>
  <c r="BF792" i="1"/>
  <c r="BE792" i="1"/>
  <c r="BD792" i="1"/>
  <c r="BC792" i="1"/>
  <c r="BB792" i="1"/>
  <c r="BA792" i="1"/>
  <c r="AZ792" i="1"/>
  <c r="AY792" i="1"/>
  <c r="S792" i="1"/>
  <c r="R792" i="1"/>
  <c r="Q792" i="1"/>
  <c r="P792" i="1"/>
  <c r="O792" i="1"/>
  <c r="N792" i="1"/>
  <c r="M792" i="1"/>
  <c r="L792" i="1"/>
  <c r="K792" i="1"/>
  <c r="J792" i="1"/>
  <c r="I792" i="1"/>
  <c r="EL791" i="1"/>
  <c r="EK791" i="1"/>
  <c r="EJ791" i="1"/>
  <c r="EI791" i="1"/>
  <c r="EH791" i="1"/>
  <c r="EG791" i="1"/>
  <c r="EF791" i="1"/>
  <c r="EE791" i="1"/>
  <c r="ED791" i="1"/>
  <c r="EC791" i="1"/>
  <c r="EB791" i="1"/>
  <c r="EA791" i="1"/>
  <c r="DZ791" i="1"/>
  <c r="DY791" i="1"/>
  <c r="DX791" i="1"/>
  <c r="DW791" i="1"/>
  <c r="DV791" i="1"/>
  <c r="DU791" i="1"/>
  <c r="DT791" i="1"/>
  <c r="DS791" i="1"/>
  <c r="DR791" i="1"/>
  <c r="DQ791" i="1"/>
  <c r="DP791" i="1"/>
  <c r="DO791" i="1"/>
  <c r="DN791" i="1"/>
  <c r="DM791" i="1"/>
  <c r="DL791" i="1"/>
  <c r="DK791" i="1"/>
  <c r="DJ791" i="1"/>
  <c r="DI791" i="1"/>
  <c r="DH791" i="1"/>
  <c r="DG791" i="1"/>
  <c r="DF791" i="1"/>
  <c r="DE791" i="1"/>
  <c r="DD791" i="1"/>
  <c r="DC791" i="1"/>
  <c r="DB791" i="1"/>
  <c r="DA791" i="1"/>
  <c r="CZ791" i="1"/>
  <c r="CY791" i="1"/>
  <c r="CX791" i="1"/>
  <c r="CW791" i="1"/>
  <c r="CV791" i="1"/>
  <c r="CU791" i="1"/>
  <c r="CT791" i="1"/>
  <c r="CS791" i="1"/>
  <c r="CR791" i="1"/>
  <c r="CQ791" i="1"/>
  <c r="CP791" i="1"/>
  <c r="CO791" i="1"/>
  <c r="CN791" i="1"/>
  <c r="CM791" i="1"/>
  <c r="CL791" i="1"/>
  <c r="CK791" i="1"/>
  <c r="CJ791" i="1"/>
  <c r="CI791" i="1"/>
  <c r="CH791" i="1"/>
  <c r="CG791" i="1"/>
  <c r="CF791" i="1"/>
  <c r="CE791" i="1"/>
  <c r="CD791" i="1"/>
  <c r="CC791" i="1"/>
  <c r="CB791" i="1"/>
  <c r="CA791" i="1"/>
  <c r="BZ791" i="1"/>
  <c r="BY791" i="1"/>
  <c r="BX791" i="1"/>
  <c r="BW791" i="1"/>
  <c r="BV791" i="1"/>
  <c r="BU791" i="1"/>
  <c r="BT791" i="1"/>
  <c r="BS791" i="1"/>
  <c r="BR791" i="1"/>
  <c r="BQ791" i="1"/>
  <c r="BP791" i="1"/>
  <c r="BO791" i="1"/>
  <c r="BN791" i="1"/>
  <c r="BM791" i="1"/>
  <c r="BL791" i="1"/>
  <c r="BK791" i="1"/>
  <c r="BJ791" i="1"/>
  <c r="BI791" i="1"/>
  <c r="BH791" i="1"/>
  <c r="BG791" i="1"/>
  <c r="BF791" i="1"/>
  <c r="BE791" i="1"/>
  <c r="BD791" i="1"/>
  <c r="BC791" i="1"/>
  <c r="BB791" i="1"/>
  <c r="BA791" i="1"/>
  <c r="AZ791" i="1"/>
  <c r="AY791" i="1"/>
  <c r="AP791" i="1"/>
  <c r="AO791" i="1"/>
  <c r="AN791" i="1"/>
  <c r="AM791" i="1"/>
  <c r="AL791" i="1"/>
  <c r="AK791" i="1"/>
  <c r="AJ791" i="1"/>
  <c r="AI791" i="1"/>
  <c r="AH791" i="1"/>
  <c r="AG791" i="1"/>
  <c r="AF791" i="1"/>
  <c r="AE791" i="1"/>
  <c r="AD791" i="1"/>
  <c r="AC791" i="1"/>
  <c r="AB791" i="1"/>
  <c r="AA791" i="1"/>
  <c r="Z791" i="1"/>
  <c r="Y791" i="1"/>
  <c r="X791" i="1"/>
  <c r="W791" i="1"/>
  <c r="V791" i="1"/>
  <c r="S791" i="1"/>
  <c r="R791" i="1"/>
  <c r="Q791" i="1"/>
  <c r="P791" i="1"/>
  <c r="O791" i="1"/>
  <c r="N791" i="1"/>
  <c r="M791" i="1"/>
  <c r="L791" i="1"/>
  <c r="K791" i="1"/>
  <c r="J791" i="1"/>
  <c r="I791" i="1"/>
  <c r="AX790" i="1"/>
  <c r="AW790" i="1"/>
  <c r="AV790" i="1"/>
  <c r="AU790" i="1"/>
  <c r="AT790" i="1"/>
  <c r="AS790" i="1"/>
  <c r="AR790" i="1"/>
  <c r="AQ790" i="1"/>
  <c r="AX789" i="1"/>
  <c r="AW789" i="1"/>
  <c r="AV789" i="1"/>
  <c r="AU789" i="1"/>
  <c r="AT789" i="1"/>
  <c r="AS789" i="1"/>
  <c r="AR789" i="1"/>
  <c r="AQ789" i="1"/>
  <c r="AX788" i="1"/>
  <c r="AW788" i="1"/>
  <c r="AV788" i="1"/>
  <c r="AU788" i="1"/>
  <c r="AT788" i="1"/>
  <c r="AS788" i="1"/>
  <c r="AR788" i="1"/>
  <c r="AQ788" i="1"/>
  <c r="AX787" i="1"/>
  <c r="AW787" i="1"/>
  <c r="AV787" i="1"/>
  <c r="AU787" i="1"/>
  <c r="AT787" i="1"/>
  <c r="AS787" i="1"/>
  <c r="AR787" i="1"/>
  <c r="AQ787" i="1"/>
  <c r="AX786" i="1"/>
  <c r="AW786" i="1"/>
  <c r="AV786" i="1"/>
  <c r="AU786" i="1"/>
  <c r="AT786" i="1"/>
  <c r="AS786" i="1"/>
  <c r="AR786" i="1"/>
  <c r="AQ786" i="1"/>
  <c r="AX785" i="1"/>
  <c r="AW785" i="1"/>
  <c r="AV785" i="1"/>
  <c r="AU785" i="1"/>
  <c r="AT785" i="1"/>
  <c r="AS785" i="1"/>
  <c r="AR785" i="1"/>
  <c r="AQ785" i="1"/>
  <c r="AX784" i="1"/>
  <c r="AW784" i="1"/>
  <c r="AV784" i="1"/>
  <c r="AU784" i="1"/>
  <c r="AT784" i="1"/>
  <c r="AS784" i="1"/>
  <c r="AR784" i="1"/>
  <c r="AQ784" i="1"/>
  <c r="AX783" i="1"/>
  <c r="AW783" i="1"/>
  <c r="AV783" i="1"/>
  <c r="AU783" i="1"/>
  <c r="AT783" i="1"/>
  <c r="AS783" i="1"/>
  <c r="AR783" i="1"/>
  <c r="AQ783" i="1"/>
  <c r="AX782" i="1"/>
  <c r="AW782" i="1"/>
  <c r="AV782" i="1"/>
  <c r="AU782" i="1"/>
  <c r="AT782" i="1"/>
  <c r="AS782" i="1"/>
  <c r="AR782" i="1"/>
  <c r="AQ782" i="1"/>
  <c r="AX781" i="1"/>
  <c r="AW781" i="1"/>
  <c r="AV781" i="1"/>
  <c r="AU781" i="1"/>
  <c r="AT781" i="1"/>
  <c r="AS781" i="1"/>
  <c r="AR781" i="1"/>
  <c r="AQ781" i="1"/>
  <c r="AX780" i="1"/>
  <c r="AW780" i="1"/>
  <c r="AV780" i="1"/>
  <c r="AU780" i="1"/>
  <c r="AT780" i="1"/>
  <c r="AS780" i="1"/>
  <c r="AR780" i="1"/>
  <c r="AQ780" i="1"/>
  <c r="AX779" i="1"/>
  <c r="AW779" i="1"/>
  <c r="AV779" i="1"/>
  <c r="AU779" i="1"/>
  <c r="AT779" i="1"/>
  <c r="AS779" i="1"/>
  <c r="AR779" i="1"/>
  <c r="AQ779" i="1"/>
  <c r="AX778" i="1"/>
  <c r="AW778" i="1"/>
  <c r="AV778" i="1"/>
  <c r="AU778" i="1"/>
  <c r="AT778" i="1"/>
  <c r="AS778" i="1"/>
  <c r="AR778" i="1"/>
  <c r="AQ778" i="1"/>
  <c r="AX777" i="1"/>
  <c r="AW777" i="1"/>
  <c r="AW791" i="1" s="1"/>
  <c r="AV777" i="1"/>
  <c r="AV791" i="1" s="1"/>
  <c r="AU777" i="1"/>
  <c r="AU791" i="1" s="1"/>
  <c r="AT777" i="1"/>
  <c r="AT791" i="1" s="1"/>
  <c r="AS777" i="1"/>
  <c r="AS791" i="1" s="1"/>
  <c r="AR777" i="1"/>
  <c r="AQ777" i="1"/>
  <c r="AQ791" i="1" s="1"/>
  <c r="CM775" i="1"/>
  <c r="CL775" i="1"/>
  <c r="CK775" i="1"/>
  <c r="CJ775" i="1"/>
  <c r="CI775" i="1"/>
  <c r="CH775" i="1"/>
  <c r="CG775" i="1"/>
  <c r="CF775" i="1"/>
  <c r="CE775" i="1"/>
  <c r="CD775" i="1"/>
  <c r="CC775" i="1"/>
  <c r="CB775" i="1"/>
  <c r="CA775" i="1"/>
  <c r="BZ775" i="1"/>
  <c r="BY775" i="1"/>
  <c r="BX775" i="1"/>
  <c r="BW775" i="1"/>
  <c r="BV775" i="1"/>
  <c r="BU775" i="1"/>
  <c r="BT775" i="1"/>
  <c r="BS775" i="1"/>
  <c r="BR775" i="1"/>
  <c r="BQ775" i="1"/>
  <c r="BP775" i="1"/>
  <c r="BO775" i="1"/>
  <c r="BN775" i="1"/>
  <c r="BM775" i="1"/>
  <c r="BL775" i="1"/>
  <c r="BK775" i="1"/>
  <c r="BJ775" i="1"/>
  <c r="BI775" i="1"/>
  <c r="BH775" i="1"/>
  <c r="BG775" i="1"/>
  <c r="BF775" i="1"/>
  <c r="BE775" i="1"/>
  <c r="BD775" i="1"/>
  <c r="BC775" i="1"/>
  <c r="BB775" i="1"/>
  <c r="BA775" i="1"/>
  <c r="AZ775" i="1"/>
  <c r="AY775" i="1"/>
  <c r="S775" i="1"/>
  <c r="R775" i="1"/>
  <c r="Q775" i="1"/>
  <c r="P775" i="1"/>
  <c r="O775" i="1"/>
  <c r="N775" i="1"/>
  <c r="M775" i="1"/>
  <c r="L775" i="1"/>
  <c r="K775" i="1"/>
  <c r="J775" i="1"/>
  <c r="I775" i="1"/>
  <c r="CM774" i="1"/>
  <c r="CL774" i="1"/>
  <c r="CK774" i="1"/>
  <c r="CJ774" i="1"/>
  <c r="CI774" i="1"/>
  <c r="CH774" i="1"/>
  <c r="CG774" i="1"/>
  <c r="CF774" i="1"/>
  <c r="CE774" i="1"/>
  <c r="CD774" i="1"/>
  <c r="CC774" i="1"/>
  <c r="CB774" i="1"/>
  <c r="CA774" i="1"/>
  <c r="BZ774" i="1"/>
  <c r="BY774" i="1"/>
  <c r="BX774" i="1"/>
  <c r="BW774" i="1"/>
  <c r="BV774" i="1"/>
  <c r="BU774" i="1"/>
  <c r="BT774" i="1"/>
  <c r="BS774" i="1"/>
  <c r="BR774" i="1"/>
  <c r="BQ774" i="1"/>
  <c r="BP774" i="1"/>
  <c r="BO774" i="1"/>
  <c r="BN774" i="1"/>
  <c r="BM774" i="1"/>
  <c r="BL774" i="1"/>
  <c r="BK774" i="1"/>
  <c r="BJ774" i="1"/>
  <c r="BI774" i="1"/>
  <c r="BH774" i="1"/>
  <c r="BG774" i="1"/>
  <c r="BF774" i="1"/>
  <c r="BE774" i="1"/>
  <c r="BD774" i="1"/>
  <c r="BC774" i="1"/>
  <c r="BB774" i="1"/>
  <c r="BA774" i="1"/>
  <c r="AZ774" i="1"/>
  <c r="AY774" i="1"/>
  <c r="S774" i="1"/>
  <c r="R774" i="1"/>
  <c r="Q774" i="1"/>
  <c r="P774" i="1"/>
  <c r="O774" i="1"/>
  <c r="N774" i="1"/>
  <c r="M774" i="1"/>
  <c r="L774" i="1"/>
  <c r="K774" i="1"/>
  <c r="J774" i="1"/>
  <c r="I774" i="1"/>
  <c r="AN773" i="1"/>
  <c r="AL773" i="1"/>
  <c r="AJ773" i="1"/>
  <c r="AH773" i="1"/>
  <c r="AF773" i="1"/>
  <c r="AD773" i="1"/>
  <c r="AB773" i="1"/>
  <c r="Z773" i="1"/>
  <c r="X773" i="1"/>
  <c r="V773" i="1"/>
  <c r="AN772" i="1"/>
  <c r="AL772" i="1"/>
  <c r="AJ772" i="1"/>
  <c r="AH772" i="1"/>
  <c r="AF772" i="1"/>
  <c r="AD772" i="1"/>
  <c r="AB772" i="1"/>
  <c r="Z772" i="1"/>
  <c r="X772" i="1"/>
  <c r="V772" i="1"/>
  <c r="AN771" i="1"/>
  <c r="AL771" i="1"/>
  <c r="AJ771" i="1"/>
  <c r="AH771" i="1"/>
  <c r="AF771" i="1"/>
  <c r="AD771" i="1"/>
  <c r="AB771" i="1"/>
  <c r="Z771" i="1"/>
  <c r="X771" i="1"/>
  <c r="V771" i="1"/>
  <c r="AN770" i="1"/>
  <c r="AL770" i="1"/>
  <c r="AJ770" i="1"/>
  <c r="AH770" i="1"/>
  <c r="AF770" i="1"/>
  <c r="AD770" i="1"/>
  <c r="AB770" i="1"/>
  <c r="Z770" i="1"/>
  <c r="X770" i="1"/>
  <c r="V770" i="1"/>
  <c r="AN769" i="1"/>
  <c r="AL769" i="1"/>
  <c r="AJ769" i="1"/>
  <c r="AH769" i="1"/>
  <c r="AF769" i="1"/>
  <c r="AD769" i="1"/>
  <c r="AB769" i="1"/>
  <c r="Z769" i="1"/>
  <c r="X769" i="1"/>
  <c r="V769" i="1"/>
  <c r="AN768" i="1"/>
  <c r="AL768" i="1"/>
  <c r="AJ768" i="1"/>
  <c r="AH768" i="1"/>
  <c r="AF768" i="1"/>
  <c r="AD768" i="1"/>
  <c r="AB768" i="1"/>
  <c r="Z768" i="1"/>
  <c r="X768" i="1"/>
  <c r="V768" i="1"/>
  <c r="AN767" i="1"/>
  <c r="AL767" i="1"/>
  <c r="AJ767" i="1"/>
  <c r="AH767" i="1"/>
  <c r="AF767" i="1"/>
  <c r="AD767" i="1"/>
  <c r="AB767" i="1"/>
  <c r="Z767" i="1"/>
  <c r="X767" i="1"/>
  <c r="V767" i="1"/>
  <c r="AN766" i="1"/>
  <c r="AL766" i="1"/>
  <c r="AJ766" i="1"/>
  <c r="AH766" i="1"/>
  <c r="AF766" i="1"/>
  <c r="AD766" i="1"/>
  <c r="AB766" i="1"/>
  <c r="Z766" i="1"/>
  <c r="X766" i="1"/>
  <c r="V766" i="1"/>
  <c r="AN765" i="1"/>
  <c r="AL765" i="1"/>
  <c r="AJ765" i="1"/>
  <c r="AH765" i="1"/>
  <c r="AF765" i="1"/>
  <c r="AD765" i="1"/>
  <c r="AB765" i="1"/>
  <c r="Z765" i="1"/>
  <c r="X765" i="1"/>
  <c r="V765" i="1"/>
  <c r="AN764" i="1"/>
  <c r="AL764" i="1"/>
  <c r="AJ764" i="1"/>
  <c r="AH764" i="1"/>
  <c r="AF764" i="1"/>
  <c r="AD764" i="1"/>
  <c r="AB764" i="1"/>
  <c r="Z764" i="1"/>
  <c r="X764" i="1"/>
  <c r="V764" i="1"/>
  <c r="AN763" i="1"/>
  <c r="AL763" i="1"/>
  <c r="AJ763" i="1"/>
  <c r="AH763" i="1"/>
  <c r="AF763" i="1"/>
  <c r="AD763" i="1"/>
  <c r="AB763" i="1"/>
  <c r="Z763" i="1"/>
  <c r="X763" i="1"/>
  <c r="V763" i="1"/>
  <c r="AN762" i="1"/>
  <c r="AL762" i="1"/>
  <c r="AJ762" i="1"/>
  <c r="AH762" i="1"/>
  <c r="AF762" i="1"/>
  <c r="AD762" i="1"/>
  <c r="AB762" i="1"/>
  <c r="Z762" i="1"/>
  <c r="X762" i="1"/>
  <c r="V762" i="1"/>
  <c r="EL761" i="1"/>
  <c r="EH761" i="1"/>
  <c r="EG761" i="1"/>
  <c r="EF761" i="1"/>
  <c r="EE761" i="1"/>
  <c r="ED761" i="1"/>
  <c r="EC761" i="1"/>
  <c r="EB761" i="1"/>
  <c r="EA761" i="1"/>
  <c r="DY761" i="1"/>
  <c r="DW761" i="1"/>
  <c r="DV761" i="1"/>
  <c r="DU761" i="1"/>
  <c r="DT761" i="1"/>
  <c r="DS761" i="1"/>
  <c r="DR761" i="1"/>
  <c r="DQ761" i="1"/>
  <c r="DP761" i="1"/>
  <c r="DO761" i="1"/>
  <c r="DN761" i="1"/>
  <c r="DM761" i="1"/>
  <c r="EI761" i="1" s="1"/>
  <c r="DK761" i="1"/>
  <c r="DJ761" i="1"/>
  <c r="DI761" i="1"/>
  <c r="DH761" i="1"/>
  <c r="DG761" i="1"/>
  <c r="DF761" i="1"/>
  <c r="DE761" i="1"/>
  <c r="DD761" i="1"/>
  <c r="DC761" i="1"/>
  <c r="DB761" i="1"/>
  <c r="DA761" i="1"/>
  <c r="CZ761" i="1"/>
  <c r="CY761" i="1"/>
  <c r="EJ761" i="1" s="1"/>
  <c r="CX761" i="1"/>
  <c r="CW761" i="1"/>
  <c r="CV761" i="1"/>
  <c r="CU761" i="1"/>
  <c r="CT761" i="1"/>
  <c r="CS761" i="1"/>
  <c r="CR761" i="1"/>
  <c r="EK761" i="1" s="1"/>
  <c r="CQ761" i="1"/>
  <c r="CP761" i="1"/>
  <c r="CO761" i="1"/>
  <c r="CN761" i="1"/>
  <c r="AN761" i="1"/>
  <c r="AL761" i="1"/>
  <c r="AJ761" i="1"/>
  <c r="AH761" i="1"/>
  <c r="AF761" i="1"/>
  <c r="AD761" i="1"/>
  <c r="AB761" i="1"/>
  <c r="Z761" i="1"/>
  <c r="X761" i="1"/>
  <c r="DX761" i="1" s="1"/>
  <c r="V761" i="1"/>
  <c r="EL760" i="1"/>
  <c r="EH760" i="1"/>
  <c r="EG760" i="1"/>
  <c r="EF760" i="1"/>
  <c r="EE760" i="1"/>
  <c r="ED760" i="1"/>
  <c r="EC760" i="1"/>
  <c r="EB760" i="1"/>
  <c r="EA760" i="1"/>
  <c r="DY760" i="1"/>
  <c r="DW760" i="1"/>
  <c r="DV760" i="1"/>
  <c r="DU760" i="1"/>
  <c r="DT760" i="1"/>
  <c r="DS760" i="1"/>
  <c r="DR760" i="1"/>
  <c r="DQ760" i="1"/>
  <c r="DP760" i="1"/>
  <c r="DO760" i="1"/>
  <c r="DN760" i="1"/>
  <c r="DM760" i="1"/>
  <c r="EI760" i="1" s="1"/>
  <c r="DK760" i="1"/>
  <c r="DJ760" i="1"/>
  <c r="DI760" i="1"/>
  <c r="DH760" i="1"/>
  <c r="DG760" i="1"/>
  <c r="DF760" i="1"/>
  <c r="DE760" i="1"/>
  <c r="DD760" i="1"/>
  <c r="DC760" i="1"/>
  <c r="DB760" i="1"/>
  <c r="DA760" i="1"/>
  <c r="CZ760" i="1"/>
  <c r="CY760" i="1"/>
  <c r="EJ760" i="1" s="1"/>
  <c r="CX760" i="1"/>
  <c r="CW760" i="1"/>
  <c r="CV760" i="1"/>
  <c r="CU760" i="1"/>
  <c r="CT760" i="1"/>
  <c r="CS760" i="1"/>
  <c r="CR760" i="1"/>
  <c r="EK760" i="1" s="1"/>
  <c r="CQ760" i="1"/>
  <c r="CP760" i="1"/>
  <c r="CO760" i="1"/>
  <c r="CN760" i="1"/>
  <c r="AN760" i="1"/>
  <c r="AL760" i="1"/>
  <c r="AJ760" i="1"/>
  <c r="AH760" i="1"/>
  <c r="AF760" i="1"/>
  <c r="AD760" i="1"/>
  <c r="DL760" i="1" s="1"/>
  <c r="AB760" i="1"/>
  <c r="Z760" i="1"/>
  <c r="X760" i="1"/>
  <c r="V760" i="1"/>
  <c r="EL759" i="1"/>
  <c r="EH759" i="1"/>
  <c r="EG759" i="1"/>
  <c r="EF759" i="1"/>
  <c r="EE759" i="1"/>
  <c r="ED759" i="1"/>
  <c r="EC759" i="1"/>
  <c r="EB759" i="1"/>
  <c r="EA759" i="1"/>
  <c r="DY759" i="1"/>
  <c r="DW759" i="1"/>
  <c r="DV759" i="1"/>
  <c r="DU759" i="1"/>
  <c r="DT759" i="1"/>
  <c r="DS759" i="1"/>
  <c r="DR759" i="1"/>
  <c r="DQ759" i="1"/>
  <c r="DP759" i="1"/>
  <c r="DO759" i="1"/>
  <c r="DN759" i="1"/>
  <c r="DM759" i="1"/>
  <c r="EI759" i="1" s="1"/>
  <c r="DK759" i="1"/>
  <c r="DJ759" i="1"/>
  <c r="DI759" i="1"/>
  <c r="DH759" i="1"/>
  <c r="DG759" i="1"/>
  <c r="DF759" i="1"/>
  <c r="DE759" i="1"/>
  <c r="DD759" i="1"/>
  <c r="DC759" i="1"/>
  <c r="DB759" i="1"/>
  <c r="DA759" i="1"/>
  <c r="CZ759" i="1"/>
  <c r="CY759" i="1"/>
  <c r="EJ759" i="1" s="1"/>
  <c r="CX759" i="1"/>
  <c r="CW759" i="1"/>
  <c r="CV759" i="1"/>
  <c r="CU759" i="1"/>
  <c r="CT759" i="1"/>
  <c r="CS759" i="1"/>
  <c r="CR759" i="1"/>
  <c r="EK759" i="1" s="1"/>
  <c r="CQ759" i="1"/>
  <c r="CP759" i="1"/>
  <c r="CO759" i="1"/>
  <c r="CN759" i="1"/>
  <c r="AN759" i="1"/>
  <c r="AL759" i="1"/>
  <c r="AJ759" i="1"/>
  <c r="AH759" i="1"/>
  <c r="AF759" i="1"/>
  <c r="AD759" i="1"/>
  <c r="AB759" i="1"/>
  <c r="Z759" i="1"/>
  <c r="X759" i="1"/>
  <c r="DX759" i="1" s="1"/>
  <c r="V759" i="1"/>
  <c r="EL758" i="1"/>
  <c r="EH758" i="1"/>
  <c r="EG758" i="1"/>
  <c r="EF758" i="1"/>
  <c r="EE758" i="1"/>
  <c r="ED758" i="1"/>
  <c r="EC758" i="1"/>
  <c r="EB758" i="1"/>
  <c r="EA758" i="1"/>
  <c r="DY758" i="1"/>
  <c r="DW758" i="1"/>
  <c r="DV758" i="1"/>
  <c r="DU758" i="1"/>
  <c r="DT758" i="1"/>
  <c r="DS758" i="1"/>
  <c r="DR758" i="1"/>
  <c r="DQ758" i="1"/>
  <c r="DP758" i="1"/>
  <c r="DO758" i="1"/>
  <c r="DN758" i="1"/>
  <c r="DM758" i="1"/>
  <c r="EI758" i="1" s="1"/>
  <c r="DK758" i="1"/>
  <c r="DJ758" i="1"/>
  <c r="DI758" i="1"/>
  <c r="DH758" i="1"/>
  <c r="DG758" i="1"/>
  <c r="DF758" i="1"/>
  <c r="DE758" i="1"/>
  <c r="DD758" i="1"/>
  <c r="DC758" i="1"/>
  <c r="DB758" i="1"/>
  <c r="DA758" i="1"/>
  <c r="CZ758" i="1"/>
  <c r="CY758" i="1"/>
  <c r="EJ758" i="1" s="1"/>
  <c r="CX758" i="1"/>
  <c r="CW758" i="1"/>
  <c r="CV758" i="1"/>
  <c r="CU758" i="1"/>
  <c r="CT758" i="1"/>
  <c r="CS758" i="1"/>
  <c r="CR758" i="1"/>
  <c r="EK758" i="1" s="1"/>
  <c r="CQ758" i="1"/>
  <c r="CP758" i="1"/>
  <c r="CO758" i="1"/>
  <c r="CN758" i="1"/>
  <c r="AN758" i="1"/>
  <c r="AL758" i="1"/>
  <c r="AJ758" i="1"/>
  <c r="AH758" i="1"/>
  <c r="AF758" i="1"/>
  <c r="AD758" i="1"/>
  <c r="AB758" i="1"/>
  <c r="Z758" i="1"/>
  <c r="X758" i="1"/>
  <c r="DX758" i="1" s="1"/>
  <c r="V758" i="1"/>
  <c r="EL757" i="1"/>
  <c r="EH757" i="1"/>
  <c r="EG757" i="1"/>
  <c r="EF757" i="1"/>
  <c r="EE757" i="1"/>
  <c r="ED757" i="1"/>
  <c r="EC757" i="1"/>
  <c r="EB757" i="1"/>
  <c r="EA757" i="1"/>
  <c r="DY757" i="1"/>
  <c r="DW757" i="1"/>
  <c r="DV757" i="1"/>
  <c r="DU757" i="1"/>
  <c r="DT757" i="1"/>
  <c r="DS757" i="1"/>
  <c r="DR757" i="1"/>
  <c r="DQ757" i="1"/>
  <c r="DP757" i="1"/>
  <c r="DO757" i="1"/>
  <c r="DN757" i="1"/>
  <c r="DM757" i="1"/>
  <c r="DK757" i="1"/>
  <c r="DJ757" i="1"/>
  <c r="DI757" i="1"/>
  <c r="DH757" i="1"/>
  <c r="DG757" i="1"/>
  <c r="DF757" i="1"/>
  <c r="DE757" i="1"/>
  <c r="DD757" i="1"/>
  <c r="DC757" i="1"/>
  <c r="DB757" i="1"/>
  <c r="DA757" i="1"/>
  <c r="CZ757" i="1"/>
  <c r="CY757" i="1"/>
  <c r="EJ757" i="1" s="1"/>
  <c r="CX757" i="1"/>
  <c r="CW757" i="1"/>
  <c r="CV757" i="1"/>
  <c r="CU757" i="1"/>
  <c r="CT757" i="1"/>
  <c r="CS757" i="1"/>
  <c r="CR757" i="1"/>
  <c r="CQ757" i="1"/>
  <c r="CP757" i="1"/>
  <c r="CO757" i="1"/>
  <c r="CN757" i="1"/>
  <c r="AN757" i="1"/>
  <c r="AL757" i="1"/>
  <c r="AJ757" i="1"/>
  <c r="AH757" i="1"/>
  <c r="AF757" i="1"/>
  <c r="AD757" i="1"/>
  <c r="AB757" i="1"/>
  <c r="Z757" i="1"/>
  <c r="X757" i="1"/>
  <c r="DX757" i="1" s="1"/>
  <c r="V757" i="1"/>
  <c r="CM755" i="1"/>
  <c r="CL755" i="1"/>
  <c r="CK755" i="1"/>
  <c r="CJ755" i="1"/>
  <c r="CI755" i="1"/>
  <c r="CH755" i="1"/>
  <c r="CG755" i="1"/>
  <c r="CF755" i="1"/>
  <c r="CE755" i="1"/>
  <c r="CD755" i="1"/>
  <c r="CC755" i="1"/>
  <c r="CB755" i="1"/>
  <c r="CA755" i="1"/>
  <c r="BZ755" i="1"/>
  <c r="BY755" i="1"/>
  <c r="BX755" i="1"/>
  <c r="BW755" i="1"/>
  <c r="BV755" i="1"/>
  <c r="BU755" i="1"/>
  <c r="BT755" i="1"/>
  <c r="BS755" i="1"/>
  <c r="BR755" i="1"/>
  <c r="BQ755" i="1"/>
  <c r="BP755" i="1"/>
  <c r="BO755" i="1"/>
  <c r="BN755" i="1"/>
  <c r="BM755" i="1"/>
  <c r="BL755" i="1"/>
  <c r="BK755" i="1"/>
  <c r="BJ755" i="1"/>
  <c r="BI755" i="1"/>
  <c r="BH755" i="1"/>
  <c r="BG755" i="1"/>
  <c r="BF755" i="1"/>
  <c r="BE755" i="1"/>
  <c r="BD755" i="1"/>
  <c r="BC755" i="1"/>
  <c r="BB755" i="1"/>
  <c r="BA755" i="1"/>
  <c r="AZ755" i="1"/>
  <c r="AY755" i="1"/>
  <c r="S755" i="1"/>
  <c r="R755" i="1"/>
  <c r="Q755" i="1"/>
  <c r="P755" i="1"/>
  <c r="O755" i="1"/>
  <c r="N755" i="1"/>
  <c r="M755" i="1"/>
  <c r="L755" i="1"/>
  <c r="K755" i="1"/>
  <c r="J755" i="1"/>
  <c r="I755" i="1"/>
  <c r="CM754" i="1"/>
  <c r="CL754" i="1"/>
  <c r="CK754" i="1"/>
  <c r="CJ754" i="1"/>
  <c r="CI754" i="1"/>
  <c r="CH754" i="1"/>
  <c r="CG754" i="1"/>
  <c r="CF754" i="1"/>
  <c r="CE754" i="1"/>
  <c r="CD754" i="1"/>
  <c r="CC754" i="1"/>
  <c r="CB754" i="1"/>
  <c r="CA754" i="1"/>
  <c r="BZ754" i="1"/>
  <c r="BY754" i="1"/>
  <c r="BX754" i="1"/>
  <c r="BW754" i="1"/>
  <c r="BV754" i="1"/>
  <c r="BU754" i="1"/>
  <c r="BT754" i="1"/>
  <c r="BS754" i="1"/>
  <c r="BR754" i="1"/>
  <c r="BQ754" i="1"/>
  <c r="BP754" i="1"/>
  <c r="BO754" i="1"/>
  <c r="BN754" i="1"/>
  <c r="BM754" i="1"/>
  <c r="BL754" i="1"/>
  <c r="BK754" i="1"/>
  <c r="BJ754" i="1"/>
  <c r="BI754" i="1"/>
  <c r="BH754" i="1"/>
  <c r="BG754" i="1"/>
  <c r="BF754" i="1"/>
  <c r="BE754" i="1"/>
  <c r="BD754" i="1"/>
  <c r="BC754" i="1"/>
  <c r="BB754" i="1"/>
  <c r="BA754" i="1"/>
  <c r="AZ754" i="1"/>
  <c r="AY754" i="1"/>
  <c r="S754" i="1"/>
  <c r="R754" i="1"/>
  <c r="Q754" i="1"/>
  <c r="P754" i="1"/>
  <c r="O754" i="1"/>
  <c r="N754" i="1"/>
  <c r="M754" i="1"/>
  <c r="L754" i="1"/>
  <c r="K754" i="1"/>
  <c r="J754" i="1"/>
  <c r="I754" i="1"/>
  <c r="AN753" i="1"/>
  <c r="AL753" i="1"/>
  <c r="AJ753" i="1"/>
  <c r="AH753" i="1"/>
  <c r="AF753" i="1"/>
  <c r="AD753" i="1"/>
  <c r="AB753" i="1"/>
  <c r="Z753" i="1"/>
  <c r="X753" i="1"/>
  <c r="V753" i="1"/>
  <c r="AN752" i="1"/>
  <c r="AL752" i="1"/>
  <c r="AJ752" i="1"/>
  <c r="AH752" i="1"/>
  <c r="AF752" i="1"/>
  <c r="AD752" i="1"/>
  <c r="AB752" i="1"/>
  <c r="Z752" i="1"/>
  <c r="X752" i="1"/>
  <c r="V752" i="1"/>
  <c r="AN751" i="1"/>
  <c r="AL751" i="1"/>
  <c r="AJ751" i="1"/>
  <c r="AH751" i="1"/>
  <c r="AF751" i="1"/>
  <c r="AD751" i="1"/>
  <c r="AB751" i="1"/>
  <c r="Z751" i="1"/>
  <c r="X751" i="1"/>
  <c r="V751" i="1"/>
  <c r="AN750" i="1"/>
  <c r="AL750" i="1"/>
  <c r="AJ750" i="1"/>
  <c r="AH750" i="1"/>
  <c r="AF750" i="1"/>
  <c r="AD750" i="1"/>
  <c r="AB750" i="1"/>
  <c r="Z750" i="1"/>
  <c r="X750" i="1"/>
  <c r="V750" i="1"/>
  <c r="AN749" i="1"/>
  <c r="AL749" i="1"/>
  <c r="AJ749" i="1"/>
  <c r="AH749" i="1"/>
  <c r="AF749" i="1"/>
  <c r="AD749" i="1"/>
  <c r="AB749" i="1"/>
  <c r="Z749" i="1"/>
  <c r="X749" i="1"/>
  <c r="V749" i="1"/>
  <c r="AN748" i="1"/>
  <c r="AL748" i="1"/>
  <c r="AJ748" i="1"/>
  <c r="AH748" i="1"/>
  <c r="AF748" i="1"/>
  <c r="AD748" i="1"/>
  <c r="AB748" i="1"/>
  <c r="Z748" i="1"/>
  <c r="X748" i="1"/>
  <c r="V748" i="1"/>
  <c r="AN747" i="1"/>
  <c r="AL747" i="1"/>
  <c r="AJ747" i="1"/>
  <c r="AH747" i="1"/>
  <c r="AF747" i="1"/>
  <c r="AD747" i="1"/>
  <c r="AB747" i="1"/>
  <c r="Z747" i="1"/>
  <c r="X747" i="1"/>
  <c r="V747" i="1"/>
  <c r="AN746" i="1"/>
  <c r="AL746" i="1"/>
  <c r="AJ746" i="1"/>
  <c r="AH746" i="1"/>
  <c r="AF746" i="1"/>
  <c r="AD746" i="1"/>
  <c r="AB746" i="1"/>
  <c r="Z746" i="1"/>
  <c r="X746" i="1"/>
  <c r="V746" i="1"/>
  <c r="AN745" i="1"/>
  <c r="AL745" i="1"/>
  <c r="AJ745" i="1"/>
  <c r="AH745" i="1"/>
  <c r="AF745" i="1"/>
  <c r="AD745" i="1"/>
  <c r="AB745" i="1"/>
  <c r="Z745" i="1"/>
  <c r="X745" i="1"/>
  <c r="V745" i="1"/>
  <c r="AN744" i="1"/>
  <c r="AL744" i="1"/>
  <c r="AJ744" i="1"/>
  <c r="AH744" i="1"/>
  <c r="AF744" i="1"/>
  <c r="AD744" i="1"/>
  <c r="AB744" i="1"/>
  <c r="Z744" i="1"/>
  <c r="X744" i="1"/>
  <c r="V744" i="1"/>
  <c r="AN743" i="1"/>
  <c r="AL743" i="1"/>
  <c r="AJ743" i="1"/>
  <c r="AH743" i="1"/>
  <c r="AF743" i="1"/>
  <c r="AD743" i="1"/>
  <c r="AB743" i="1"/>
  <c r="Z743" i="1"/>
  <c r="X743" i="1"/>
  <c r="V743" i="1"/>
  <c r="AN742" i="1"/>
  <c r="AL742" i="1"/>
  <c r="AJ742" i="1"/>
  <c r="AH742" i="1"/>
  <c r="AF742" i="1"/>
  <c r="AD742" i="1"/>
  <c r="AB742" i="1"/>
  <c r="Z742" i="1"/>
  <c r="X742" i="1"/>
  <c r="V742" i="1"/>
  <c r="EL741" i="1"/>
  <c r="EH741" i="1"/>
  <c r="EG741" i="1"/>
  <c r="EF741" i="1"/>
  <c r="EE741" i="1"/>
  <c r="ED741" i="1"/>
  <c r="EC741" i="1"/>
  <c r="EB741" i="1"/>
  <c r="EA741" i="1"/>
  <c r="DZ741" i="1"/>
  <c r="DY741" i="1"/>
  <c r="DX741" i="1"/>
  <c r="DW741" i="1"/>
  <c r="DV741" i="1"/>
  <c r="DU741" i="1"/>
  <c r="DT741" i="1"/>
  <c r="DS741" i="1"/>
  <c r="DR741" i="1"/>
  <c r="DQ741" i="1"/>
  <c r="DP741" i="1"/>
  <c r="DO741" i="1"/>
  <c r="DN741" i="1"/>
  <c r="DM741" i="1"/>
  <c r="EI741" i="1" s="1"/>
  <c r="DL741" i="1"/>
  <c r="DK741" i="1"/>
  <c r="DJ741" i="1"/>
  <c r="DI741" i="1"/>
  <c r="DH741" i="1"/>
  <c r="DG741" i="1"/>
  <c r="DF741" i="1"/>
  <c r="DE741" i="1"/>
  <c r="DD741" i="1"/>
  <c r="DC741" i="1"/>
  <c r="DB741" i="1"/>
  <c r="DA741" i="1"/>
  <c r="CZ741" i="1"/>
  <c r="CY741" i="1"/>
  <c r="EJ741" i="1" s="1"/>
  <c r="CX741" i="1"/>
  <c r="CW741" i="1"/>
  <c r="CV741" i="1"/>
  <c r="CU741" i="1"/>
  <c r="CT741" i="1"/>
  <c r="CS741" i="1"/>
  <c r="CR741" i="1"/>
  <c r="EK741" i="1" s="1"/>
  <c r="CQ741" i="1"/>
  <c r="CP741" i="1"/>
  <c r="CO741" i="1"/>
  <c r="CN741" i="1"/>
  <c r="AN741" i="1"/>
  <c r="AL741" i="1"/>
  <c r="AJ741" i="1"/>
  <c r="AH741" i="1"/>
  <c r="AF741" i="1"/>
  <c r="AD741" i="1"/>
  <c r="AB741" i="1"/>
  <c r="Z741" i="1"/>
  <c r="X741" i="1"/>
  <c r="V741" i="1"/>
  <c r="EL740" i="1"/>
  <c r="EH740" i="1"/>
  <c r="EG740" i="1"/>
  <c r="EF740" i="1"/>
  <c r="EE740" i="1"/>
  <c r="ED740" i="1"/>
  <c r="EC740" i="1"/>
  <c r="EB740" i="1"/>
  <c r="EA740" i="1"/>
  <c r="DZ740" i="1"/>
  <c r="DY740" i="1"/>
  <c r="DX740" i="1"/>
  <c r="DW740" i="1"/>
  <c r="DV740" i="1"/>
  <c r="DU740" i="1"/>
  <c r="DT740" i="1"/>
  <c r="DS740" i="1"/>
  <c r="DR740" i="1"/>
  <c r="DQ740" i="1"/>
  <c r="DP740" i="1"/>
  <c r="DO740" i="1"/>
  <c r="DN740" i="1"/>
  <c r="DM740" i="1"/>
  <c r="EI740" i="1" s="1"/>
  <c r="DL740" i="1"/>
  <c r="DK740" i="1"/>
  <c r="DJ740" i="1"/>
  <c r="DI740" i="1"/>
  <c r="DH740" i="1"/>
  <c r="DG740" i="1"/>
  <c r="DF740" i="1"/>
  <c r="DE740" i="1"/>
  <c r="DD740" i="1"/>
  <c r="DC740" i="1"/>
  <c r="DB740" i="1"/>
  <c r="DA740" i="1"/>
  <c r="CZ740" i="1"/>
  <c r="CY740" i="1"/>
  <c r="EJ740" i="1" s="1"/>
  <c r="CX740" i="1"/>
  <c r="CW740" i="1"/>
  <c r="CV740" i="1"/>
  <c r="CU740" i="1"/>
  <c r="CT740" i="1"/>
  <c r="CS740" i="1"/>
  <c r="CR740" i="1"/>
  <c r="EK740" i="1" s="1"/>
  <c r="CQ740" i="1"/>
  <c r="CP740" i="1"/>
  <c r="CO740" i="1"/>
  <c r="CN740" i="1"/>
  <c r="AN740" i="1"/>
  <c r="AL740" i="1"/>
  <c r="AJ740" i="1"/>
  <c r="AH740" i="1"/>
  <c r="AF740" i="1"/>
  <c r="AD740" i="1"/>
  <c r="AB740" i="1"/>
  <c r="Z740" i="1"/>
  <c r="X740" i="1"/>
  <c r="V740" i="1"/>
  <c r="EL739" i="1"/>
  <c r="EH739" i="1"/>
  <c r="EG739" i="1"/>
  <c r="EF739" i="1"/>
  <c r="EE739" i="1"/>
  <c r="ED739" i="1"/>
  <c r="EC739" i="1"/>
  <c r="EB739" i="1"/>
  <c r="EA739" i="1"/>
  <c r="DZ739" i="1"/>
  <c r="DY739" i="1"/>
  <c r="DX739" i="1"/>
  <c r="DX755" i="1" s="1"/>
  <c r="DW739" i="1"/>
  <c r="DW755" i="1" s="1"/>
  <c r="DV739" i="1"/>
  <c r="DU739" i="1"/>
  <c r="DT739" i="1"/>
  <c r="DS739" i="1"/>
  <c r="DR739" i="1"/>
  <c r="DQ739" i="1"/>
  <c r="DP739" i="1"/>
  <c r="DP755" i="1" s="1"/>
  <c r="DO739" i="1"/>
  <c r="DN739" i="1"/>
  <c r="DM739" i="1"/>
  <c r="DL739" i="1"/>
  <c r="DL755" i="1" s="1"/>
  <c r="DK739" i="1"/>
  <c r="DJ739" i="1"/>
  <c r="DI739" i="1"/>
  <c r="DH739" i="1"/>
  <c r="DG739" i="1"/>
  <c r="DF739" i="1"/>
  <c r="DE739" i="1"/>
  <c r="DD739" i="1"/>
  <c r="DC739" i="1"/>
  <c r="DB739" i="1"/>
  <c r="DA739" i="1"/>
  <c r="CZ739" i="1"/>
  <c r="CY739" i="1"/>
  <c r="EJ739" i="1" s="1"/>
  <c r="CX739" i="1"/>
  <c r="CW739" i="1"/>
  <c r="CV739" i="1"/>
  <c r="CU739" i="1"/>
  <c r="CT739" i="1"/>
  <c r="CS739" i="1"/>
  <c r="CR739" i="1"/>
  <c r="EK739" i="1" s="1"/>
  <c r="CQ739" i="1"/>
  <c r="CP739" i="1"/>
  <c r="CO739" i="1"/>
  <c r="CO755" i="1" s="1"/>
  <c r="CN739" i="1"/>
  <c r="AN739" i="1"/>
  <c r="AL739" i="1"/>
  <c r="AJ739" i="1"/>
  <c r="AH739" i="1"/>
  <c r="AF739" i="1"/>
  <c r="AD739" i="1"/>
  <c r="AB739" i="1"/>
  <c r="Z739" i="1"/>
  <c r="X739" i="1"/>
  <c r="V739" i="1"/>
  <c r="EL736" i="1"/>
  <c r="EK736" i="1"/>
  <c r="EJ736" i="1"/>
  <c r="EI736" i="1"/>
  <c r="EH736" i="1"/>
  <c r="EG736" i="1"/>
  <c r="EF736" i="1"/>
  <c r="EE736" i="1"/>
  <c r="ED736" i="1"/>
  <c r="EC736" i="1"/>
  <c r="EB736" i="1"/>
  <c r="EA736" i="1"/>
  <c r="DZ736" i="1"/>
  <c r="DY736" i="1"/>
  <c r="DX736" i="1"/>
  <c r="DW736" i="1"/>
  <c r="DV736" i="1"/>
  <c r="DU736" i="1"/>
  <c r="DT736" i="1"/>
  <c r="DS736" i="1"/>
  <c r="DR736" i="1"/>
  <c r="DQ736" i="1"/>
  <c r="DP736" i="1"/>
  <c r="DO736" i="1"/>
  <c r="DN736" i="1"/>
  <c r="DM736" i="1"/>
  <c r="DL736" i="1"/>
  <c r="DK736" i="1"/>
  <c r="DJ736" i="1"/>
  <c r="DI736" i="1"/>
  <c r="DH736" i="1"/>
  <c r="DG736" i="1"/>
  <c r="DF736" i="1"/>
  <c r="DE736" i="1"/>
  <c r="DD736" i="1"/>
  <c r="DC736" i="1"/>
  <c r="DB736" i="1"/>
  <c r="DA736" i="1"/>
  <c r="CZ736" i="1"/>
  <c r="CY736" i="1"/>
  <c r="CX736" i="1"/>
  <c r="CW736" i="1"/>
  <c r="CV736" i="1"/>
  <c r="CU736" i="1"/>
  <c r="CT736" i="1"/>
  <c r="CS736" i="1"/>
  <c r="CR736" i="1"/>
  <c r="CQ736" i="1"/>
  <c r="CP736" i="1"/>
  <c r="CO736" i="1"/>
  <c r="CN736" i="1"/>
  <c r="CM736" i="1"/>
  <c r="CL736" i="1"/>
  <c r="CK736" i="1"/>
  <c r="CJ736" i="1"/>
  <c r="CI736" i="1"/>
  <c r="CH736" i="1"/>
  <c r="CG736" i="1"/>
  <c r="CF736" i="1"/>
  <c r="CE736" i="1"/>
  <c r="CD736" i="1"/>
  <c r="CC736" i="1"/>
  <c r="CB736" i="1"/>
  <c r="CA736" i="1"/>
  <c r="BZ736" i="1"/>
  <c r="BY736" i="1"/>
  <c r="BX736" i="1"/>
  <c r="BW736" i="1"/>
  <c r="BV736" i="1"/>
  <c r="BU736" i="1"/>
  <c r="BT736" i="1"/>
  <c r="BS736" i="1"/>
  <c r="BR736" i="1"/>
  <c r="BQ736" i="1"/>
  <c r="BP736" i="1"/>
  <c r="BO736" i="1"/>
  <c r="BN736" i="1"/>
  <c r="BM736" i="1"/>
  <c r="BL736" i="1"/>
  <c r="BK736" i="1"/>
  <c r="BJ736" i="1"/>
  <c r="BI736" i="1"/>
  <c r="BH736" i="1"/>
  <c r="BG736" i="1"/>
  <c r="BF736" i="1"/>
  <c r="BE736" i="1"/>
  <c r="BD736" i="1"/>
  <c r="BC736" i="1"/>
  <c r="BB736" i="1"/>
  <c r="BA736" i="1"/>
  <c r="AZ736" i="1"/>
  <c r="AY736" i="1"/>
  <c r="S736" i="1"/>
  <c r="R736" i="1"/>
  <c r="Q736" i="1"/>
  <c r="P736" i="1"/>
  <c r="O736" i="1"/>
  <c r="N736" i="1"/>
  <c r="M736" i="1"/>
  <c r="L736" i="1"/>
  <c r="K736" i="1"/>
  <c r="J736" i="1"/>
  <c r="I736" i="1"/>
  <c r="EL735" i="1"/>
  <c r="EK735" i="1"/>
  <c r="EJ735" i="1"/>
  <c r="EI735" i="1"/>
  <c r="EH735" i="1"/>
  <c r="EG735" i="1"/>
  <c r="EF735" i="1"/>
  <c r="EE735" i="1"/>
  <c r="ED735" i="1"/>
  <c r="EC735" i="1"/>
  <c r="EB735" i="1"/>
  <c r="EA735" i="1"/>
  <c r="DZ735" i="1"/>
  <c r="DY735" i="1"/>
  <c r="DX735" i="1"/>
  <c r="DW735" i="1"/>
  <c r="DV735" i="1"/>
  <c r="DU735" i="1"/>
  <c r="DT735" i="1"/>
  <c r="DS735" i="1"/>
  <c r="DR735" i="1"/>
  <c r="DQ735" i="1"/>
  <c r="DP735" i="1"/>
  <c r="DO735" i="1"/>
  <c r="DN735" i="1"/>
  <c r="DM735" i="1"/>
  <c r="DL735" i="1"/>
  <c r="DK735" i="1"/>
  <c r="DJ735" i="1"/>
  <c r="DI735" i="1"/>
  <c r="DH735" i="1"/>
  <c r="DG735" i="1"/>
  <c r="DF735" i="1"/>
  <c r="DE735" i="1"/>
  <c r="DD735" i="1"/>
  <c r="DC735" i="1"/>
  <c r="DB735" i="1"/>
  <c r="DA735" i="1"/>
  <c r="CZ735" i="1"/>
  <c r="CY735" i="1"/>
  <c r="CX735" i="1"/>
  <c r="CW735" i="1"/>
  <c r="CV735" i="1"/>
  <c r="CU735" i="1"/>
  <c r="CT735" i="1"/>
  <c r="CS735" i="1"/>
  <c r="CR735" i="1"/>
  <c r="CQ735" i="1"/>
  <c r="CP735" i="1"/>
  <c r="CO735" i="1"/>
  <c r="CN735" i="1"/>
  <c r="CM735" i="1"/>
  <c r="CL735" i="1"/>
  <c r="CK735" i="1"/>
  <c r="CJ735" i="1"/>
  <c r="CI735" i="1"/>
  <c r="CH735" i="1"/>
  <c r="CG735" i="1"/>
  <c r="CF735" i="1"/>
  <c r="CE735" i="1"/>
  <c r="CD735" i="1"/>
  <c r="CC735" i="1"/>
  <c r="CB735" i="1"/>
  <c r="CA735" i="1"/>
  <c r="BZ735" i="1"/>
  <c r="BY735" i="1"/>
  <c r="BX735" i="1"/>
  <c r="BW735" i="1"/>
  <c r="BV735" i="1"/>
  <c r="BU735" i="1"/>
  <c r="BT735" i="1"/>
  <c r="BS735" i="1"/>
  <c r="BR735" i="1"/>
  <c r="BQ735" i="1"/>
  <c r="BP735" i="1"/>
  <c r="BO735" i="1"/>
  <c r="BN735" i="1"/>
  <c r="BM735" i="1"/>
  <c r="BL735" i="1"/>
  <c r="BK735" i="1"/>
  <c r="BJ735" i="1"/>
  <c r="BI735" i="1"/>
  <c r="BH735" i="1"/>
  <c r="BG735" i="1"/>
  <c r="BF735" i="1"/>
  <c r="BE735" i="1"/>
  <c r="BD735" i="1"/>
  <c r="BC735" i="1"/>
  <c r="BB735" i="1"/>
  <c r="BA735" i="1"/>
  <c r="AZ735" i="1"/>
  <c r="AY735" i="1"/>
  <c r="S735" i="1"/>
  <c r="R735" i="1"/>
  <c r="Q735" i="1"/>
  <c r="P735" i="1"/>
  <c r="O735" i="1"/>
  <c r="N735" i="1"/>
  <c r="M735" i="1"/>
  <c r="L735" i="1"/>
  <c r="K735" i="1"/>
  <c r="J735" i="1"/>
  <c r="I735" i="1"/>
  <c r="AN734" i="1"/>
  <c r="AL734" i="1"/>
  <c r="AJ734" i="1"/>
  <c r="AH734" i="1"/>
  <c r="AF734" i="1"/>
  <c r="AD734" i="1"/>
  <c r="AB734" i="1"/>
  <c r="Z734" i="1"/>
  <c r="X734" i="1"/>
  <c r="V734" i="1"/>
  <c r="AN733" i="1"/>
  <c r="AL733" i="1"/>
  <c r="AJ733" i="1"/>
  <c r="AH733" i="1"/>
  <c r="AF733" i="1"/>
  <c r="AD733" i="1"/>
  <c r="AB733" i="1"/>
  <c r="Z733" i="1"/>
  <c r="X733" i="1"/>
  <c r="V733" i="1"/>
  <c r="AN732" i="1"/>
  <c r="AL732" i="1"/>
  <c r="AJ732" i="1"/>
  <c r="AH732" i="1"/>
  <c r="AF732" i="1"/>
  <c r="AD732" i="1"/>
  <c r="AB732" i="1"/>
  <c r="Z732" i="1"/>
  <c r="X732" i="1"/>
  <c r="V732" i="1"/>
  <c r="AN731" i="1"/>
  <c r="AL731" i="1"/>
  <c r="AJ731" i="1"/>
  <c r="AH731" i="1"/>
  <c r="AF731" i="1"/>
  <c r="AD731" i="1"/>
  <c r="AB731" i="1"/>
  <c r="Z731" i="1"/>
  <c r="X731" i="1"/>
  <c r="V731" i="1"/>
  <c r="AN730" i="1"/>
  <c r="AL730" i="1"/>
  <c r="AJ730" i="1"/>
  <c r="AH730" i="1"/>
  <c r="AF730" i="1"/>
  <c r="AD730" i="1"/>
  <c r="AB730" i="1"/>
  <c r="Z730" i="1"/>
  <c r="X730" i="1"/>
  <c r="V730" i="1"/>
  <c r="AN729" i="1"/>
  <c r="AL729" i="1"/>
  <c r="AJ729" i="1"/>
  <c r="AH729" i="1"/>
  <c r="AF729" i="1"/>
  <c r="AD729" i="1"/>
  <c r="AB729" i="1"/>
  <c r="Z729" i="1"/>
  <c r="X729" i="1"/>
  <c r="V729" i="1"/>
  <c r="AN728" i="1"/>
  <c r="AL728" i="1"/>
  <c r="AJ728" i="1"/>
  <c r="AH728" i="1"/>
  <c r="AF728" i="1"/>
  <c r="AD728" i="1"/>
  <c r="AB728" i="1"/>
  <c r="Z728" i="1"/>
  <c r="X728" i="1"/>
  <c r="V728" i="1"/>
  <c r="AN727" i="1"/>
  <c r="AL727" i="1"/>
  <c r="AJ727" i="1"/>
  <c r="AH727" i="1"/>
  <c r="AF727" i="1"/>
  <c r="AD727" i="1"/>
  <c r="AB727" i="1"/>
  <c r="Z727" i="1"/>
  <c r="X727" i="1"/>
  <c r="V727" i="1"/>
  <c r="AN726" i="1"/>
  <c r="AL726" i="1"/>
  <c r="AJ726" i="1"/>
  <c r="AH726" i="1"/>
  <c r="AF726" i="1"/>
  <c r="AD726" i="1"/>
  <c r="AB726" i="1"/>
  <c r="Z726" i="1"/>
  <c r="X726" i="1"/>
  <c r="V726" i="1"/>
  <c r="AN725" i="1"/>
  <c r="AL725" i="1"/>
  <c r="AJ725" i="1"/>
  <c r="AH725" i="1"/>
  <c r="AF725" i="1"/>
  <c r="AD725" i="1"/>
  <c r="AB725" i="1"/>
  <c r="Z725" i="1"/>
  <c r="X725" i="1"/>
  <c r="V725" i="1"/>
  <c r="AN724" i="1"/>
  <c r="AL724" i="1"/>
  <c r="AJ724" i="1"/>
  <c r="AH724" i="1"/>
  <c r="AF724" i="1"/>
  <c r="AD724" i="1"/>
  <c r="AB724" i="1"/>
  <c r="Z724" i="1"/>
  <c r="X724" i="1"/>
  <c r="V724" i="1"/>
  <c r="AN723" i="1"/>
  <c r="AL723" i="1"/>
  <c r="AJ723" i="1"/>
  <c r="AH723" i="1"/>
  <c r="AF723" i="1"/>
  <c r="AD723" i="1"/>
  <c r="AB723" i="1"/>
  <c r="Z723" i="1"/>
  <c r="X723" i="1"/>
  <c r="V723" i="1"/>
  <c r="AN722" i="1"/>
  <c r="AL722" i="1"/>
  <c r="AJ722" i="1"/>
  <c r="AH722" i="1"/>
  <c r="AF722" i="1"/>
  <c r="AD722" i="1"/>
  <c r="AB722" i="1"/>
  <c r="Z722" i="1"/>
  <c r="X722" i="1"/>
  <c r="V722" i="1"/>
  <c r="AN721" i="1"/>
  <c r="AL721" i="1"/>
  <c r="AJ721" i="1"/>
  <c r="AH721" i="1"/>
  <c r="AF721" i="1"/>
  <c r="AD721" i="1"/>
  <c r="AB721" i="1"/>
  <c r="Z721" i="1"/>
  <c r="X721" i="1"/>
  <c r="V721" i="1"/>
  <c r="AN720" i="1"/>
  <c r="AL720" i="1"/>
  <c r="AJ720" i="1"/>
  <c r="AH720" i="1"/>
  <c r="AF720" i="1"/>
  <c r="AD720" i="1"/>
  <c r="AB720" i="1"/>
  <c r="Z720" i="1"/>
  <c r="X720" i="1"/>
  <c r="V720" i="1"/>
  <c r="DZ718" i="1"/>
  <c r="CM718" i="1"/>
  <c r="CL718" i="1"/>
  <c r="CK718" i="1"/>
  <c r="CJ718" i="1"/>
  <c r="CI718" i="1"/>
  <c r="CH718" i="1"/>
  <c r="CG718" i="1"/>
  <c r="CF718" i="1"/>
  <c r="CE718" i="1"/>
  <c r="CD718" i="1"/>
  <c r="CC718" i="1"/>
  <c r="CB718" i="1"/>
  <c r="CA718" i="1"/>
  <c r="BZ718" i="1"/>
  <c r="BY718" i="1"/>
  <c r="BX718" i="1"/>
  <c r="BW718" i="1"/>
  <c r="BV718" i="1"/>
  <c r="BU718" i="1"/>
  <c r="BT718" i="1"/>
  <c r="BS718" i="1"/>
  <c r="BR718" i="1"/>
  <c r="BQ718" i="1"/>
  <c r="BP718" i="1"/>
  <c r="BO718" i="1"/>
  <c r="BN718" i="1"/>
  <c r="BM718" i="1"/>
  <c r="BL718" i="1"/>
  <c r="BK718" i="1"/>
  <c r="BJ718" i="1"/>
  <c r="BI718" i="1"/>
  <c r="BH718" i="1"/>
  <c r="BG718" i="1"/>
  <c r="BF718" i="1"/>
  <c r="BE718" i="1"/>
  <c r="BD718" i="1"/>
  <c r="BC718" i="1"/>
  <c r="BB718" i="1"/>
  <c r="BA718" i="1"/>
  <c r="AZ718" i="1"/>
  <c r="AY718" i="1"/>
  <c r="S718" i="1"/>
  <c r="R718" i="1"/>
  <c r="Q718" i="1"/>
  <c r="P718" i="1"/>
  <c r="O718" i="1"/>
  <c r="N718" i="1"/>
  <c r="M718" i="1"/>
  <c r="L718" i="1"/>
  <c r="K718" i="1"/>
  <c r="J718" i="1"/>
  <c r="I718" i="1"/>
  <c r="DZ717" i="1"/>
  <c r="CM717" i="1"/>
  <c r="CL717" i="1"/>
  <c r="CK717" i="1"/>
  <c r="CJ717" i="1"/>
  <c r="CI717" i="1"/>
  <c r="CH717" i="1"/>
  <c r="CG717" i="1"/>
  <c r="CF717" i="1"/>
  <c r="CE717" i="1"/>
  <c r="CD717" i="1"/>
  <c r="CC717" i="1"/>
  <c r="CB717" i="1"/>
  <c r="CA717" i="1"/>
  <c r="BZ717" i="1"/>
  <c r="BY717" i="1"/>
  <c r="BX717" i="1"/>
  <c r="BW717" i="1"/>
  <c r="BV717" i="1"/>
  <c r="BU717" i="1"/>
  <c r="BT717" i="1"/>
  <c r="BS717" i="1"/>
  <c r="BR717" i="1"/>
  <c r="BQ717" i="1"/>
  <c r="BP717" i="1"/>
  <c r="BO717" i="1"/>
  <c r="BN717" i="1"/>
  <c r="BM717" i="1"/>
  <c r="BL717" i="1"/>
  <c r="BK717" i="1"/>
  <c r="BJ717" i="1"/>
  <c r="BI717" i="1"/>
  <c r="BH717" i="1"/>
  <c r="BG717" i="1"/>
  <c r="BF717" i="1"/>
  <c r="BE717" i="1"/>
  <c r="BD717" i="1"/>
  <c r="BC717" i="1"/>
  <c r="BB717" i="1"/>
  <c r="BA717" i="1"/>
  <c r="AZ717" i="1"/>
  <c r="AY717" i="1"/>
  <c r="S717" i="1"/>
  <c r="R717" i="1"/>
  <c r="Q717" i="1"/>
  <c r="P717" i="1"/>
  <c r="O717" i="1"/>
  <c r="N717" i="1"/>
  <c r="M717" i="1"/>
  <c r="L717" i="1"/>
  <c r="K717" i="1"/>
  <c r="J717" i="1"/>
  <c r="I717" i="1"/>
  <c r="AN716" i="1"/>
  <c r="AL716" i="1"/>
  <c r="AJ716" i="1"/>
  <c r="AH716" i="1"/>
  <c r="AF716" i="1"/>
  <c r="AD716" i="1"/>
  <c r="AB716" i="1"/>
  <c r="Z716" i="1"/>
  <c r="X716" i="1"/>
  <c r="V716" i="1"/>
  <c r="AN715" i="1"/>
  <c r="AL715" i="1"/>
  <c r="AJ715" i="1"/>
  <c r="AH715" i="1"/>
  <c r="AF715" i="1"/>
  <c r="AD715" i="1"/>
  <c r="AB715" i="1"/>
  <c r="Z715" i="1"/>
  <c r="X715" i="1"/>
  <c r="V715" i="1"/>
  <c r="AN714" i="1"/>
  <c r="AL714" i="1"/>
  <c r="AJ714" i="1"/>
  <c r="AH714" i="1"/>
  <c r="AF714" i="1"/>
  <c r="AD714" i="1"/>
  <c r="AB714" i="1"/>
  <c r="Z714" i="1"/>
  <c r="X714" i="1"/>
  <c r="V714" i="1"/>
  <c r="AN713" i="1"/>
  <c r="AL713" i="1"/>
  <c r="AJ713" i="1"/>
  <c r="AH713" i="1"/>
  <c r="AF713" i="1"/>
  <c r="AD713" i="1"/>
  <c r="AB713" i="1"/>
  <c r="Z713" i="1"/>
  <c r="X713" i="1"/>
  <c r="V713" i="1"/>
  <c r="AN712" i="1"/>
  <c r="AL712" i="1"/>
  <c r="AJ712" i="1"/>
  <c r="AH712" i="1"/>
  <c r="AF712" i="1"/>
  <c r="AD712" i="1"/>
  <c r="AB712" i="1"/>
  <c r="Z712" i="1"/>
  <c r="X712" i="1"/>
  <c r="V712" i="1"/>
  <c r="AN711" i="1"/>
  <c r="AL711" i="1"/>
  <c r="AJ711" i="1"/>
  <c r="AH711" i="1"/>
  <c r="AF711" i="1"/>
  <c r="AD711" i="1"/>
  <c r="AB711" i="1"/>
  <c r="Z711" i="1"/>
  <c r="X711" i="1"/>
  <c r="V711" i="1"/>
  <c r="AN710" i="1"/>
  <c r="AL710" i="1"/>
  <c r="AJ710" i="1"/>
  <c r="AH710" i="1"/>
  <c r="AF710" i="1"/>
  <c r="AD710" i="1"/>
  <c r="AB710" i="1"/>
  <c r="Z710" i="1"/>
  <c r="X710" i="1"/>
  <c r="V710" i="1"/>
  <c r="AN709" i="1"/>
  <c r="AL709" i="1"/>
  <c r="AJ709" i="1"/>
  <c r="AH709" i="1"/>
  <c r="AF709" i="1"/>
  <c r="AD709" i="1"/>
  <c r="AB709" i="1"/>
  <c r="Z709" i="1"/>
  <c r="X709" i="1"/>
  <c r="V709" i="1"/>
  <c r="AN708" i="1"/>
  <c r="AL708" i="1"/>
  <c r="AJ708" i="1"/>
  <c r="AH708" i="1"/>
  <c r="AF708" i="1"/>
  <c r="AD708" i="1"/>
  <c r="AB708" i="1"/>
  <c r="Z708" i="1"/>
  <c r="X708" i="1"/>
  <c r="V708" i="1"/>
  <c r="AN707" i="1"/>
  <c r="AL707" i="1"/>
  <c r="AJ707" i="1"/>
  <c r="AH707" i="1"/>
  <c r="AF707" i="1"/>
  <c r="AD707" i="1"/>
  <c r="AB707" i="1"/>
  <c r="Z707" i="1"/>
  <c r="X707" i="1"/>
  <c r="V707" i="1"/>
  <c r="AN706" i="1"/>
  <c r="AL706" i="1"/>
  <c r="AJ706" i="1"/>
  <c r="AH706" i="1"/>
  <c r="AF706" i="1"/>
  <c r="AD706" i="1"/>
  <c r="AB706" i="1"/>
  <c r="Z706" i="1"/>
  <c r="X706" i="1"/>
  <c r="V706" i="1"/>
  <c r="AN705" i="1"/>
  <c r="AL705" i="1"/>
  <c r="AJ705" i="1"/>
  <c r="AH705" i="1"/>
  <c r="AF705" i="1"/>
  <c r="AD705" i="1"/>
  <c r="AB705" i="1"/>
  <c r="Z705" i="1"/>
  <c r="X705" i="1"/>
  <c r="V705" i="1"/>
  <c r="EL704" i="1"/>
  <c r="EH704" i="1"/>
  <c r="EG704" i="1"/>
  <c r="EF704" i="1"/>
  <c r="EE704" i="1"/>
  <c r="ED704" i="1"/>
  <c r="EC704" i="1"/>
  <c r="EB704" i="1"/>
  <c r="EA704" i="1"/>
  <c r="DZ704" i="1"/>
  <c r="DY704" i="1"/>
  <c r="DX704" i="1"/>
  <c r="DW704" i="1"/>
  <c r="DV704" i="1"/>
  <c r="DU704" i="1"/>
  <c r="DT704" i="1"/>
  <c r="DS704" i="1"/>
  <c r="DR704" i="1"/>
  <c r="DQ704" i="1"/>
  <c r="DP704" i="1"/>
  <c r="DO704" i="1"/>
  <c r="DN704" i="1"/>
  <c r="DM704" i="1"/>
  <c r="EI704" i="1" s="1"/>
  <c r="DL704" i="1"/>
  <c r="DK704" i="1"/>
  <c r="DJ704" i="1"/>
  <c r="DI704" i="1"/>
  <c r="DH704" i="1"/>
  <c r="DG704" i="1"/>
  <c r="DF704" i="1"/>
  <c r="DE704" i="1"/>
  <c r="DD704" i="1"/>
  <c r="DC704" i="1"/>
  <c r="DB704" i="1"/>
  <c r="DA704" i="1"/>
  <c r="CZ704" i="1"/>
  <c r="CY704" i="1"/>
  <c r="EJ704" i="1" s="1"/>
  <c r="CX704" i="1"/>
  <c r="CW704" i="1"/>
  <c r="CV704" i="1"/>
  <c r="CU704" i="1"/>
  <c r="CT704" i="1"/>
  <c r="CS704" i="1"/>
  <c r="CR704" i="1"/>
  <c r="EK704" i="1" s="1"/>
  <c r="CQ704" i="1"/>
  <c r="CP704" i="1"/>
  <c r="CO704" i="1"/>
  <c r="CN704" i="1"/>
  <c r="AN704" i="1"/>
  <c r="AL704" i="1"/>
  <c r="AJ704" i="1"/>
  <c r="AH704" i="1"/>
  <c r="AF704" i="1"/>
  <c r="AD704" i="1"/>
  <c r="AB704" i="1"/>
  <c r="Z704" i="1"/>
  <c r="X704" i="1"/>
  <c r="V704" i="1"/>
  <c r="EL703" i="1"/>
  <c r="EH703" i="1"/>
  <c r="EG703" i="1"/>
  <c r="EF703" i="1"/>
  <c r="EE703" i="1"/>
  <c r="ED703" i="1"/>
  <c r="EC703" i="1"/>
  <c r="EB703" i="1"/>
  <c r="EA703" i="1"/>
  <c r="DZ703" i="1"/>
  <c r="DY703" i="1"/>
  <c r="DX703" i="1"/>
  <c r="DW703" i="1"/>
  <c r="DV703" i="1"/>
  <c r="DU703" i="1"/>
  <c r="DT703" i="1"/>
  <c r="DS703" i="1"/>
  <c r="DR703" i="1"/>
  <c r="DQ703" i="1"/>
  <c r="DP703" i="1"/>
  <c r="DO703" i="1"/>
  <c r="DN703" i="1"/>
  <c r="DM703" i="1"/>
  <c r="DL703" i="1"/>
  <c r="DK703" i="1"/>
  <c r="DJ703" i="1"/>
  <c r="DI703" i="1"/>
  <c r="DH703" i="1"/>
  <c r="DG703" i="1"/>
  <c r="DF703" i="1"/>
  <c r="DE703" i="1"/>
  <c r="DD703" i="1"/>
  <c r="DC703" i="1"/>
  <c r="DB703" i="1"/>
  <c r="DA703" i="1"/>
  <c r="CZ703" i="1"/>
  <c r="CY703" i="1"/>
  <c r="EJ703" i="1" s="1"/>
  <c r="CX703" i="1"/>
  <c r="CW703" i="1"/>
  <c r="CV703" i="1"/>
  <c r="CU703" i="1"/>
  <c r="CT703" i="1"/>
  <c r="CS703" i="1"/>
  <c r="CR703" i="1"/>
  <c r="CQ703" i="1"/>
  <c r="CP703" i="1"/>
  <c r="CO703" i="1"/>
  <c r="CN703" i="1"/>
  <c r="AN703" i="1"/>
  <c r="AL703" i="1"/>
  <c r="AJ703" i="1"/>
  <c r="AH703" i="1"/>
  <c r="AF703" i="1"/>
  <c r="AD703" i="1"/>
  <c r="AB703" i="1"/>
  <c r="Z703" i="1"/>
  <c r="X703" i="1"/>
  <c r="V703" i="1"/>
  <c r="EL702" i="1"/>
  <c r="EH702" i="1"/>
  <c r="EG702" i="1"/>
  <c r="EF702" i="1"/>
  <c r="EE702" i="1"/>
  <c r="ED702" i="1"/>
  <c r="EC702" i="1"/>
  <c r="EB702" i="1"/>
  <c r="EA702" i="1"/>
  <c r="DZ702" i="1"/>
  <c r="DY702" i="1"/>
  <c r="DX702" i="1"/>
  <c r="DW702" i="1"/>
  <c r="DV702" i="1"/>
  <c r="DU702" i="1"/>
  <c r="DT702" i="1"/>
  <c r="DS702" i="1"/>
  <c r="DR702" i="1"/>
  <c r="DQ702" i="1"/>
  <c r="DP702" i="1"/>
  <c r="DO702" i="1"/>
  <c r="DN702" i="1"/>
  <c r="DM702" i="1"/>
  <c r="DL702" i="1"/>
  <c r="DK702" i="1"/>
  <c r="DJ702" i="1"/>
  <c r="DI702" i="1"/>
  <c r="DH702" i="1"/>
  <c r="DG702" i="1"/>
  <c r="DF702" i="1"/>
  <c r="DE702" i="1"/>
  <c r="DD702" i="1"/>
  <c r="DC702" i="1"/>
  <c r="DB702" i="1"/>
  <c r="DA702" i="1"/>
  <c r="CZ702" i="1"/>
  <c r="CY702" i="1"/>
  <c r="EJ702" i="1" s="1"/>
  <c r="CX702" i="1"/>
  <c r="CW702" i="1"/>
  <c r="CV702" i="1"/>
  <c r="CU702" i="1"/>
  <c r="CT702" i="1"/>
  <c r="CS702" i="1"/>
  <c r="CR702" i="1"/>
  <c r="EK702" i="1" s="1"/>
  <c r="CQ702" i="1"/>
  <c r="CP702" i="1"/>
  <c r="CO702" i="1"/>
  <c r="CN702" i="1"/>
  <c r="AN702" i="1"/>
  <c r="AL702" i="1"/>
  <c r="AJ702" i="1"/>
  <c r="AH702" i="1"/>
  <c r="AF702" i="1"/>
  <c r="AD702" i="1"/>
  <c r="AB702" i="1"/>
  <c r="Z702" i="1"/>
  <c r="X702" i="1"/>
  <c r="V702" i="1"/>
  <c r="EL700" i="1"/>
  <c r="EK700" i="1"/>
  <c r="EJ700" i="1"/>
  <c r="EI700" i="1"/>
  <c r="EH700" i="1"/>
  <c r="EG700" i="1"/>
  <c r="EF700" i="1"/>
  <c r="EE700" i="1"/>
  <c r="ED700" i="1"/>
  <c r="EC700" i="1"/>
  <c r="EB700" i="1"/>
  <c r="EA700" i="1"/>
  <c r="DZ700" i="1"/>
  <c r="DY700" i="1"/>
  <c r="DX700" i="1"/>
  <c r="DW700" i="1"/>
  <c r="DV700" i="1"/>
  <c r="DU700" i="1"/>
  <c r="DT700" i="1"/>
  <c r="DS700" i="1"/>
  <c r="DR700" i="1"/>
  <c r="DQ700" i="1"/>
  <c r="DP700" i="1"/>
  <c r="DO700" i="1"/>
  <c r="DN700" i="1"/>
  <c r="DM700" i="1"/>
  <c r="DL700" i="1"/>
  <c r="DK700" i="1"/>
  <c r="DJ700" i="1"/>
  <c r="DI700" i="1"/>
  <c r="DH700" i="1"/>
  <c r="DG700" i="1"/>
  <c r="DF700" i="1"/>
  <c r="DE700" i="1"/>
  <c r="DD700" i="1"/>
  <c r="DC700" i="1"/>
  <c r="DB700" i="1"/>
  <c r="DA700" i="1"/>
  <c r="CZ700" i="1"/>
  <c r="CY700" i="1"/>
  <c r="CX700" i="1"/>
  <c r="CW700" i="1"/>
  <c r="CV700" i="1"/>
  <c r="CU700" i="1"/>
  <c r="CT700" i="1"/>
  <c r="CS700" i="1"/>
  <c r="CR700" i="1"/>
  <c r="CQ700" i="1"/>
  <c r="CP700" i="1"/>
  <c r="CO700" i="1"/>
  <c r="CN700" i="1"/>
  <c r="CM700" i="1"/>
  <c r="CL700" i="1"/>
  <c r="CK700" i="1"/>
  <c r="CJ700" i="1"/>
  <c r="CI700" i="1"/>
  <c r="CH700" i="1"/>
  <c r="CG700" i="1"/>
  <c r="CF700" i="1"/>
  <c r="CE700" i="1"/>
  <c r="CD700" i="1"/>
  <c r="CC700" i="1"/>
  <c r="CB700" i="1"/>
  <c r="CA700" i="1"/>
  <c r="BZ700" i="1"/>
  <c r="BY700" i="1"/>
  <c r="BX700" i="1"/>
  <c r="BW700" i="1"/>
  <c r="BV700" i="1"/>
  <c r="BU700" i="1"/>
  <c r="BT700" i="1"/>
  <c r="BS700" i="1"/>
  <c r="BR700" i="1"/>
  <c r="BQ700" i="1"/>
  <c r="BP700" i="1"/>
  <c r="BO700" i="1"/>
  <c r="BN700" i="1"/>
  <c r="BM700" i="1"/>
  <c r="BL700" i="1"/>
  <c r="BK700" i="1"/>
  <c r="BJ700" i="1"/>
  <c r="BI700" i="1"/>
  <c r="BH700" i="1"/>
  <c r="BG700" i="1"/>
  <c r="BF700" i="1"/>
  <c r="BE700" i="1"/>
  <c r="BD700" i="1"/>
  <c r="BC700" i="1"/>
  <c r="BB700" i="1"/>
  <c r="BA700" i="1"/>
  <c r="AZ700" i="1"/>
  <c r="AY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EL699" i="1"/>
  <c r="EK699" i="1"/>
  <c r="EJ699" i="1"/>
  <c r="EI699" i="1"/>
  <c r="EH699" i="1"/>
  <c r="EG699" i="1"/>
  <c r="EF699" i="1"/>
  <c r="EE699" i="1"/>
  <c r="ED699" i="1"/>
  <c r="EC699" i="1"/>
  <c r="EB699" i="1"/>
  <c r="EA699" i="1"/>
  <c r="DZ699" i="1"/>
  <c r="DY699" i="1"/>
  <c r="DX699" i="1"/>
  <c r="DW699" i="1"/>
  <c r="DV699" i="1"/>
  <c r="DU699" i="1"/>
  <c r="DT699" i="1"/>
  <c r="DS699" i="1"/>
  <c r="DR699" i="1"/>
  <c r="DQ699" i="1"/>
  <c r="DP699" i="1"/>
  <c r="DO699" i="1"/>
  <c r="DN699" i="1"/>
  <c r="DM699" i="1"/>
  <c r="DL699" i="1"/>
  <c r="DK699" i="1"/>
  <c r="DJ699" i="1"/>
  <c r="DI699" i="1"/>
  <c r="DH699" i="1"/>
  <c r="DG699" i="1"/>
  <c r="DF699" i="1"/>
  <c r="DE699" i="1"/>
  <c r="DD699" i="1"/>
  <c r="DC699" i="1"/>
  <c r="DB699" i="1"/>
  <c r="DA699" i="1"/>
  <c r="CZ699" i="1"/>
  <c r="CY699" i="1"/>
  <c r="CX699" i="1"/>
  <c r="CW699" i="1"/>
  <c r="CV699" i="1"/>
  <c r="CU699" i="1"/>
  <c r="CT699" i="1"/>
  <c r="CS699" i="1"/>
  <c r="CR699" i="1"/>
  <c r="CQ699" i="1"/>
  <c r="CP699" i="1"/>
  <c r="CO699" i="1"/>
  <c r="CN699" i="1"/>
  <c r="CM699" i="1"/>
  <c r="CL699" i="1"/>
  <c r="CK699" i="1"/>
  <c r="CJ699" i="1"/>
  <c r="CI699" i="1"/>
  <c r="CH699" i="1"/>
  <c r="CG699" i="1"/>
  <c r="CF699" i="1"/>
  <c r="CE699" i="1"/>
  <c r="CD699" i="1"/>
  <c r="CC699" i="1"/>
  <c r="CB699" i="1"/>
  <c r="CA699" i="1"/>
  <c r="BZ699" i="1"/>
  <c r="BY699" i="1"/>
  <c r="BX699" i="1"/>
  <c r="BW699" i="1"/>
  <c r="BV699" i="1"/>
  <c r="BU699" i="1"/>
  <c r="BT699" i="1"/>
  <c r="BS699" i="1"/>
  <c r="BR699" i="1"/>
  <c r="BQ699" i="1"/>
  <c r="BP699" i="1"/>
  <c r="BO699" i="1"/>
  <c r="BN699" i="1"/>
  <c r="BM699" i="1"/>
  <c r="BL699" i="1"/>
  <c r="BK699" i="1"/>
  <c r="BJ699" i="1"/>
  <c r="BI699" i="1"/>
  <c r="BH699" i="1"/>
  <c r="BG699" i="1"/>
  <c r="BF699" i="1"/>
  <c r="BE699" i="1"/>
  <c r="BD699" i="1"/>
  <c r="BC699" i="1"/>
  <c r="BB699" i="1"/>
  <c r="BA699" i="1"/>
  <c r="AZ699" i="1"/>
  <c r="AY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AN698" i="1"/>
  <c r="AL698" i="1"/>
  <c r="AJ698" i="1"/>
  <c r="AH698" i="1"/>
  <c r="AF698" i="1"/>
  <c r="AD698" i="1"/>
  <c r="AB698" i="1"/>
  <c r="Z698" i="1"/>
  <c r="X698" i="1"/>
  <c r="V698" i="1"/>
  <c r="AN697" i="1"/>
  <c r="AL697" i="1"/>
  <c r="AJ697" i="1"/>
  <c r="AH697" i="1"/>
  <c r="AF697" i="1"/>
  <c r="AD697" i="1"/>
  <c r="AB697" i="1"/>
  <c r="Z697" i="1"/>
  <c r="X697" i="1"/>
  <c r="V697" i="1"/>
  <c r="AN696" i="1"/>
  <c r="AL696" i="1"/>
  <c r="AJ696" i="1"/>
  <c r="AH696" i="1"/>
  <c r="AF696" i="1"/>
  <c r="AD696" i="1"/>
  <c r="AB696" i="1"/>
  <c r="Z696" i="1"/>
  <c r="X696" i="1"/>
  <c r="V696" i="1"/>
  <c r="AN695" i="1"/>
  <c r="AL695" i="1"/>
  <c r="AJ695" i="1"/>
  <c r="AH695" i="1"/>
  <c r="AF695" i="1"/>
  <c r="AD695" i="1"/>
  <c r="AB695" i="1"/>
  <c r="Z695" i="1"/>
  <c r="X695" i="1"/>
  <c r="V695" i="1"/>
  <c r="AN694" i="1"/>
  <c r="AL694" i="1"/>
  <c r="AJ694" i="1"/>
  <c r="AH694" i="1"/>
  <c r="AF694" i="1"/>
  <c r="AD694" i="1"/>
  <c r="AB694" i="1"/>
  <c r="Z694" i="1"/>
  <c r="X694" i="1"/>
  <c r="V694" i="1"/>
  <c r="AN693" i="1"/>
  <c r="AL693" i="1"/>
  <c r="AJ693" i="1"/>
  <c r="AH693" i="1"/>
  <c r="AF693" i="1"/>
  <c r="AD693" i="1"/>
  <c r="AB693" i="1"/>
  <c r="Z693" i="1"/>
  <c r="X693" i="1"/>
  <c r="V693" i="1"/>
  <c r="AN692" i="1"/>
  <c r="AL692" i="1"/>
  <c r="AJ692" i="1"/>
  <c r="AH692" i="1"/>
  <c r="AF692" i="1"/>
  <c r="AD692" i="1"/>
  <c r="AB692" i="1"/>
  <c r="Z692" i="1"/>
  <c r="X692" i="1"/>
  <c r="V692" i="1"/>
  <c r="AN691" i="1"/>
  <c r="AL691" i="1"/>
  <c r="AJ691" i="1"/>
  <c r="AH691" i="1"/>
  <c r="AF691" i="1"/>
  <c r="AD691" i="1"/>
  <c r="AB691" i="1"/>
  <c r="Z691" i="1"/>
  <c r="X691" i="1"/>
  <c r="V691" i="1"/>
  <c r="AN690" i="1"/>
  <c r="AL690" i="1"/>
  <c r="AJ690" i="1"/>
  <c r="AH690" i="1"/>
  <c r="AF690" i="1"/>
  <c r="AD690" i="1"/>
  <c r="AB690" i="1"/>
  <c r="Z690" i="1"/>
  <c r="X690" i="1"/>
  <c r="V690" i="1"/>
  <c r="AN689" i="1"/>
  <c r="AL689" i="1"/>
  <c r="AJ689" i="1"/>
  <c r="AH689" i="1"/>
  <c r="AF689" i="1"/>
  <c r="AD689" i="1"/>
  <c r="AB689" i="1"/>
  <c r="Z689" i="1"/>
  <c r="X689" i="1"/>
  <c r="V689" i="1"/>
  <c r="AN688" i="1"/>
  <c r="AL688" i="1"/>
  <c r="AJ688" i="1"/>
  <c r="AH688" i="1"/>
  <c r="AF688" i="1"/>
  <c r="AD688" i="1"/>
  <c r="AB688" i="1"/>
  <c r="Z688" i="1"/>
  <c r="X688" i="1"/>
  <c r="V688" i="1"/>
  <c r="AN687" i="1"/>
  <c r="AL687" i="1"/>
  <c r="AJ687" i="1"/>
  <c r="AH687" i="1"/>
  <c r="AF687" i="1"/>
  <c r="AD687" i="1"/>
  <c r="AB687" i="1"/>
  <c r="Z687" i="1"/>
  <c r="X687" i="1"/>
  <c r="V687" i="1"/>
  <c r="AN686" i="1"/>
  <c r="AL686" i="1"/>
  <c r="AJ686" i="1"/>
  <c r="AH686" i="1"/>
  <c r="AF686" i="1"/>
  <c r="AD686" i="1"/>
  <c r="AB686" i="1"/>
  <c r="Z686" i="1"/>
  <c r="X686" i="1"/>
  <c r="V686" i="1"/>
  <c r="AN685" i="1"/>
  <c r="AL685" i="1"/>
  <c r="AJ685" i="1"/>
  <c r="AH685" i="1"/>
  <c r="AF685" i="1"/>
  <c r="AD685" i="1"/>
  <c r="AB685" i="1"/>
  <c r="Z685" i="1"/>
  <c r="X685" i="1"/>
  <c r="V685" i="1"/>
  <c r="DZ684" i="1"/>
  <c r="CM684" i="1"/>
  <c r="CL684" i="1"/>
  <c r="CK684" i="1"/>
  <c r="CJ684" i="1"/>
  <c r="CI684" i="1"/>
  <c r="CH684" i="1"/>
  <c r="CG684" i="1"/>
  <c r="CF684" i="1"/>
  <c r="CE684" i="1"/>
  <c r="CD684" i="1"/>
  <c r="CC684" i="1"/>
  <c r="CB684" i="1"/>
  <c r="CA684" i="1"/>
  <c r="BZ684" i="1"/>
  <c r="BY684" i="1"/>
  <c r="BX684" i="1"/>
  <c r="BW684" i="1"/>
  <c r="BV684" i="1"/>
  <c r="BU684" i="1"/>
  <c r="BT684" i="1"/>
  <c r="BS684" i="1"/>
  <c r="BR684" i="1"/>
  <c r="BQ684" i="1"/>
  <c r="BP684" i="1"/>
  <c r="BO684" i="1"/>
  <c r="BN684" i="1"/>
  <c r="BM684" i="1"/>
  <c r="BL684" i="1"/>
  <c r="BK684" i="1"/>
  <c r="BJ684" i="1"/>
  <c r="BI684" i="1"/>
  <c r="BH684" i="1"/>
  <c r="BG684" i="1"/>
  <c r="BF684" i="1"/>
  <c r="BE684" i="1"/>
  <c r="BD684" i="1"/>
  <c r="BC684" i="1"/>
  <c r="BB684" i="1"/>
  <c r="BA684" i="1"/>
  <c r="AZ684" i="1"/>
  <c r="AY684" i="1"/>
  <c r="S684" i="1"/>
  <c r="R684" i="1"/>
  <c r="Q684" i="1"/>
  <c r="P684" i="1"/>
  <c r="O684" i="1"/>
  <c r="N684" i="1"/>
  <c r="M684" i="1"/>
  <c r="L684" i="1"/>
  <c r="K684" i="1"/>
  <c r="J684" i="1"/>
  <c r="I684" i="1"/>
  <c r="DZ683" i="1"/>
  <c r="CM683" i="1"/>
  <c r="CL683" i="1"/>
  <c r="CK683" i="1"/>
  <c r="CJ683" i="1"/>
  <c r="CI683" i="1"/>
  <c r="CH683" i="1"/>
  <c r="CG683" i="1"/>
  <c r="CF683" i="1"/>
  <c r="CE683" i="1"/>
  <c r="CD683" i="1"/>
  <c r="CC683" i="1"/>
  <c r="CB683" i="1"/>
  <c r="CA683" i="1"/>
  <c r="BZ683" i="1"/>
  <c r="BY683" i="1"/>
  <c r="BX683" i="1"/>
  <c r="BW683" i="1"/>
  <c r="BV683" i="1"/>
  <c r="BU683" i="1"/>
  <c r="BT683" i="1"/>
  <c r="BS683" i="1"/>
  <c r="BR683" i="1"/>
  <c r="BQ683" i="1"/>
  <c r="BP683" i="1"/>
  <c r="BO683" i="1"/>
  <c r="BN683" i="1"/>
  <c r="BM683" i="1"/>
  <c r="BL683" i="1"/>
  <c r="BK683" i="1"/>
  <c r="BJ683" i="1"/>
  <c r="BI683" i="1"/>
  <c r="BH683" i="1"/>
  <c r="BG683" i="1"/>
  <c r="BF683" i="1"/>
  <c r="BE683" i="1"/>
  <c r="BD683" i="1"/>
  <c r="BC683" i="1"/>
  <c r="BB683" i="1"/>
  <c r="BA683" i="1"/>
  <c r="AZ683" i="1"/>
  <c r="AY683" i="1"/>
  <c r="S683" i="1"/>
  <c r="R683" i="1"/>
  <c r="Q683" i="1"/>
  <c r="P683" i="1"/>
  <c r="O683" i="1"/>
  <c r="N683" i="1"/>
  <c r="M683" i="1"/>
  <c r="L683" i="1"/>
  <c r="K683" i="1"/>
  <c r="J683" i="1"/>
  <c r="I683" i="1"/>
  <c r="AN682" i="1"/>
  <c r="AL682" i="1"/>
  <c r="AJ682" i="1"/>
  <c r="AH682" i="1"/>
  <c r="AF682" i="1"/>
  <c r="AD682" i="1"/>
  <c r="AB682" i="1"/>
  <c r="Z682" i="1"/>
  <c r="X682" i="1"/>
  <c r="V682" i="1"/>
  <c r="AN681" i="1"/>
  <c r="AL681" i="1"/>
  <c r="AJ681" i="1"/>
  <c r="AH681" i="1"/>
  <c r="AF681" i="1"/>
  <c r="AD681" i="1"/>
  <c r="AB681" i="1"/>
  <c r="Z681" i="1"/>
  <c r="X681" i="1"/>
  <c r="V681" i="1"/>
  <c r="AN680" i="1"/>
  <c r="AL680" i="1"/>
  <c r="AJ680" i="1"/>
  <c r="AH680" i="1"/>
  <c r="AF680" i="1"/>
  <c r="AD680" i="1"/>
  <c r="AB680" i="1"/>
  <c r="Z680" i="1"/>
  <c r="X680" i="1"/>
  <c r="V680" i="1"/>
  <c r="AN679" i="1"/>
  <c r="AL679" i="1"/>
  <c r="AJ679" i="1"/>
  <c r="AH679" i="1"/>
  <c r="AF679" i="1"/>
  <c r="AD679" i="1"/>
  <c r="AB679" i="1"/>
  <c r="Z679" i="1"/>
  <c r="X679" i="1"/>
  <c r="V679" i="1"/>
  <c r="AN678" i="1"/>
  <c r="AL678" i="1"/>
  <c r="AJ678" i="1"/>
  <c r="AH678" i="1"/>
  <c r="AF678" i="1"/>
  <c r="AD678" i="1"/>
  <c r="AB678" i="1"/>
  <c r="Z678" i="1"/>
  <c r="X678" i="1"/>
  <c r="V678" i="1"/>
  <c r="AN677" i="1"/>
  <c r="AL677" i="1"/>
  <c r="AJ677" i="1"/>
  <c r="AH677" i="1"/>
  <c r="AF677" i="1"/>
  <c r="AD677" i="1"/>
  <c r="AB677" i="1"/>
  <c r="Z677" i="1"/>
  <c r="X677" i="1"/>
  <c r="V677" i="1"/>
  <c r="AN676" i="1"/>
  <c r="AL676" i="1"/>
  <c r="AJ676" i="1"/>
  <c r="AH676" i="1"/>
  <c r="AF676" i="1"/>
  <c r="AD676" i="1"/>
  <c r="AB676" i="1"/>
  <c r="Z676" i="1"/>
  <c r="X676" i="1"/>
  <c r="V676" i="1"/>
  <c r="AN675" i="1"/>
  <c r="AL675" i="1"/>
  <c r="AJ675" i="1"/>
  <c r="AH675" i="1"/>
  <c r="AF675" i="1"/>
  <c r="AD675" i="1"/>
  <c r="AB675" i="1"/>
  <c r="Z675" i="1"/>
  <c r="X675" i="1"/>
  <c r="V675" i="1"/>
  <c r="AN674" i="1"/>
  <c r="AL674" i="1"/>
  <c r="AJ674" i="1"/>
  <c r="AH674" i="1"/>
  <c r="AF674" i="1"/>
  <c r="AD674" i="1"/>
  <c r="AB674" i="1"/>
  <c r="Z674" i="1"/>
  <c r="X674" i="1"/>
  <c r="V674" i="1"/>
  <c r="AN673" i="1"/>
  <c r="AL673" i="1"/>
  <c r="AJ673" i="1"/>
  <c r="AH673" i="1"/>
  <c r="AF673" i="1"/>
  <c r="AD673" i="1"/>
  <c r="AB673" i="1"/>
  <c r="Z673" i="1"/>
  <c r="X673" i="1"/>
  <c r="V673" i="1"/>
  <c r="AN672" i="1"/>
  <c r="AL672" i="1"/>
  <c r="AJ672" i="1"/>
  <c r="AH672" i="1"/>
  <c r="AF672" i="1"/>
  <c r="AD672" i="1"/>
  <c r="AB672" i="1"/>
  <c r="Z672" i="1"/>
  <c r="X672" i="1"/>
  <c r="V672" i="1"/>
  <c r="AN671" i="1"/>
  <c r="AL671" i="1"/>
  <c r="AJ671" i="1"/>
  <c r="AH671" i="1"/>
  <c r="AF671" i="1"/>
  <c r="AD671" i="1"/>
  <c r="AB671" i="1"/>
  <c r="Z671" i="1"/>
  <c r="X671" i="1"/>
  <c r="V671" i="1"/>
  <c r="EL670" i="1"/>
  <c r="EH670" i="1"/>
  <c r="EG670" i="1"/>
  <c r="EF670" i="1"/>
  <c r="EE670" i="1"/>
  <c r="ED670" i="1"/>
  <c r="EC670" i="1"/>
  <c r="EB670" i="1"/>
  <c r="EA670" i="1"/>
  <c r="DZ670" i="1"/>
  <c r="DY670" i="1"/>
  <c r="DX670" i="1"/>
  <c r="DW670" i="1"/>
  <c r="DV670" i="1"/>
  <c r="DU670" i="1"/>
  <c r="DT670" i="1"/>
  <c r="DS670" i="1"/>
  <c r="DR670" i="1"/>
  <c r="DQ670" i="1"/>
  <c r="DP670" i="1"/>
  <c r="DO670" i="1"/>
  <c r="DN670" i="1"/>
  <c r="DM670" i="1"/>
  <c r="EI670" i="1" s="1"/>
  <c r="DL670" i="1"/>
  <c r="DK670" i="1"/>
  <c r="DJ670" i="1"/>
  <c r="DI670" i="1"/>
  <c r="DH670" i="1"/>
  <c r="DG670" i="1"/>
  <c r="DF670" i="1"/>
  <c r="DE670" i="1"/>
  <c r="DD670" i="1"/>
  <c r="DC670" i="1"/>
  <c r="DB670" i="1"/>
  <c r="DA670" i="1"/>
  <c r="CZ670" i="1"/>
  <c r="CY670" i="1"/>
  <c r="EJ670" i="1" s="1"/>
  <c r="CX670" i="1"/>
  <c r="CW670" i="1"/>
  <c r="CV670" i="1"/>
  <c r="CU670" i="1"/>
  <c r="CT670" i="1"/>
  <c r="CS670" i="1"/>
  <c r="CR670" i="1"/>
  <c r="EK670" i="1" s="1"/>
  <c r="CQ670" i="1"/>
  <c r="CP670" i="1"/>
  <c r="CO670" i="1"/>
  <c r="CN670" i="1"/>
  <c r="AN670" i="1"/>
  <c r="AL670" i="1"/>
  <c r="AJ670" i="1"/>
  <c r="AH670" i="1"/>
  <c r="AF670" i="1"/>
  <c r="AD670" i="1"/>
  <c r="AB670" i="1"/>
  <c r="Z670" i="1"/>
  <c r="X670" i="1"/>
  <c r="V670" i="1"/>
  <c r="EL669" i="1"/>
  <c r="EH669" i="1"/>
  <c r="EG669" i="1"/>
  <c r="EF669" i="1"/>
  <c r="EE669" i="1"/>
  <c r="ED669" i="1"/>
  <c r="EC669" i="1"/>
  <c r="EB669" i="1"/>
  <c r="EA669" i="1"/>
  <c r="DZ669" i="1"/>
  <c r="DY669" i="1"/>
  <c r="DX669" i="1"/>
  <c r="DW669" i="1"/>
  <c r="DV669" i="1"/>
  <c r="DU669" i="1"/>
  <c r="DT669" i="1"/>
  <c r="DS669" i="1"/>
  <c r="DR669" i="1"/>
  <c r="DQ669" i="1"/>
  <c r="DP669" i="1"/>
  <c r="DO669" i="1"/>
  <c r="DN669" i="1"/>
  <c r="DM669" i="1"/>
  <c r="EI669" i="1" s="1"/>
  <c r="DL669" i="1"/>
  <c r="DK669" i="1"/>
  <c r="DJ669" i="1"/>
  <c r="DI669" i="1"/>
  <c r="DH669" i="1"/>
  <c r="DG669" i="1"/>
  <c r="DF669" i="1"/>
  <c r="DE669" i="1"/>
  <c r="DD669" i="1"/>
  <c r="DC669" i="1"/>
  <c r="DB669" i="1"/>
  <c r="DA669" i="1"/>
  <c r="CZ669" i="1"/>
  <c r="CY669" i="1"/>
  <c r="EJ669" i="1" s="1"/>
  <c r="CX669" i="1"/>
  <c r="CW669" i="1"/>
  <c r="CV669" i="1"/>
  <c r="CU669" i="1"/>
  <c r="CT669" i="1"/>
  <c r="CS669" i="1"/>
  <c r="CR669" i="1"/>
  <c r="EK669" i="1" s="1"/>
  <c r="CQ669" i="1"/>
  <c r="CP669" i="1"/>
  <c r="CO669" i="1"/>
  <c r="CN669" i="1"/>
  <c r="AN669" i="1"/>
  <c r="AL669" i="1"/>
  <c r="AJ669" i="1"/>
  <c r="AH669" i="1"/>
  <c r="AF669" i="1"/>
  <c r="AD669" i="1"/>
  <c r="AB669" i="1"/>
  <c r="Z669" i="1"/>
  <c r="X669" i="1"/>
  <c r="V669" i="1"/>
  <c r="EL668" i="1"/>
  <c r="EH668" i="1"/>
  <c r="EG668" i="1"/>
  <c r="EF668" i="1"/>
  <c r="EE668" i="1"/>
  <c r="ED668" i="1"/>
  <c r="EC668" i="1"/>
  <c r="EB668" i="1"/>
  <c r="EA668" i="1"/>
  <c r="DZ668" i="1"/>
  <c r="DY668" i="1"/>
  <c r="DX668" i="1"/>
  <c r="DW668" i="1"/>
  <c r="DV668" i="1"/>
  <c r="DU668" i="1"/>
  <c r="DT668" i="1"/>
  <c r="DS668" i="1"/>
  <c r="DR668" i="1"/>
  <c r="DQ668" i="1"/>
  <c r="DP668" i="1"/>
  <c r="DO668" i="1"/>
  <c r="DN668" i="1"/>
  <c r="DM668" i="1"/>
  <c r="EI668" i="1" s="1"/>
  <c r="DL668" i="1"/>
  <c r="DK668" i="1"/>
  <c r="DJ668" i="1"/>
  <c r="DI668" i="1"/>
  <c r="DH668" i="1"/>
  <c r="DG668" i="1"/>
  <c r="DF668" i="1"/>
  <c r="DE668" i="1"/>
  <c r="DD668" i="1"/>
  <c r="DC668" i="1"/>
  <c r="DB668" i="1"/>
  <c r="DA668" i="1"/>
  <c r="CZ668" i="1"/>
  <c r="CY668" i="1"/>
  <c r="EJ668" i="1" s="1"/>
  <c r="CX668" i="1"/>
  <c r="CW668" i="1"/>
  <c r="CV668" i="1"/>
  <c r="CU668" i="1"/>
  <c r="CT668" i="1"/>
  <c r="CS668" i="1"/>
  <c r="CR668" i="1"/>
  <c r="EK668" i="1" s="1"/>
  <c r="CQ668" i="1"/>
  <c r="CP668" i="1"/>
  <c r="CO668" i="1"/>
  <c r="CN668" i="1"/>
  <c r="AN668" i="1"/>
  <c r="AL668" i="1"/>
  <c r="AJ668" i="1"/>
  <c r="AH668" i="1"/>
  <c r="AF668" i="1"/>
  <c r="AD668" i="1"/>
  <c r="AB668" i="1"/>
  <c r="Z668" i="1"/>
  <c r="X668" i="1"/>
  <c r="V668" i="1"/>
  <c r="EL667" i="1"/>
  <c r="EH667" i="1"/>
  <c r="EG667" i="1"/>
  <c r="EF667" i="1"/>
  <c r="EE667" i="1"/>
  <c r="ED667" i="1"/>
  <c r="EC667" i="1"/>
  <c r="EB667" i="1"/>
  <c r="EA667" i="1"/>
  <c r="DZ667" i="1"/>
  <c r="DY667" i="1"/>
  <c r="DX667" i="1"/>
  <c r="DW667" i="1"/>
  <c r="DV667" i="1"/>
  <c r="DU667" i="1"/>
  <c r="DT667" i="1"/>
  <c r="DS667" i="1"/>
  <c r="DR667" i="1"/>
  <c r="DQ667" i="1"/>
  <c r="DP667" i="1"/>
  <c r="DO667" i="1"/>
  <c r="DN667" i="1"/>
  <c r="DM667" i="1"/>
  <c r="EI667" i="1" s="1"/>
  <c r="DL667" i="1"/>
  <c r="DK667" i="1"/>
  <c r="DJ667" i="1"/>
  <c r="DI667" i="1"/>
  <c r="DH667" i="1"/>
  <c r="DG667" i="1"/>
  <c r="DF667" i="1"/>
  <c r="DE667" i="1"/>
  <c r="DD667" i="1"/>
  <c r="DC667" i="1"/>
  <c r="DB667" i="1"/>
  <c r="DA667" i="1"/>
  <c r="CZ667" i="1"/>
  <c r="CY667" i="1"/>
  <c r="EJ667" i="1" s="1"/>
  <c r="CX667" i="1"/>
  <c r="CW667" i="1"/>
  <c r="CV667" i="1"/>
  <c r="CU667" i="1"/>
  <c r="CT667" i="1"/>
  <c r="CS667" i="1"/>
  <c r="CR667" i="1"/>
  <c r="EK667" i="1" s="1"/>
  <c r="CQ667" i="1"/>
  <c r="CP667" i="1"/>
  <c r="CO667" i="1"/>
  <c r="CN667" i="1"/>
  <c r="AN667" i="1"/>
  <c r="AL667" i="1"/>
  <c r="AJ667" i="1"/>
  <c r="AH667" i="1"/>
  <c r="AF667" i="1"/>
  <c r="AD667" i="1"/>
  <c r="AB667" i="1"/>
  <c r="Z667" i="1"/>
  <c r="X667" i="1"/>
  <c r="V667" i="1"/>
  <c r="EL666" i="1"/>
  <c r="EH666" i="1"/>
  <c r="EG666" i="1"/>
  <c r="EF666" i="1"/>
  <c r="EE666" i="1"/>
  <c r="ED666" i="1"/>
  <c r="EC666" i="1"/>
  <c r="EB666" i="1"/>
  <c r="EA666" i="1"/>
  <c r="DZ666" i="1"/>
  <c r="DY666" i="1"/>
  <c r="DX666" i="1"/>
  <c r="DW666" i="1"/>
  <c r="DV666" i="1"/>
  <c r="DU666" i="1"/>
  <c r="DT666" i="1"/>
  <c r="DS666" i="1"/>
  <c r="DR666" i="1"/>
  <c r="DQ666" i="1"/>
  <c r="DP666" i="1"/>
  <c r="DO666" i="1"/>
  <c r="DN666" i="1"/>
  <c r="DM666" i="1"/>
  <c r="EI666" i="1" s="1"/>
  <c r="DL666" i="1"/>
  <c r="DK666" i="1"/>
  <c r="DJ666" i="1"/>
  <c r="DI666" i="1"/>
  <c r="DH666" i="1"/>
  <c r="DG666" i="1"/>
  <c r="DF666" i="1"/>
  <c r="DE666" i="1"/>
  <c r="DD666" i="1"/>
  <c r="DC666" i="1"/>
  <c r="DB666" i="1"/>
  <c r="DA666" i="1"/>
  <c r="CZ666" i="1"/>
  <c r="CY666" i="1"/>
  <c r="EJ666" i="1" s="1"/>
  <c r="CX666" i="1"/>
  <c r="CW666" i="1"/>
  <c r="CV666" i="1"/>
  <c r="CU666" i="1"/>
  <c r="CT666" i="1"/>
  <c r="CS666" i="1"/>
  <c r="CR666" i="1"/>
  <c r="EK666" i="1" s="1"/>
  <c r="CQ666" i="1"/>
  <c r="CP666" i="1"/>
  <c r="CO666" i="1"/>
  <c r="CN666" i="1"/>
  <c r="AN666" i="1"/>
  <c r="AL666" i="1"/>
  <c r="AJ666" i="1"/>
  <c r="AH666" i="1"/>
  <c r="AF666" i="1"/>
  <c r="AD666" i="1"/>
  <c r="AB666" i="1"/>
  <c r="Z666" i="1"/>
  <c r="X666" i="1"/>
  <c r="V666" i="1"/>
  <c r="EL665" i="1"/>
  <c r="EH665" i="1"/>
  <c r="EG665" i="1"/>
  <c r="EF665" i="1"/>
  <c r="EE665" i="1"/>
  <c r="ED665" i="1"/>
  <c r="EC665" i="1"/>
  <c r="EB665" i="1"/>
  <c r="EA665" i="1"/>
  <c r="DY665" i="1"/>
  <c r="DW665" i="1"/>
  <c r="DV665" i="1"/>
  <c r="DU665" i="1"/>
  <c r="DT665" i="1"/>
  <c r="DS665" i="1"/>
  <c r="DR665" i="1"/>
  <c r="DQ665" i="1"/>
  <c r="DP665" i="1"/>
  <c r="DO665" i="1"/>
  <c r="DN665" i="1"/>
  <c r="DM665" i="1"/>
  <c r="DL665" i="1"/>
  <c r="DK665" i="1"/>
  <c r="DJ665" i="1"/>
  <c r="DI665" i="1"/>
  <c r="DH665" i="1"/>
  <c r="DG665" i="1"/>
  <c r="DF665" i="1"/>
  <c r="DE665" i="1"/>
  <c r="DD665" i="1"/>
  <c r="DC665" i="1"/>
  <c r="DB665" i="1"/>
  <c r="DA665" i="1"/>
  <c r="CZ665" i="1"/>
  <c r="CY665" i="1"/>
  <c r="CX665" i="1"/>
  <c r="CW665" i="1"/>
  <c r="CV665" i="1"/>
  <c r="CU665" i="1"/>
  <c r="CT665" i="1"/>
  <c r="CS665" i="1"/>
  <c r="CR665" i="1"/>
  <c r="CQ665" i="1"/>
  <c r="CP665" i="1"/>
  <c r="CO665" i="1"/>
  <c r="CN665" i="1"/>
  <c r="AN665" i="1"/>
  <c r="AL665" i="1"/>
  <c r="AJ665" i="1"/>
  <c r="AH665" i="1"/>
  <c r="AF665" i="1"/>
  <c r="AD665" i="1"/>
  <c r="AB665" i="1"/>
  <c r="Z665" i="1"/>
  <c r="X665" i="1"/>
  <c r="V665" i="1"/>
  <c r="DZ664" i="1"/>
  <c r="CM664" i="1"/>
  <c r="CL664" i="1"/>
  <c r="CK664" i="1"/>
  <c r="CJ664" i="1"/>
  <c r="CI664" i="1"/>
  <c r="CH664" i="1"/>
  <c r="CG664" i="1"/>
  <c r="CF664" i="1"/>
  <c r="CE664" i="1"/>
  <c r="CD664" i="1"/>
  <c r="CC664" i="1"/>
  <c r="CB664" i="1"/>
  <c r="CA664" i="1"/>
  <c r="BZ664" i="1"/>
  <c r="BY664" i="1"/>
  <c r="BX664" i="1"/>
  <c r="BW664" i="1"/>
  <c r="BV664" i="1"/>
  <c r="BU664" i="1"/>
  <c r="BT664" i="1"/>
  <c r="BS664" i="1"/>
  <c r="BR664" i="1"/>
  <c r="BQ664" i="1"/>
  <c r="BP664" i="1"/>
  <c r="BO664" i="1"/>
  <c r="BN664" i="1"/>
  <c r="BM664" i="1"/>
  <c r="BL664" i="1"/>
  <c r="BK664" i="1"/>
  <c r="BJ664" i="1"/>
  <c r="BI664" i="1"/>
  <c r="BH664" i="1"/>
  <c r="BG664" i="1"/>
  <c r="BF664" i="1"/>
  <c r="BE664" i="1"/>
  <c r="BD664" i="1"/>
  <c r="BC664" i="1"/>
  <c r="BB664" i="1"/>
  <c r="BA664" i="1"/>
  <c r="AZ664" i="1"/>
  <c r="AY664" i="1"/>
  <c r="AP664" i="1"/>
  <c r="AL664" i="1"/>
  <c r="AH664" i="1"/>
  <c r="AF664" i="1"/>
  <c r="AD664" i="1"/>
  <c r="AB664" i="1"/>
  <c r="Z664" i="1"/>
  <c r="X664" i="1"/>
  <c r="V664" i="1"/>
  <c r="S664" i="1"/>
  <c r="R664" i="1"/>
  <c r="Q664" i="1"/>
  <c r="P664" i="1"/>
  <c r="O664" i="1"/>
  <c r="N664" i="1"/>
  <c r="M664" i="1"/>
  <c r="DZ665" i="1" s="1"/>
  <c r="L664" i="1"/>
  <c r="K664" i="1"/>
  <c r="J664" i="1"/>
  <c r="I664" i="1"/>
  <c r="DZ663" i="1"/>
  <c r="CM663" i="1"/>
  <c r="CL663" i="1"/>
  <c r="CK663" i="1"/>
  <c r="CJ663" i="1"/>
  <c r="CI663" i="1"/>
  <c r="CH663" i="1"/>
  <c r="CG663" i="1"/>
  <c r="CF663" i="1"/>
  <c r="CE663" i="1"/>
  <c r="CD663" i="1"/>
  <c r="CC663" i="1"/>
  <c r="CB663" i="1"/>
  <c r="CA663" i="1"/>
  <c r="BZ663" i="1"/>
  <c r="BY663" i="1"/>
  <c r="BX663" i="1"/>
  <c r="BW663" i="1"/>
  <c r="BV663" i="1"/>
  <c r="BU663" i="1"/>
  <c r="BT663" i="1"/>
  <c r="BS663" i="1"/>
  <c r="BR663" i="1"/>
  <c r="BQ663" i="1"/>
  <c r="BP663" i="1"/>
  <c r="BO663" i="1"/>
  <c r="BN663" i="1"/>
  <c r="BM663" i="1"/>
  <c r="BL663" i="1"/>
  <c r="BK663" i="1"/>
  <c r="BJ663" i="1"/>
  <c r="BI663" i="1"/>
  <c r="BH663" i="1"/>
  <c r="BG663" i="1"/>
  <c r="BF663" i="1"/>
  <c r="BE663" i="1"/>
  <c r="BD663" i="1"/>
  <c r="BC663" i="1"/>
  <c r="BB663" i="1"/>
  <c r="BA663" i="1"/>
  <c r="AZ663" i="1"/>
  <c r="AY663" i="1"/>
  <c r="AP663" i="1"/>
  <c r="AL663" i="1"/>
  <c r="AH663" i="1"/>
  <c r="AF663" i="1"/>
  <c r="AD663" i="1"/>
  <c r="AB663" i="1"/>
  <c r="Z663" i="1"/>
  <c r="X663" i="1"/>
  <c r="V663" i="1"/>
  <c r="S663" i="1"/>
  <c r="R663" i="1"/>
  <c r="Q663" i="1"/>
  <c r="P663" i="1"/>
  <c r="O663" i="1"/>
  <c r="N663" i="1"/>
  <c r="M663" i="1"/>
  <c r="L663" i="1"/>
  <c r="K663" i="1"/>
  <c r="J663" i="1"/>
  <c r="I663" i="1"/>
  <c r="AN662" i="1"/>
  <c r="AJ662" i="1"/>
  <c r="AN661" i="1"/>
  <c r="AJ661" i="1"/>
  <c r="AN660" i="1"/>
  <c r="AJ660" i="1"/>
  <c r="AN659" i="1"/>
  <c r="AJ659" i="1"/>
  <c r="AN658" i="1"/>
  <c r="AJ658" i="1"/>
  <c r="AN657" i="1"/>
  <c r="AJ657" i="1"/>
  <c r="AN656" i="1"/>
  <c r="AJ656" i="1"/>
  <c r="AN655" i="1"/>
  <c r="AJ655" i="1"/>
  <c r="AN654" i="1"/>
  <c r="AJ654" i="1"/>
  <c r="AN653" i="1"/>
  <c r="AJ653" i="1"/>
  <c r="AN652" i="1"/>
  <c r="AJ652" i="1"/>
  <c r="AN651" i="1"/>
  <c r="AJ651" i="1"/>
  <c r="AN650" i="1"/>
  <c r="AJ650" i="1"/>
  <c r="AN649" i="1"/>
  <c r="AJ649" i="1"/>
  <c r="EL648" i="1"/>
  <c r="EH648" i="1"/>
  <c r="EG648" i="1"/>
  <c r="EF648" i="1"/>
  <c r="EE648" i="1"/>
  <c r="ED648" i="1"/>
  <c r="EC648" i="1"/>
  <c r="EB648" i="1"/>
  <c r="EA648" i="1"/>
  <c r="DZ648" i="1"/>
  <c r="DY648" i="1"/>
  <c r="DX648" i="1"/>
  <c r="DW648" i="1"/>
  <c r="DV648" i="1"/>
  <c r="DU648" i="1"/>
  <c r="DT648" i="1"/>
  <c r="DS648" i="1"/>
  <c r="DR648" i="1"/>
  <c r="DQ648" i="1"/>
  <c r="DP648" i="1"/>
  <c r="DO648" i="1"/>
  <c r="DN648" i="1"/>
  <c r="DM648" i="1"/>
  <c r="EI648" i="1" s="1"/>
  <c r="DL648" i="1"/>
  <c r="DK648" i="1"/>
  <c r="DJ648" i="1"/>
  <c r="DI648" i="1"/>
  <c r="DH648" i="1"/>
  <c r="DG648" i="1"/>
  <c r="DF648" i="1"/>
  <c r="DE648" i="1"/>
  <c r="DD648" i="1"/>
  <c r="DC648" i="1"/>
  <c r="DB648" i="1"/>
  <c r="DA648" i="1"/>
  <c r="CZ648" i="1"/>
  <c r="CY648" i="1"/>
  <c r="EJ648" i="1" s="1"/>
  <c r="CX648" i="1"/>
  <c r="CW648" i="1"/>
  <c r="CV648" i="1"/>
  <c r="CT648" i="1"/>
  <c r="CS648" i="1"/>
  <c r="CR648" i="1"/>
  <c r="EK648" i="1" s="1"/>
  <c r="CQ648" i="1"/>
  <c r="CP648" i="1"/>
  <c r="CO648" i="1"/>
  <c r="CN648" i="1"/>
  <c r="AN648" i="1"/>
  <c r="AJ648" i="1"/>
  <c r="EL647" i="1"/>
  <c r="EH647" i="1"/>
  <c r="EG647" i="1"/>
  <c r="EF647" i="1"/>
  <c r="EE647" i="1"/>
  <c r="ED647" i="1"/>
  <c r="EC647" i="1"/>
  <c r="EB647" i="1"/>
  <c r="EA647" i="1"/>
  <c r="DZ647" i="1"/>
  <c r="DY647" i="1"/>
  <c r="DX647" i="1"/>
  <c r="DW647" i="1"/>
  <c r="DV647" i="1"/>
  <c r="DU647" i="1"/>
  <c r="DT647" i="1"/>
  <c r="DS647" i="1"/>
  <c r="DR647" i="1"/>
  <c r="DQ647" i="1"/>
  <c r="DP647" i="1"/>
  <c r="DO647" i="1"/>
  <c r="DN647" i="1"/>
  <c r="DM647" i="1"/>
  <c r="EI647" i="1" s="1"/>
  <c r="DL647" i="1"/>
  <c r="DK647" i="1"/>
  <c r="DJ647" i="1"/>
  <c r="DI647" i="1"/>
  <c r="DH647" i="1"/>
  <c r="DG647" i="1"/>
  <c r="DF647" i="1"/>
  <c r="DE647" i="1"/>
  <c r="DD647" i="1"/>
  <c r="DC647" i="1"/>
  <c r="DB647" i="1"/>
  <c r="DA647" i="1"/>
  <c r="CZ647" i="1"/>
  <c r="CY647" i="1"/>
  <c r="CX647" i="1"/>
  <c r="CW647" i="1"/>
  <c r="CV647" i="1"/>
  <c r="CT647" i="1"/>
  <c r="CS647" i="1"/>
  <c r="CR647" i="1"/>
  <c r="EK647" i="1" s="1"/>
  <c r="CQ647" i="1"/>
  <c r="CP647" i="1"/>
  <c r="CO647" i="1"/>
  <c r="CN647" i="1"/>
  <c r="AN647" i="1"/>
  <c r="AJ647" i="1"/>
  <c r="EL646" i="1"/>
  <c r="EH646" i="1"/>
  <c r="EG646" i="1"/>
  <c r="EC646" i="1"/>
  <c r="EA646" i="1"/>
  <c r="DZ646" i="1"/>
  <c r="DY646" i="1"/>
  <c r="DX646" i="1"/>
  <c r="DV646" i="1"/>
  <c r="DU646" i="1"/>
  <c r="DT646" i="1"/>
  <c r="DS646" i="1"/>
  <c r="DR646" i="1"/>
  <c r="DP646" i="1"/>
  <c r="DO646" i="1"/>
  <c r="DM646" i="1"/>
  <c r="EI646" i="1" s="1"/>
  <c r="DL646" i="1"/>
  <c r="DK646" i="1"/>
  <c r="DI646" i="1"/>
  <c r="DH646" i="1"/>
  <c r="DG646" i="1"/>
  <c r="DF646" i="1"/>
  <c r="DE646" i="1"/>
  <c r="DD646" i="1"/>
  <c r="DC646" i="1"/>
  <c r="DB646" i="1"/>
  <c r="CZ646" i="1"/>
  <c r="CX646" i="1"/>
  <c r="CW646" i="1"/>
  <c r="CV646" i="1"/>
  <c r="CT646" i="1"/>
  <c r="CS646" i="1"/>
  <c r="CR646" i="1"/>
  <c r="EK646" i="1" s="1"/>
  <c r="CQ646" i="1"/>
  <c r="CP646" i="1"/>
  <c r="CO646" i="1"/>
  <c r="CN646" i="1"/>
  <c r="AN646" i="1"/>
  <c r="AJ646" i="1"/>
  <c r="EL645" i="1"/>
  <c r="EH645" i="1"/>
  <c r="EG645" i="1"/>
  <c r="EC645" i="1"/>
  <c r="EA645" i="1"/>
  <c r="DZ645" i="1"/>
  <c r="DY645" i="1"/>
  <c r="DX645" i="1"/>
  <c r="DV645" i="1"/>
  <c r="DU645" i="1"/>
  <c r="DT645" i="1"/>
  <c r="DS645" i="1"/>
  <c r="DR645" i="1"/>
  <c r="DP645" i="1"/>
  <c r="DO645" i="1"/>
  <c r="DM645" i="1"/>
  <c r="EI645" i="1" s="1"/>
  <c r="DL645" i="1"/>
  <c r="DK645" i="1"/>
  <c r="DI645" i="1"/>
  <c r="DH645" i="1"/>
  <c r="DG645" i="1"/>
  <c r="DF645" i="1"/>
  <c r="DE645" i="1"/>
  <c r="DD645" i="1"/>
  <c r="DC645" i="1"/>
  <c r="DB645" i="1"/>
  <c r="CZ645" i="1"/>
  <c r="CX645" i="1"/>
  <c r="CW645" i="1"/>
  <c r="CV645" i="1"/>
  <c r="CT645" i="1"/>
  <c r="CS645" i="1"/>
  <c r="CR645" i="1"/>
  <c r="EK645" i="1" s="1"/>
  <c r="CQ645" i="1"/>
  <c r="CP645" i="1"/>
  <c r="CO645" i="1"/>
  <c r="CN645" i="1"/>
  <c r="AN645" i="1"/>
  <c r="AJ645" i="1"/>
  <c r="EL644" i="1"/>
  <c r="EH644" i="1"/>
  <c r="EG644" i="1"/>
  <c r="EE644" i="1"/>
  <c r="EC644" i="1"/>
  <c r="EA644" i="1"/>
  <c r="DZ644" i="1"/>
  <c r="DY644" i="1"/>
  <c r="DX644" i="1"/>
  <c r="DV644" i="1"/>
  <c r="DU644" i="1"/>
  <c r="DT644" i="1"/>
  <c r="DR644" i="1"/>
  <c r="DP644" i="1"/>
  <c r="DO644" i="1"/>
  <c r="DM644" i="1"/>
  <c r="EI644" i="1" s="1"/>
  <c r="DL644" i="1"/>
  <c r="DK644" i="1"/>
  <c r="DJ644" i="1"/>
  <c r="DI644" i="1"/>
  <c r="DH644" i="1"/>
  <c r="DG644" i="1"/>
  <c r="DF644" i="1"/>
  <c r="DD644" i="1"/>
  <c r="DB644" i="1"/>
  <c r="CZ644" i="1"/>
  <c r="CX644" i="1"/>
  <c r="CW644" i="1"/>
  <c r="CV644" i="1"/>
  <c r="CT644" i="1"/>
  <c r="CS644" i="1"/>
  <c r="CR644" i="1"/>
  <c r="EK644" i="1" s="1"/>
  <c r="CQ644" i="1"/>
  <c r="CP644" i="1"/>
  <c r="CO644" i="1"/>
  <c r="CN644" i="1"/>
  <c r="AN644" i="1"/>
  <c r="AJ644" i="1"/>
  <c r="EL643" i="1"/>
  <c r="EH643" i="1"/>
  <c r="EG643" i="1"/>
  <c r="EE643" i="1"/>
  <c r="EC643" i="1"/>
  <c r="EA643" i="1"/>
  <c r="DY643" i="1"/>
  <c r="DT643" i="1"/>
  <c r="DR643" i="1"/>
  <c r="DO643" i="1"/>
  <c r="DM643" i="1"/>
  <c r="EI643" i="1" s="1"/>
  <c r="DL643" i="1"/>
  <c r="DK643" i="1"/>
  <c r="DJ643" i="1"/>
  <c r="DI643" i="1"/>
  <c r="DH643" i="1"/>
  <c r="DG643" i="1"/>
  <c r="DF643" i="1"/>
  <c r="DD643" i="1"/>
  <c r="DB643" i="1"/>
  <c r="CZ643" i="1"/>
  <c r="CW643" i="1"/>
  <c r="CV643" i="1"/>
  <c r="CS643" i="1"/>
  <c r="CR643" i="1"/>
  <c r="EK643" i="1" s="1"/>
  <c r="CP643" i="1"/>
  <c r="CO643" i="1"/>
  <c r="CN643" i="1"/>
  <c r="AN643" i="1"/>
  <c r="AJ643" i="1"/>
  <c r="CM640" i="1"/>
  <c r="CL640" i="1"/>
  <c r="CK640" i="1"/>
  <c r="CJ640" i="1"/>
  <c r="CI640" i="1"/>
  <c r="CH640" i="1"/>
  <c r="CG640" i="1"/>
  <c r="CF640" i="1"/>
  <c r="CE640" i="1"/>
  <c r="CD640" i="1"/>
  <c r="CC640" i="1"/>
  <c r="CB640" i="1"/>
  <c r="CA640" i="1"/>
  <c r="BZ640" i="1"/>
  <c r="BY640" i="1"/>
  <c r="BX640" i="1"/>
  <c r="BW640" i="1"/>
  <c r="BV640" i="1"/>
  <c r="BU640" i="1"/>
  <c r="BT640" i="1"/>
  <c r="BS640" i="1"/>
  <c r="BR640" i="1"/>
  <c r="BQ640" i="1"/>
  <c r="BP640" i="1"/>
  <c r="BO640" i="1"/>
  <c r="BN640" i="1"/>
  <c r="BM640" i="1"/>
  <c r="BL640" i="1"/>
  <c r="BK640" i="1"/>
  <c r="BJ640" i="1"/>
  <c r="BI640" i="1"/>
  <c r="BH640" i="1"/>
  <c r="BG640" i="1"/>
  <c r="BF640" i="1"/>
  <c r="BE640" i="1"/>
  <c r="BD640" i="1"/>
  <c r="BC640" i="1"/>
  <c r="BB640" i="1"/>
  <c r="BA640" i="1"/>
  <c r="AZ640" i="1"/>
  <c r="AY640" i="1"/>
  <c r="S640" i="1"/>
  <c r="R640" i="1"/>
  <c r="Q640" i="1"/>
  <c r="P640" i="1"/>
  <c r="O640" i="1"/>
  <c r="N640" i="1"/>
  <c r="M640" i="1"/>
  <c r="L640" i="1"/>
  <c r="K640" i="1"/>
  <c r="J640" i="1"/>
  <c r="I640" i="1"/>
  <c r="CM639" i="1"/>
  <c r="CL639" i="1"/>
  <c r="CK639" i="1"/>
  <c r="CJ639" i="1"/>
  <c r="CI639" i="1"/>
  <c r="CH639" i="1"/>
  <c r="CG639" i="1"/>
  <c r="CF639" i="1"/>
  <c r="CE639" i="1"/>
  <c r="CD639" i="1"/>
  <c r="CC639" i="1"/>
  <c r="CB639" i="1"/>
  <c r="CA639" i="1"/>
  <c r="BZ639" i="1"/>
  <c r="BY639" i="1"/>
  <c r="BX639" i="1"/>
  <c r="BW639" i="1"/>
  <c r="BV639" i="1"/>
  <c r="BU639" i="1"/>
  <c r="BT639" i="1"/>
  <c r="BS639" i="1"/>
  <c r="BR639" i="1"/>
  <c r="BQ639" i="1"/>
  <c r="BP639" i="1"/>
  <c r="BO639" i="1"/>
  <c r="BN639" i="1"/>
  <c r="BM639" i="1"/>
  <c r="BL639" i="1"/>
  <c r="BK639" i="1"/>
  <c r="BJ639" i="1"/>
  <c r="BI639" i="1"/>
  <c r="BH639" i="1"/>
  <c r="BG639" i="1"/>
  <c r="BF639" i="1"/>
  <c r="BE639" i="1"/>
  <c r="BD639" i="1"/>
  <c r="BC639" i="1"/>
  <c r="BB639" i="1"/>
  <c r="BA639" i="1"/>
  <c r="AZ639" i="1"/>
  <c r="AY639" i="1"/>
  <c r="S639" i="1"/>
  <c r="R639" i="1"/>
  <c r="Q639" i="1"/>
  <c r="P639" i="1"/>
  <c r="O639" i="1"/>
  <c r="N639" i="1"/>
  <c r="M639" i="1"/>
  <c r="L639" i="1"/>
  <c r="K639" i="1"/>
  <c r="J639" i="1"/>
  <c r="I639" i="1"/>
  <c r="AN638" i="1"/>
  <c r="AL638" i="1"/>
  <c r="AJ638" i="1"/>
  <c r="AH638" i="1"/>
  <c r="AF638" i="1"/>
  <c r="AD638" i="1"/>
  <c r="AB638" i="1"/>
  <c r="Z638" i="1"/>
  <c r="X638" i="1"/>
  <c r="V638" i="1"/>
  <c r="AN637" i="1"/>
  <c r="AL637" i="1"/>
  <c r="AJ637" i="1"/>
  <c r="AH637" i="1"/>
  <c r="AF637" i="1"/>
  <c r="AD637" i="1"/>
  <c r="AB637" i="1"/>
  <c r="Z637" i="1"/>
  <c r="X637" i="1"/>
  <c r="V637" i="1"/>
  <c r="AN636" i="1"/>
  <c r="AL636" i="1"/>
  <c r="AJ636" i="1"/>
  <c r="AH636" i="1"/>
  <c r="AF636" i="1"/>
  <c r="AD636" i="1"/>
  <c r="AB636" i="1"/>
  <c r="Z636" i="1"/>
  <c r="X636" i="1"/>
  <c r="V636" i="1"/>
  <c r="AN635" i="1"/>
  <c r="AL635" i="1"/>
  <c r="AJ635" i="1"/>
  <c r="AH635" i="1"/>
  <c r="AF635" i="1"/>
  <c r="AD635" i="1"/>
  <c r="AB635" i="1"/>
  <c r="Z635" i="1"/>
  <c r="X635" i="1"/>
  <c r="V635" i="1"/>
  <c r="AN634" i="1"/>
  <c r="AL634" i="1"/>
  <c r="AJ634" i="1"/>
  <c r="AH634" i="1"/>
  <c r="AF634" i="1"/>
  <c r="AD634" i="1"/>
  <c r="AB634" i="1"/>
  <c r="Z634" i="1"/>
  <c r="X634" i="1"/>
  <c r="V634" i="1"/>
  <c r="AN633" i="1"/>
  <c r="AL633" i="1"/>
  <c r="AJ633" i="1"/>
  <c r="AH633" i="1"/>
  <c r="AF633" i="1"/>
  <c r="AD633" i="1"/>
  <c r="AB633" i="1"/>
  <c r="Z633" i="1"/>
  <c r="X633" i="1"/>
  <c r="V633" i="1"/>
  <c r="AN632" i="1"/>
  <c r="AL632" i="1"/>
  <c r="AJ632" i="1"/>
  <c r="AH632" i="1"/>
  <c r="AF632" i="1"/>
  <c r="AD632" i="1"/>
  <c r="AB632" i="1"/>
  <c r="Z632" i="1"/>
  <c r="X632" i="1"/>
  <c r="V632" i="1"/>
  <c r="AN631" i="1"/>
  <c r="AL631" i="1"/>
  <c r="AJ631" i="1"/>
  <c r="AH631" i="1"/>
  <c r="AF631" i="1"/>
  <c r="AD631" i="1"/>
  <c r="AB631" i="1"/>
  <c r="Z631" i="1"/>
  <c r="X631" i="1"/>
  <c r="V631" i="1"/>
  <c r="EL630" i="1"/>
  <c r="EH630" i="1"/>
  <c r="EG630" i="1"/>
  <c r="EF630" i="1"/>
  <c r="EE630" i="1"/>
  <c r="ED630" i="1"/>
  <c r="EC630" i="1"/>
  <c r="EB630" i="1"/>
  <c r="EA630" i="1"/>
  <c r="DY630" i="1"/>
  <c r="DW630" i="1"/>
  <c r="DV630" i="1"/>
  <c r="DU630" i="1"/>
  <c r="DT630" i="1"/>
  <c r="DS630" i="1"/>
  <c r="DR630" i="1"/>
  <c r="DQ630" i="1"/>
  <c r="DP630" i="1"/>
  <c r="DO630" i="1"/>
  <c r="DN630" i="1"/>
  <c r="DM630" i="1"/>
  <c r="EI630" i="1" s="1"/>
  <c r="DK630" i="1"/>
  <c r="DJ630" i="1"/>
  <c r="DI630" i="1"/>
  <c r="DH630" i="1"/>
  <c r="DG630" i="1"/>
  <c r="DF630" i="1"/>
  <c r="DE630" i="1"/>
  <c r="DD630" i="1"/>
  <c r="DC630" i="1"/>
  <c r="DB630" i="1"/>
  <c r="DA630" i="1"/>
  <c r="CZ630" i="1"/>
  <c r="CY630" i="1"/>
  <c r="EJ630" i="1" s="1"/>
  <c r="CX630" i="1"/>
  <c r="CW630" i="1"/>
  <c r="CV630" i="1"/>
  <c r="CU630" i="1"/>
  <c r="CT630" i="1"/>
  <c r="CS630" i="1"/>
  <c r="CR630" i="1"/>
  <c r="EK630" i="1" s="1"/>
  <c r="CQ630" i="1"/>
  <c r="CP630" i="1"/>
  <c r="CO630" i="1"/>
  <c r="CN630" i="1"/>
  <c r="AN630" i="1"/>
  <c r="AL630" i="1"/>
  <c r="AJ630" i="1"/>
  <c r="AH630" i="1"/>
  <c r="AF630" i="1"/>
  <c r="AD630" i="1"/>
  <c r="AB630" i="1"/>
  <c r="Z630" i="1"/>
  <c r="X630" i="1"/>
  <c r="V630" i="1"/>
  <c r="EL629" i="1"/>
  <c r="EH629" i="1"/>
  <c r="EG629" i="1"/>
  <c r="EF629" i="1"/>
  <c r="EE629" i="1"/>
  <c r="ED629" i="1"/>
  <c r="EC629" i="1"/>
  <c r="EB629" i="1"/>
  <c r="EA629" i="1"/>
  <c r="DY629" i="1"/>
  <c r="DW629" i="1"/>
  <c r="DV629" i="1"/>
  <c r="DU629" i="1"/>
  <c r="DT629" i="1"/>
  <c r="DS629" i="1"/>
  <c r="DR629" i="1"/>
  <c r="DQ629" i="1"/>
  <c r="DP629" i="1"/>
  <c r="DO629" i="1"/>
  <c r="DN629" i="1"/>
  <c r="DM629" i="1"/>
  <c r="EI629" i="1" s="1"/>
  <c r="DK629" i="1"/>
  <c r="DJ629" i="1"/>
  <c r="DI629" i="1"/>
  <c r="DH629" i="1"/>
  <c r="DG629" i="1"/>
  <c r="DF629" i="1"/>
  <c r="DE629" i="1"/>
  <c r="DD629" i="1"/>
  <c r="DC629" i="1"/>
  <c r="DB629" i="1"/>
  <c r="DA629" i="1"/>
  <c r="CZ629" i="1"/>
  <c r="CY629" i="1"/>
  <c r="EJ629" i="1" s="1"/>
  <c r="CX629" i="1"/>
  <c r="CW629" i="1"/>
  <c r="CV629" i="1"/>
  <c r="CU629" i="1"/>
  <c r="CT629" i="1"/>
  <c r="CS629" i="1"/>
  <c r="CR629" i="1"/>
  <c r="EK629" i="1" s="1"/>
  <c r="CQ629" i="1"/>
  <c r="CP629" i="1"/>
  <c r="CO629" i="1"/>
  <c r="CN629" i="1"/>
  <c r="AN629" i="1"/>
  <c r="AL629" i="1"/>
  <c r="AJ629" i="1"/>
  <c r="AH629" i="1"/>
  <c r="AF629" i="1"/>
  <c r="AD629" i="1"/>
  <c r="DZ629" i="1" s="1"/>
  <c r="AB629" i="1"/>
  <c r="Z629" i="1"/>
  <c r="X629" i="1"/>
  <c r="DX629" i="1" s="1"/>
  <c r="V629" i="1"/>
  <c r="EL628" i="1"/>
  <c r="EH628" i="1"/>
  <c r="EG628" i="1"/>
  <c r="EF628" i="1"/>
  <c r="EE628" i="1"/>
  <c r="ED628" i="1"/>
  <c r="EC628" i="1"/>
  <c r="EB628" i="1"/>
  <c r="EA628" i="1"/>
  <c r="DY628" i="1"/>
  <c r="DW628" i="1"/>
  <c r="DV628" i="1"/>
  <c r="DU628" i="1"/>
  <c r="DT628" i="1"/>
  <c r="DS628" i="1"/>
  <c r="DR628" i="1"/>
  <c r="DQ628" i="1"/>
  <c r="DP628" i="1"/>
  <c r="DO628" i="1"/>
  <c r="DN628" i="1"/>
  <c r="DM628" i="1"/>
  <c r="EI628" i="1" s="1"/>
  <c r="DK628" i="1"/>
  <c r="DJ628" i="1"/>
  <c r="DI628" i="1"/>
  <c r="DH628" i="1"/>
  <c r="DG628" i="1"/>
  <c r="DF628" i="1"/>
  <c r="DE628" i="1"/>
  <c r="DD628" i="1"/>
  <c r="DC628" i="1"/>
  <c r="DB628" i="1"/>
  <c r="DA628" i="1"/>
  <c r="CZ628" i="1"/>
  <c r="CY628" i="1"/>
  <c r="CX628" i="1"/>
  <c r="CW628" i="1"/>
  <c r="CV628" i="1"/>
  <c r="CU628" i="1"/>
  <c r="CT628" i="1"/>
  <c r="CS628" i="1"/>
  <c r="CR628" i="1"/>
  <c r="EK628" i="1" s="1"/>
  <c r="CQ628" i="1"/>
  <c r="CP628" i="1"/>
  <c r="CO628" i="1"/>
  <c r="CN628" i="1"/>
  <c r="AN628" i="1"/>
  <c r="AL628" i="1"/>
  <c r="AJ628" i="1"/>
  <c r="AH628" i="1"/>
  <c r="AF628" i="1"/>
  <c r="AD628" i="1"/>
  <c r="AB628" i="1"/>
  <c r="Z628" i="1"/>
  <c r="X628" i="1"/>
  <c r="V628" i="1"/>
  <c r="CM626" i="1"/>
  <c r="CL626" i="1"/>
  <c r="CK626" i="1"/>
  <c r="CJ626" i="1"/>
  <c r="CI626" i="1"/>
  <c r="CH626" i="1"/>
  <c r="CG626" i="1"/>
  <c r="CF626" i="1"/>
  <c r="CE626" i="1"/>
  <c r="CD626" i="1"/>
  <c r="CC626" i="1"/>
  <c r="CB626" i="1"/>
  <c r="CA626" i="1"/>
  <c r="BZ626" i="1"/>
  <c r="BY626" i="1"/>
  <c r="BX626" i="1"/>
  <c r="BW626" i="1"/>
  <c r="BV626" i="1"/>
  <c r="BU626" i="1"/>
  <c r="BT626" i="1"/>
  <c r="BS626" i="1"/>
  <c r="BR626" i="1"/>
  <c r="BQ626" i="1"/>
  <c r="BP626" i="1"/>
  <c r="BO626" i="1"/>
  <c r="BN626" i="1"/>
  <c r="BM626" i="1"/>
  <c r="BL626" i="1"/>
  <c r="BK626" i="1"/>
  <c r="BJ626" i="1"/>
  <c r="BI626" i="1"/>
  <c r="BH626" i="1"/>
  <c r="BG626" i="1"/>
  <c r="BF626" i="1"/>
  <c r="BE626" i="1"/>
  <c r="BD626" i="1"/>
  <c r="BC626" i="1"/>
  <c r="BB626" i="1"/>
  <c r="BA626" i="1"/>
  <c r="AZ626" i="1"/>
  <c r="AY626" i="1"/>
  <c r="S626" i="1"/>
  <c r="R626" i="1"/>
  <c r="Q626" i="1"/>
  <c r="P626" i="1"/>
  <c r="O626" i="1"/>
  <c r="N626" i="1"/>
  <c r="M626" i="1"/>
  <c r="L626" i="1"/>
  <c r="K626" i="1"/>
  <c r="J626" i="1"/>
  <c r="I626" i="1"/>
  <c r="CM625" i="1"/>
  <c r="CL625" i="1"/>
  <c r="CK625" i="1"/>
  <c r="CJ625" i="1"/>
  <c r="CI625" i="1"/>
  <c r="CH625" i="1"/>
  <c r="CG625" i="1"/>
  <c r="CF625" i="1"/>
  <c r="CE625" i="1"/>
  <c r="CD625" i="1"/>
  <c r="CC625" i="1"/>
  <c r="CB625" i="1"/>
  <c r="CA625" i="1"/>
  <c r="BZ625" i="1"/>
  <c r="BY625" i="1"/>
  <c r="BX625" i="1"/>
  <c r="BW625" i="1"/>
  <c r="BV625" i="1"/>
  <c r="BU625" i="1"/>
  <c r="BT625" i="1"/>
  <c r="BS625" i="1"/>
  <c r="BR625" i="1"/>
  <c r="BQ625" i="1"/>
  <c r="BP625" i="1"/>
  <c r="BO625" i="1"/>
  <c r="BN625" i="1"/>
  <c r="BM625" i="1"/>
  <c r="BL625" i="1"/>
  <c r="BK625" i="1"/>
  <c r="BJ625" i="1"/>
  <c r="BI625" i="1"/>
  <c r="BH625" i="1"/>
  <c r="BG625" i="1"/>
  <c r="BF625" i="1"/>
  <c r="BE625" i="1"/>
  <c r="BD625" i="1"/>
  <c r="BC625" i="1"/>
  <c r="BB625" i="1"/>
  <c r="BA625" i="1"/>
  <c r="AZ625" i="1"/>
  <c r="AY625" i="1"/>
  <c r="S625" i="1"/>
  <c r="R625" i="1"/>
  <c r="Q625" i="1"/>
  <c r="P625" i="1"/>
  <c r="O625" i="1"/>
  <c r="N625" i="1"/>
  <c r="M625" i="1"/>
  <c r="L625" i="1"/>
  <c r="K625" i="1"/>
  <c r="J625" i="1"/>
  <c r="I625" i="1"/>
  <c r="AN624" i="1"/>
  <c r="AL624" i="1"/>
  <c r="AJ624" i="1"/>
  <c r="AH624" i="1"/>
  <c r="AF624" i="1"/>
  <c r="AD624" i="1"/>
  <c r="AB624" i="1"/>
  <c r="Z624" i="1"/>
  <c r="X624" i="1"/>
  <c r="V624" i="1"/>
  <c r="AN623" i="1"/>
  <c r="AL623" i="1"/>
  <c r="AJ623" i="1"/>
  <c r="AH623" i="1"/>
  <c r="AF623" i="1"/>
  <c r="AD623" i="1"/>
  <c r="AB623" i="1"/>
  <c r="Z623" i="1"/>
  <c r="X623" i="1"/>
  <c r="V623" i="1"/>
  <c r="AN622" i="1"/>
  <c r="AL622" i="1"/>
  <c r="AJ622" i="1"/>
  <c r="AH622" i="1"/>
  <c r="AF622" i="1"/>
  <c r="AD622" i="1"/>
  <c r="AB622" i="1"/>
  <c r="Z622" i="1"/>
  <c r="X622" i="1"/>
  <c r="V622" i="1"/>
  <c r="AN621" i="1"/>
  <c r="AL621" i="1"/>
  <c r="AJ621" i="1"/>
  <c r="AH621" i="1"/>
  <c r="AF621" i="1"/>
  <c r="AD621" i="1"/>
  <c r="AB621" i="1"/>
  <c r="Z621" i="1"/>
  <c r="X621" i="1"/>
  <c r="V621" i="1"/>
  <c r="AN620" i="1"/>
  <c r="AL620" i="1"/>
  <c r="AJ620" i="1"/>
  <c r="AH620" i="1"/>
  <c r="AF620" i="1"/>
  <c r="AD620" i="1"/>
  <c r="AB620" i="1"/>
  <c r="Z620" i="1"/>
  <c r="X620" i="1"/>
  <c r="V620" i="1"/>
  <c r="AN619" i="1"/>
  <c r="AL619" i="1"/>
  <c r="AJ619" i="1"/>
  <c r="AH619" i="1"/>
  <c r="AF619" i="1"/>
  <c r="AD619" i="1"/>
  <c r="AB619" i="1"/>
  <c r="Z619" i="1"/>
  <c r="X619" i="1"/>
  <c r="V619" i="1"/>
  <c r="AN618" i="1"/>
  <c r="AL618" i="1"/>
  <c r="AJ618" i="1"/>
  <c r="AH618" i="1"/>
  <c r="AF618" i="1"/>
  <c r="AD618" i="1"/>
  <c r="AB618" i="1"/>
  <c r="Z618" i="1"/>
  <c r="X618" i="1"/>
  <c r="V618" i="1"/>
  <c r="AN617" i="1"/>
  <c r="AL617" i="1"/>
  <c r="AJ617" i="1"/>
  <c r="AH617" i="1"/>
  <c r="AF617" i="1"/>
  <c r="AD617" i="1"/>
  <c r="AB617" i="1"/>
  <c r="Z617" i="1"/>
  <c r="X617" i="1"/>
  <c r="V617" i="1"/>
  <c r="AN616" i="1"/>
  <c r="AL616" i="1"/>
  <c r="AJ616" i="1"/>
  <c r="AH616" i="1"/>
  <c r="AF616" i="1"/>
  <c r="AD616" i="1"/>
  <c r="AB616" i="1"/>
  <c r="Z616" i="1"/>
  <c r="X616" i="1"/>
  <c r="V616" i="1"/>
  <c r="AN615" i="1"/>
  <c r="AL615" i="1"/>
  <c r="AJ615" i="1"/>
  <c r="AH615" i="1"/>
  <c r="AF615" i="1"/>
  <c r="AD615" i="1"/>
  <c r="AB615" i="1"/>
  <c r="Z615" i="1"/>
  <c r="X615" i="1"/>
  <c r="V615" i="1"/>
  <c r="AN614" i="1"/>
  <c r="AL614" i="1"/>
  <c r="AJ614" i="1"/>
  <c r="AH614" i="1"/>
  <c r="AF614" i="1"/>
  <c r="AD614" i="1"/>
  <c r="AB614" i="1"/>
  <c r="Z614" i="1"/>
  <c r="X614" i="1"/>
  <c r="V614" i="1"/>
  <c r="AN613" i="1"/>
  <c r="AL613" i="1"/>
  <c r="AJ613" i="1"/>
  <c r="AH613" i="1"/>
  <c r="AF613" i="1"/>
  <c r="AD613" i="1"/>
  <c r="AB613" i="1"/>
  <c r="Z613" i="1"/>
  <c r="X613" i="1"/>
  <c r="V613" i="1"/>
  <c r="EL612" i="1"/>
  <c r="EH612" i="1"/>
  <c r="EG612" i="1"/>
  <c r="EF612" i="1"/>
  <c r="EE612" i="1"/>
  <c r="ED612" i="1"/>
  <c r="EC612" i="1"/>
  <c r="EB612" i="1"/>
  <c r="EA612" i="1"/>
  <c r="DY612" i="1"/>
  <c r="DW612" i="1"/>
  <c r="DV612" i="1"/>
  <c r="DU612" i="1"/>
  <c r="DT612" i="1"/>
  <c r="DS612" i="1"/>
  <c r="DR612" i="1"/>
  <c r="DQ612" i="1"/>
  <c r="DP612" i="1"/>
  <c r="DO612" i="1"/>
  <c r="DN612" i="1"/>
  <c r="DM612" i="1"/>
  <c r="EI612" i="1" s="1"/>
  <c r="DK612" i="1"/>
  <c r="DJ612" i="1"/>
  <c r="DI612" i="1"/>
  <c r="DH612" i="1"/>
  <c r="DG612" i="1"/>
  <c r="DF612" i="1"/>
  <c r="DE612" i="1"/>
  <c r="DD612" i="1"/>
  <c r="DC612" i="1"/>
  <c r="DB612" i="1"/>
  <c r="DA612" i="1"/>
  <c r="CZ612" i="1"/>
  <c r="CY612" i="1"/>
  <c r="EJ612" i="1" s="1"/>
  <c r="CX612" i="1"/>
  <c r="CW612" i="1"/>
  <c r="CV612" i="1"/>
  <c r="CU612" i="1"/>
  <c r="CT612" i="1"/>
  <c r="CS612" i="1"/>
  <c r="CR612" i="1"/>
  <c r="EK612" i="1" s="1"/>
  <c r="CQ612" i="1"/>
  <c r="CP612" i="1"/>
  <c r="CO612" i="1"/>
  <c r="CN612" i="1"/>
  <c r="AN612" i="1"/>
  <c r="AL612" i="1"/>
  <c r="AJ612" i="1"/>
  <c r="AH612" i="1"/>
  <c r="AF612" i="1"/>
  <c r="AD612" i="1"/>
  <c r="AB612" i="1"/>
  <c r="Z612" i="1"/>
  <c r="X612" i="1"/>
  <c r="DX612" i="1" s="1"/>
  <c r="V612" i="1"/>
  <c r="EL611" i="1"/>
  <c r="EH611" i="1"/>
  <c r="EG611" i="1"/>
  <c r="EF611" i="1"/>
  <c r="EE611" i="1"/>
  <c r="ED611" i="1"/>
  <c r="EC611" i="1"/>
  <c r="EB611" i="1"/>
  <c r="EA611" i="1"/>
  <c r="DY611" i="1"/>
  <c r="DW611" i="1"/>
  <c r="DV611" i="1"/>
  <c r="DU611" i="1"/>
  <c r="DT611" i="1"/>
  <c r="DS611" i="1"/>
  <c r="DR611" i="1"/>
  <c r="DQ611" i="1"/>
  <c r="DP611" i="1"/>
  <c r="DO611" i="1"/>
  <c r="DN611" i="1"/>
  <c r="DM611" i="1"/>
  <c r="EI611" i="1" s="1"/>
  <c r="DK611" i="1"/>
  <c r="DJ611" i="1"/>
  <c r="DI611" i="1"/>
  <c r="DH611" i="1"/>
  <c r="DG611" i="1"/>
  <c r="DF611" i="1"/>
  <c r="DE611" i="1"/>
  <c r="DD611" i="1"/>
  <c r="DC611" i="1"/>
  <c r="DB611" i="1"/>
  <c r="DA611" i="1"/>
  <c r="CZ611" i="1"/>
  <c r="CY611" i="1"/>
  <c r="CX611" i="1"/>
  <c r="CW611" i="1"/>
  <c r="CV611" i="1"/>
  <c r="CU611" i="1"/>
  <c r="CT611" i="1"/>
  <c r="CS611" i="1"/>
  <c r="CR611" i="1"/>
  <c r="CQ611" i="1"/>
  <c r="CP611" i="1"/>
  <c r="CO611" i="1"/>
  <c r="CN611" i="1"/>
  <c r="AN611" i="1"/>
  <c r="AL611" i="1"/>
  <c r="AJ611" i="1"/>
  <c r="AH611" i="1"/>
  <c r="AF611" i="1"/>
  <c r="AD611" i="1"/>
  <c r="AB611" i="1"/>
  <c r="Z611" i="1"/>
  <c r="X611" i="1"/>
  <c r="V611" i="1"/>
  <c r="EL610" i="1"/>
  <c r="EH610" i="1"/>
  <c r="EG610" i="1"/>
  <c r="EF610" i="1"/>
  <c r="EE610" i="1"/>
  <c r="ED610" i="1"/>
  <c r="EC610" i="1"/>
  <c r="EB610" i="1"/>
  <c r="EA610" i="1"/>
  <c r="DY610" i="1"/>
  <c r="DW610" i="1"/>
  <c r="DV610" i="1"/>
  <c r="DU610" i="1"/>
  <c r="DT610" i="1"/>
  <c r="DS610" i="1"/>
  <c r="DR610" i="1"/>
  <c r="DQ610" i="1"/>
  <c r="DP610" i="1"/>
  <c r="DO610" i="1"/>
  <c r="DN610" i="1"/>
  <c r="DM610" i="1"/>
  <c r="EI610" i="1" s="1"/>
  <c r="DK610" i="1"/>
  <c r="DJ610" i="1"/>
  <c r="DI610" i="1"/>
  <c r="DH610" i="1"/>
  <c r="DG610" i="1"/>
  <c r="DF610" i="1"/>
  <c r="DE610" i="1"/>
  <c r="DD610" i="1"/>
  <c r="DC610" i="1"/>
  <c r="DB610" i="1"/>
  <c r="DA610" i="1"/>
  <c r="CZ610" i="1"/>
  <c r="CY610" i="1"/>
  <c r="EJ610" i="1" s="1"/>
  <c r="CX610" i="1"/>
  <c r="CW610" i="1"/>
  <c r="CV610" i="1"/>
  <c r="CU610" i="1"/>
  <c r="CT610" i="1"/>
  <c r="CS610" i="1"/>
  <c r="CR610" i="1"/>
  <c r="EK610" i="1" s="1"/>
  <c r="CQ610" i="1"/>
  <c r="CP610" i="1"/>
  <c r="CO610" i="1"/>
  <c r="CN610" i="1"/>
  <c r="AN610" i="1"/>
  <c r="AL610" i="1"/>
  <c r="AJ610" i="1"/>
  <c r="AH610" i="1"/>
  <c r="AF610" i="1"/>
  <c r="AD610" i="1"/>
  <c r="DL610" i="1" s="1"/>
  <c r="AB610" i="1"/>
  <c r="Z610" i="1"/>
  <c r="X610" i="1"/>
  <c r="DX610" i="1" s="1"/>
  <c r="V610" i="1"/>
  <c r="CM608" i="1"/>
  <c r="CL608" i="1"/>
  <c r="CK608" i="1"/>
  <c r="CJ608" i="1"/>
  <c r="CI608" i="1"/>
  <c r="CH608" i="1"/>
  <c r="CG608" i="1"/>
  <c r="CF608" i="1"/>
  <c r="CE608" i="1"/>
  <c r="CD608" i="1"/>
  <c r="CC608" i="1"/>
  <c r="CB608" i="1"/>
  <c r="CA608" i="1"/>
  <c r="BZ608" i="1"/>
  <c r="BY608" i="1"/>
  <c r="BX608" i="1"/>
  <c r="BW608" i="1"/>
  <c r="BV608" i="1"/>
  <c r="BU608" i="1"/>
  <c r="BT608" i="1"/>
  <c r="BS608" i="1"/>
  <c r="BR608" i="1"/>
  <c r="BQ608" i="1"/>
  <c r="BP608" i="1"/>
  <c r="BO608" i="1"/>
  <c r="BN608" i="1"/>
  <c r="BM608" i="1"/>
  <c r="BL608" i="1"/>
  <c r="BK608" i="1"/>
  <c r="BJ608" i="1"/>
  <c r="BI608" i="1"/>
  <c r="BH608" i="1"/>
  <c r="BG608" i="1"/>
  <c r="BF608" i="1"/>
  <c r="BE608" i="1"/>
  <c r="BD608" i="1"/>
  <c r="BC608" i="1"/>
  <c r="BB608" i="1"/>
  <c r="BA608" i="1"/>
  <c r="AZ608" i="1"/>
  <c r="AY608" i="1"/>
  <c r="S608" i="1"/>
  <c r="R608" i="1"/>
  <c r="Q608" i="1"/>
  <c r="P608" i="1"/>
  <c r="O608" i="1"/>
  <c r="N608" i="1"/>
  <c r="M608" i="1"/>
  <c r="L608" i="1"/>
  <c r="K608" i="1"/>
  <c r="J608" i="1"/>
  <c r="I608" i="1"/>
  <c r="CM607" i="1"/>
  <c r="CL607" i="1"/>
  <c r="CK607" i="1"/>
  <c r="CJ607" i="1"/>
  <c r="CI607" i="1"/>
  <c r="CH607" i="1"/>
  <c r="CG607" i="1"/>
  <c r="CF607" i="1"/>
  <c r="CE607" i="1"/>
  <c r="CD607" i="1"/>
  <c r="CC607" i="1"/>
  <c r="CB607" i="1"/>
  <c r="CA607" i="1"/>
  <c r="BZ607" i="1"/>
  <c r="BY607" i="1"/>
  <c r="BX607" i="1"/>
  <c r="BW607" i="1"/>
  <c r="BV607" i="1"/>
  <c r="BU607" i="1"/>
  <c r="BT607" i="1"/>
  <c r="BS607" i="1"/>
  <c r="BR607" i="1"/>
  <c r="BQ607" i="1"/>
  <c r="BP607" i="1"/>
  <c r="BO607" i="1"/>
  <c r="BN607" i="1"/>
  <c r="BM607" i="1"/>
  <c r="BL607" i="1"/>
  <c r="BK607" i="1"/>
  <c r="BJ607" i="1"/>
  <c r="BI607" i="1"/>
  <c r="BH607" i="1"/>
  <c r="BG607" i="1"/>
  <c r="BF607" i="1"/>
  <c r="BE607" i="1"/>
  <c r="BD607" i="1"/>
  <c r="BC607" i="1"/>
  <c r="BB607" i="1"/>
  <c r="BA607" i="1"/>
  <c r="AZ607" i="1"/>
  <c r="AY607" i="1"/>
  <c r="S607" i="1"/>
  <c r="R607" i="1"/>
  <c r="Q607" i="1"/>
  <c r="P607" i="1"/>
  <c r="O607" i="1"/>
  <c r="N607" i="1"/>
  <c r="M607" i="1"/>
  <c r="L607" i="1"/>
  <c r="K607" i="1"/>
  <c r="J607" i="1"/>
  <c r="I607" i="1"/>
  <c r="AN606" i="1"/>
  <c r="AL606" i="1"/>
  <c r="AJ606" i="1"/>
  <c r="AH606" i="1"/>
  <c r="AF606" i="1"/>
  <c r="AD606" i="1"/>
  <c r="AB606" i="1"/>
  <c r="Z606" i="1"/>
  <c r="X606" i="1"/>
  <c r="V606" i="1"/>
  <c r="AN605" i="1"/>
  <c r="AL605" i="1"/>
  <c r="AJ605" i="1"/>
  <c r="AH605" i="1"/>
  <c r="AF605" i="1"/>
  <c r="AD605" i="1"/>
  <c r="AB605" i="1"/>
  <c r="Z605" i="1"/>
  <c r="X605" i="1"/>
  <c r="V605" i="1"/>
  <c r="AN604" i="1"/>
  <c r="AL604" i="1"/>
  <c r="AJ604" i="1"/>
  <c r="AH604" i="1"/>
  <c r="AF604" i="1"/>
  <c r="AD604" i="1"/>
  <c r="AB604" i="1"/>
  <c r="Z604" i="1"/>
  <c r="X604" i="1"/>
  <c r="V604" i="1"/>
  <c r="AN603" i="1"/>
  <c r="AL603" i="1"/>
  <c r="AJ603" i="1"/>
  <c r="AH603" i="1"/>
  <c r="AF603" i="1"/>
  <c r="AD603" i="1"/>
  <c r="AB603" i="1"/>
  <c r="Z603" i="1"/>
  <c r="X603" i="1"/>
  <c r="V603" i="1"/>
  <c r="AN602" i="1"/>
  <c r="AL602" i="1"/>
  <c r="AJ602" i="1"/>
  <c r="AH602" i="1"/>
  <c r="AF602" i="1"/>
  <c r="AD602" i="1"/>
  <c r="AB602" i="1"/>
  <c r="Z602" i="1"/>
  <c r="X602" i="1"/>
  <c r="V602" i="1"/>
  <c r="AN601" i="1"/>
  <c r="AL601" i="1"/>
  <c r="AJ601" i="1"/>
  <c r="AH601" i="1"/>
  <c r="AF601" i="1"/>
  <c r="AD601" i="1"/>
  <c r="AB601" i="1"/>
  <c r="Z601" i="1"/>
  <c r="X601" i="1"/>
  <c r="V601" i="1"/>
  <c r="AN600" i="1"/>
  <c r="AL600" i="1"/>
  <c r="AJ600" i="1"/>
  <c r="AH600" i="1"/>
  <c r="AF600" i="1"/>
  <c r="AD600" i="1"/>
  <c r="AB600" i="1"/>
  <c r="Z600" i="1"/>
  <c r="X600" i="1"/>
  <c r="V600" i="1"/>
  <c r="AN599" i="1"/>
  <c r="AL599" i="1"/>
  <c r="AJ599" i="1"/>
  <c r="AH599" i="1"/>
  <c r="AF599" i="1"/>
  <c r="AD599" i="1"/>
  <c r="AB599" i="1"/>
  <c r="Z599" i="1"/>
  <c r="X599" i="1"/>
  <c r="V599" i="1"/>
  <c r="AN598" i="1"/>
  <c r="AL598" i="1"/>
  <c r="AJ598" i="1"/>
  <c r="AH598" i="1"/>
  <c r="AF598" i="1"/>
  <c r="AD598" i="1"/>
  <c r="AB598" i="1"/>
  <c r="Z598" i="1"/>
  <c r="X598" i="1"/>
  <c r="V598" i="1"/>
  <c r="AN597" i="1"/>
  <c r="AL597" i="1"/>
  <c r="AJ597" i="1"/>
  <c r="AH597" i="1"/>
  <c r="AF597" i="1"/>
  <c r="AD597" i="1"/>
  <c r="AB597" i="1"/>
  <c r="Z597" i="1"/>
  <c r="X597" i="1"/>
  <c r="V597" i="1"/>
  <c r="AN596" i="1"/>
  <c r="AL596" i="1"/>
  <c r="AJ596" i="1"/>
  <c r="AH596" i="1"/>
  <c r="AF596" i="1"/>
  <c r="AD596" i="1"/>
  <c r="AB596" i="1"/>
  <c r="Z596" i="1"/>
  <c r="X596" i="1"/>
  <c r="V596" i="1"/>
  <c r="EL595" i="1"/>
  <c r="EH595" i="1"/>
  <c r="EG595" i="1"/>
  <c r="EF595" i="1"/>
  <c r="EE595" i="1"/>
  <c r="ED595" i="1"/>
  <c r="EC595" i="1"/>
  <c r="EB595" i="1"/>
  <c r="EA595" i="1"/>
  <c r="DY595" i="1"/>
  <c r="DW595" i="1"/>
  <c r="DV595" i="1"/>
  <c r="DU595" i="1"/>
  <c r="DT595" i="1"/>
  <c r="DS595" i="1"/>
  <c r="DR595" i="1"/>
  <c r="DQ595" i="1"/>
  <c r="DP595" i="1"/>
  <c r="DO595" i="1"/>
  <c r="DN595" i="1"/>
  <c r="DM595" i="1"/>
  <c r="EI595" i="1" s="1"/>
  <c r="DK595" i="1"/>
  <c r="DJ595" i="1"/>
  <c r="DI595" i="1"/>
  <c r="DH595" i="1"/>
  <c r="DG595" i="1"/>
  <c r="DF595" i="1"/>
  <c r="DE595" i="1"/>
  <c r="DD595" i="1"/>
  <c r="DC595" i="1"/>
  <c r="DB595" i="1"/>
  <c r="DA595" i="1"/>
  <c r="CZ595" i="1"/>
  <c r="CY595" i="1"/>
  <c r="EJ595" i="1" s="1"/>
  <c r="CX595" i="1"/>
  <c r="CW595" i="1"/>
  <c r="CV595" i="1"/>
  <c r="CU595" i="1"/>
  <c r="CT595" i="1"/>
  <c r="CS595" i="1"/>
  <c r="CR595" i="1"/>
  <c r="EK595" i="1" s="1"/>
  <c r="CQ595" i="1"/>
  <c r="CP595" i="1"/>
  <c r="CO595" i="1"/>
  <c r="CN595" i="1"/>
  <c r="AN595" i="1"/>
  <c r="AL595" i="1"/>
  <c r="AJ595" i="1"/>
  <c r="AH595" i="1"/>
  <c r="AF595" i="1"/>
  <c r="AD595" i="1"/>
  <c r="DL595" i="1" s="1"/>
  <c r="AB595" i="1"/>
  <c r="Z595" i="1"/>
  <c r="X595" i="1"/>
  <c r="DX595" i="1" s="1"/>
  <c r="V595" i="1"/>
  <c r="EL594" i="1"/>
  <c r="EH594" i="1"/>
  <c r="EG594" i="1"/>
  <c r="EF594" i="1"/>
  <c r="EE594" i="1"/>
  <c r="ED594" i="1"/>
  <c r="EC594" i="1"/>
  <c r="EB594" i="1"/>
  <c r="EA594" i="1"/>
  <c r="DY594" i="1"/>
  <c r="DW594" i="1"/>
  <c r="DV594" i="1"/>
  <c r="DU594" i="1"/>
  <c r="DT594" i="1"/>
  <c r="DS594" i="1"/>
  <c r="DR594" i="1"/>
  <c r="DQ594" i="1"/>
  <c r="DP594" i="1"/>
  <c r="DO594" i="1"/>
  <c r="DN594" i="1"/>
  <c r="DM594" i="1"/>
  <c r="EI594" i="1" s="1"/>
  <c r="DK594" i="1"/>
  <c r="DJ594" i="1"/>
  <c r="DI594" i="1"/>
  <c r="DH594" i="1"/>
  <c r="DG594" i="1"/>
  <c r="DF594" i="1"/>
  <c r="DE594" i="1"/>
  <c r="DD594" i="1"/>
  <c r="DC594" i="1"/>
  <c r="DB594" i="1"/>
  <c r="DA594" i="1"/>
  <c r="CZ594" i="1"/>
  <c r="CY594" i="1"/>
  <c r="EJ594" i="1" s="1"/>
  <c r="CX594" i="1"/>
  <c r="CW594" i="1"/>
  <c r="CV594" i="1"/>
  <c r="CU594" i="1"/>
  <c r="CT594" i="1"/>
  <c r="CS594" i="1"/>
  <c r="CR594" i="1"/>
  <c r="EK594" i="1" s="1"/>
  <c r="CQ594" i="1"/>
  <c r="CP594" i="1"/>
  <c r="CO594" i="1"/>
  <c r="CN594" i="1"/>
  <c r="AN594" i="1"/>
  <c r="AL594" i="1"/>
  <c r="AJ594" i="1"/>
  <c r="AH594" i="1"/>
  <c r="AF594" i="1"/>
  <c r="AD594" i="1"/>
  <c r="DL594" i="1" s="1"/>
  <c r="AB594" i="1"/>
  <c r="Z594" i="1"/>
  <c r="X594" i="1"/>
  <c r="V594" i="1"/>
  <c r="EL593" i="1"/>
  <c r="EH593" i="1"/>
  <c r="EG593" i="1"/>
  <c r="EF593" i="1"/>
  <c r="EE593" i="1"/>
  <c r="ED593" i="1"/>
  <c r="EC593" i="1"/>
  <c r="EB593" i="1"/>
  <c r="EA593" i="1"/>
  <c r="DY593" i="1"/>
  <c r="DW593" i="1"/>
  <c r="DV593" i="1"/>
  <c r="DU593" i="1"/>
  <c r="DT593" i="1"/>
  <c r="DS593" i="1"/>
  <c r="DR593" i="1"/>
  <c r="DQ593" i="1"/>
  <c r="DP593" i="1"/>
  <c r="DO593" i="1"/>
  <c r="DN593" i="1"/>
  <c r="DM593" i="1"/>
  <c r="DK593" i="1"/>
  <c r="DJ593" i="1"/>
  <c r="DI593" i="1"/>
  <c r="DH593" i="1"/>
  <c r="DG593" i="1"/>
  <c r="DF593" i="1"/>
  <c r="DE593" i="1"/>
  <c r="DD593" i="1"/>
  <c r="DC593" i="1"/>
  <c r="DB593" i="1"/>
  <c r="DA593" i="1"/>
  <c r="CZ593" i="1"/>
  <c r="CY593" i="1"/>
  <c r="EJ593" i="1" s="1"/>
  <c r="CX593" i="1"/>
  <c r="CW593" i="1"/>
  <c r="CV593" i="1"/>
  <c r="CU593" i="1"/>
  <c r="CT593" i="1"/>
  <c r="CS593" i="1"/>
  <c r="CR593" i="1"/>
  <c r="CQ593" i="1"/>
  <c r="CP593" i="1"/>
  <c r="CO593" i="1"/>
  <c r="CN593" i="1"/>
  <c r="AN593" i="1"/>
  <c r="AL593" i="1"/>
  <c r="AJ593" i="1"/>
  <c r="AH593" i="1"/>
  <c r="AF593" i="1"/>
  <c r="AD593" i="1"/>
  <c r="AB593" i="1"/>
  <c r="Z593" i="1"/>
  <c r="X593" i="1"/>
  <c r="DX593" i="1" s="1"/>
  <c r="V593" i="1"/>
  <c r="CM591" i="1"/>
  <c r="CL591" i="1"/>
  <c r="CK591" i="1"/>
  <c r="CJ591" i="1"/>
  <c r="CI591" i="1"/>
  <c r="CH591" i="1"/>
  <c r="CG591" i="1"/>
  <c r="CF591" i="1"/>
  <c r="CE591" i="1"/>
  <c r="CD591" i="1"/>
  <c r="CC591" i="1"/>
  <c r="CB591" i="1"/>
  <c r="CA591" i="1"/>
  <c r="BZ591" i="1"/>
  <c r="BY591" i="1"/>
  <c r="BX591" i="1"/>
  <c r="BW591" i="1"/>
  <c r="BV591" i="1"/>
  <c r="BU591" i="1"/>
  <c r="BT591" i="1"/>
  <c r="BS591" i="1"/>
  <c r="BR591" i="1"/>
  <c r="BQ591" i="1"/>
  <c r="BP591" i="1"/>
  <c r="BO591" i="1"/>
  <c r="BN591" i="1"/>
  <c r="BM591" i="1"/>
  <c r="BL591" i="1"/>
  <c r="BK591" i="1"/>
  <c r="BJ591" i="1"/>
  <c r="BI591" i="1"/>
  <c r="BH591" i="1"/>
  <c r="BG591" i="1"/>
  <c r="BF591" i="1"/>
  <c r="BE591" i="1"/>
  <c r="BD591" i="1"/>
  <c r="BC591" i="1"/>
  <c r="BB591" i="1"/>
  <c r="BA591" i="1"/>
  <c r="AZ591" i="1"/>
  <c r="AY591" i="1"/>
  <c r="S591" i="1"/>
  <c r="R591" i="1"/>
  <c r="Q591" i="1"/>
  <c r="P591" i="1"/>
  <c r="O591" i="1"/>
  <c r="N591" i="1"/>
  <c r="M591" i="1"/>
  <c r="L591" i="1"/>
  <c r="K591" i="1"/>
  <c r="J591" i="1"/>
  <c r="I591" i="1"/>
  <c r="CM590" i="1"/>
  <c r="CL590" i="1"/>
  <c r="CK590" i="1"/>
  <c r="CJ590" i="1"/>
  <c r="CI590" i="1"/>
  <c r="CH590" i="1"/>
  <c r="CG590" i="1"/>
  <c r="CF590" i="1"/>
  <c r="CE590" i="1"/>
  <c r="CD590" i="1"/>
  <c r="CC590" i="1"/>
  <c r="CB590" i="1"/>
  <c r="CA590" i="1"/>
  <c r="BZ590" i="1"/>
  <c r="BY590" i="1"/>
  <c r="BX590" i="1"/>
  <c r="BW590" i="1"/>
  <c r="BV590" i="1"/>
  <c r="BU590" i="1"/>
  <c r="BT590" i="1"/>
  <c r="BS590" i="1"/>
  <c r="BR590" i="1"/>
  <c r="BQ590" i="1"/>
  <c r="BP590" i="1"/>
  <c r="BO590" i="1"/>
  <c r="BN590" i="1"/>
  <c r="BM590" i="1"/>
  <c r="BL590" i="1"/>
  <c r="BK590" i="1"/>
  <c r="BJ590" i="1"/>
  <c r="BI590" i="1"/>
  <c r="BH590" i="1"/>
  <c r="BG590" i="1"/>
  <c r="BF590" i="1"/>
  <c r="BE590" i="1"/>
  <c r="BD590" i="1"/>
  <c r="BC590" i="1"/>
  <c r="BB590" i="1"/>
  <c r="BA590" i="1"/>
  <c r="AZ590" i="1"/>
  <c r="AY590" i="1"/>
  <c r="S590" i="1"/>
  <c r="R590" i="1"/>
  <c r="Q590" i="1"/>
  <c r="P590" i="1"/>
  <c r="O590" i="1"/>
  <c r="N590" i="1"/>
  <c r="M590" i="1"/>
  <c r="L590" i="1"/>
  <c r="K590" i="1"/>
  <c r="J590" i="1"/>
  <c r="I590" i="1"/>
  <c r="AN589" i="1"/>
  <c r="AL589" i="1"/>
  <c r="AJ589" i="1"/>
  <c r="AH589" i="1"/>
  <c r="AF589" i="1"/>
  <c r="AD589" i="1"/>
  <c r="AB589" i="1"/>
  <c r="Z589" i="1"/>
  <c r="X589" i="1"/>
  <c r="V589" i="1"/>
  <c r="AN588" i="1"/>
  <c r="AL588" i="1"/>
  <c r="AJ588" i="1"/>
  <c r="AH588" i="1"/>
  <c r="AF588" i="1"/>
  <c r="AD588" i="1"/>
  <c r="AB588" i="1"/>
  <c r="Z588" i="1"/>
  <c r="X588" i="1"/>
  <c r="V588" i="1"/>
  <c r="AN587" i="1"/>
  <c r="AL587" i="1"/>
  <c r="AJ587" i="1"/>
  <c r="AH587" i="1"/>
  <c r="AF587" i="1"/>
  <c r="AD587" i="1"/>
  <c r="AB587" i="1"/>
  <c r="Z587" i="1"/>
  <c r="X587" i="1"/>
  <c r="V587" i="1"/>
  <c r="AN586" i="1"/>
  <c r="AL586" i="1"/>
  <c r="AJ586" i="1"/>
  <c r="AH586" i="1"/>
  <c r="AF586" i="1"/>
  <c r="AD586" i="1"/>
  <c r="AB586" i="1"/>
  <c r="Z586" i="1"/>
  <c r="X586" i="1"/>
  <c r="V586" i="1"/>
  <c r="AN585" i="1"/>
  <c r="AL585" i="1"/>
  <c r="AJ585" i="1"/>
  <c r="AH585" i="1"/>
  <c r="AF585" i="1"/>
  <c r="AD585" i="1"/>
  <c r="AB585" i="1"/>
  <c r="Z585" i="1"/>
  <c r="X585" i="1"/>
  <c r="V585" i="1"/>
  <c r="AN584" i="1"/>
  <c r="AL584" i="1"/>
  <c r="AJ584" i="1"/>
  <c r="AH584" i="1"/>
  <c r="AF584" i="1"/>
  <c r="AD584" i="1"/>
  <c r="AB584" i="1"/>
  <c r="Z584" i="1"/>
  <c r="X584" i="1"/>
  <c r="V584" i="1"/>
  <c r="AN583" i="1"/>
  <c r="AL583" i="1"/>
  <c r="AJ583" i="1"/>
  <c r="AH583" i="1"/>
  <c r="AF583" i="1"/>
  <c r="AD583" i="1"/>
  <c r="AB583" i="1"/>
  <c r="Z583" i="1"/>
  <c r="X583" i="1"/>
  <c r="V583" i="1"/>
  <c r="AN582" i="1"/>
  <c r="AL582" i="1"/>
  <c r="AJ582" i="1"/>
  <c r="AH582" i="1"/>
  <c r="AF582" i="1"/>
  <c r="AD582" i="1"/>
  <c r="AB582" i="1"/>
  <c r="Z582" i="1"/>
  <c r="X582" i="1"/>
  <c r="V582" i="1"/>
  <c r="AN581" i="1"/>
  <c r="AL581" i="1"/>
  <c r="AJ581" i="1"/>
  <c r="AH581" i="1"/>
  <c r="AF581" i="1"/>
  <c r="AD581" i="1"/>
  <c r="AB581" i="1"/>
  <c r="Z581" i="1"/>
  <c r="X581" i="1"/>
  <c r="V581" i="1"/>
  <c r="AN580" i="1"/>
  <c r="AL580" i="1"/>
  <c r="AJ580" i="1"/>
  <c r="AH580" i="1"/>
  <c r="AF580" i="1"/>
  <c r="AD580" i="1"/>
  <c r="AB580" i="1"/>
  <c r="Z580" i="1"/>
  <c r="X580" i="1"/>
  <c r="V580" i="1"/>
  <c r="EL579" i="1"/>
  <c r="EH579" i="1"/>
  <c r="EG579" i="1"/>
  <c r="EF579" i="1"/>
  <c r="EE579" i="1"/>
  <c r="ED579" i="1"/>
  <c r="EC579" i="1"/>
  <c r="EB579" i="1"/>
  <c r="EA579" i="1"/>
  <c r="DY579" i="1"/>
  <c r="DW579" i="1"/>
  <c r="DV579" i="1"/>
  <c r="DU579" i="1"/>
  <c r="DT579" i="1"/>
  <c r="DS579" i="1"/>
  <c r="DR579" i="1"/>
  <c r="DQ579" i="1"/>
  <c r="DP579" i="1"/>
  <c r="DO579" i="1"/>
  <c r="DN579" i="1"/>
  <c r="DM579" i="1"/>
  <c r="EI579" i="1" s="1"/>
  <c r="DK579" i="1"/>
  <c r="DJ579" i="1"/>
  <c r="DI579" i="1"/>
  <c r="DH579" i="1"/>
  <c r="DG579" i="1"/>
  <c r="DF579" i="1"/>
  <c r="DE579" i="1"/>
  <c r="DD579" i="1"/>
  <c r="DC579" i="1"/>
  <c r="DB579" i="1"/>
  <c r="DA579" i="1"/>
  <c r="CZ579" i="1"/>
  <c r="CY579" i="1"/>
  <c r="EJ579" i="1" s="1"/>
  <c r="CX579" i="1"/>
  <c r="CW579" i="1"/>
  <c r="CV579" i="1"/>
  <c r="CU579" i="1"/>
  <c r="CT579" i="1"/>
  <c r="CS579" i="1"/>
  <c r="CR579" i="1"/>
  <c r="EK579" i="1" s="1"/>
  <c r="CQ579" i="1"/>
  <c r="CP579" i="1"/>
  <c r="CO579" i="1"/>
  <c r="CN579" i="1"/>
  <c r="AN579" i="1"/>
  <c r="AL579" i="1"/>
  <c r="AJ579" i="1"/>
  <c r="AH579" i="1"/>
  <c r="AF579" i="1"/>
  <c r="AD579" i="1"/>
  <c r="DL579" i="1" s="1"/>
  <c r="AB579" i="1"/>
  <c r="Z579" i="1"/>
  <c r="X579" i="1"/>
  <c r="V579" i="1"/>
  <c r="EL578" i="1"/>
  <c r="EH578" i="1"/>
  <c r="EG578" i="1"/>
  <c r="EF578" i="1"/>
  <c r="EE578" i="1"/>
  <c r="ED578" i="1"/>
  <c r="EC578" i="1"/>
  <c r="EB578" i="1"/>
  <c r="EA578" i="1"/>
  <c r="DY578" i="1"/>
  <c r="DW578" i="1"/>
  <c r="DV578" i="1"/>
  <c r="DU578" i="1"/>
  <c r="DT578" i="1"/>
  <c r="DS578" i="1"/>
  <c r="DR578" i="1"/>
  <c r="DQ578" i="1"/>
  <c r="DP578" i="1"/>
  <c r="DO578" i="1"/>
  <c r="DN578" i="1"/>
  <c r="DM578" i="1"/>
  <c r="DK578" i="1"/>
  <c r="DJ578" i="1"/>
  <c r="DI578" i="1"/>
  <c r="DH578" i="1"/>
  <c r="DG578" i="1"/>
  <c r="DF578" i="1"/>
  <c r="DE578" i="1"/>
  <c r="DD578" i="1"/>
  <c r="DC578" i="1"/>
  <c r="DB578" i="1"/>
  <c r="DA578" i="1"/>
  <c r="CZ578" i="1"/>
  <c r="CY578" i="1"/>
  <c r="EJ578" i="1" s="1"/>
  <c r="CX578" i="1"/>
  <c r="CW578" i="1"/>
  <c r="CV578" i="1"/>
  <c r="CU578" i="1"/>
  <c r="CT578" i="1"/>
  <c r="CS578" i="1"/>
  <c r="CR578" i="1"/>
  <c r="EK578" i="1" s="1"/>
  <c r="CQ578" i="1"/>
  <c r="CP578" i="1"/>
  <c r="CO578" i="1"/>
  <c r="CN578" i="1"/>
  <c r="AN578" i="1"/>
  <c r="AL578" i="1"/>
  <c r="AJ578" i="1"/>
  <c r="AH578" i="1"/>
  <c r="AF578" i="1"/>
  <c r="AD578" i="1"/>
  <c r="AB578" i="1"/>
  <c r="Z578" i="1"/>
  <c r="X578" i="1"/>
  <c r="DX578" i="1" s="1"/>
  <c r="V578" i="1"/>
  <c r="EL577" i="1"/>
  <c r="EH577" i="1"/>
  <c r="EG577" i="1"/>
  <c r="EF577" i="1"/>
  <c r="EE577" i="1"/>
  <c r="ED577" i="1"/>
  <c r="EC577" i="1"/>
  <c r="EB577" i="1"/>
  <c r="EA577" i="1"/>
  <c r="DY577" i="1"/>
  <c r="DW577" i="1"/>
  <c r="DV577" i="1"/>
  <c r="DU577" i="1"/>
  <c r="DT577" i="1"/>
  <c r="DS577" i="1"/>
  <c r="DR577" i="1"/>
  <c r="DQ577" i="1"/>
  <c r="DP577" i="1"/>
  <c r="DO577" i="1"/>
  <c r="DN577" i="1"/>
  <c r="DM577" i="1"/>
  <c r="DK577" i="1"/>
  <c r="DJ577" i="1"/>
  <c r="DI577" i="1"/>
  <c r="DH577" i="1"/>
  <c r="DG577" i="1"/>
  <c r="DF577" i="1"/>
  <c r="DE577" i="1"/>
  <c r="DD577" i="1"/>
  <c r="DC577" i="1"/>
  <c r="DB577" i="1"/>
  <c r="DA577" i="1"/>
  <c r="CZ577" i="1"/>
  <c r="CY577" i="1"/>
  <c r="CX577" i="1"/>
  <c r="CW577" i="1"/>
  <c r="CV577" i="1"/>
  <c r="CU577" i="1"/>
  <c r="CT577" i="1"/>
  <c r="CS577" i="1"/>
  <c r="CR577" i="1"/>
  <c r="CQ577" i="1"/>
  <c r="CP577" i="1"/>
  <c r="CO577" i="1"/>
  <c r="CN577" i="1"/>
  <c r="AN577" i="1"/>
  <c r="AL577" i="1"/>
  <c r="AJ577" i="1"/>
  <c r="AH577" i="1"/>
  <c r="AF577" i="1"/>
  <c r="AD577" i="1"/>
  <c r="DL577" i="1" s="1"/>
  <c r="AB577" i="1"/>
  <c r="Z577" i="1"/>
  <c r="X577" i="1"/>
  <c r="DX577" i="1" s="1"/>
  <c r="V577" i="1"/>
  <c r="CM575" i="1"/>
  <c r="CL575" i="1"/>
  <c r="CK575" i="1"/>
  <c r="CJ575" i="1"/>
  <c r="CI575" i="1"/>
  <c r="CH575" i="1"/>
  <c r="CG575" i="1"/>
  <c r="CF575" i="1"/>
  <c r="CE575" i="1"/>
  <c r="CD575" i="1"/>
  <c r="CC575" i="1"/>
  <c r="CB575" i="1"/>
  <c r="CA575" i="1"/>
  <c r="BZ575" i="1"/>
  <c r="BY575" i="1"/>
  <c r="BX575" i="1"/>
  <c r="BW575" i="1"/>
  <c r="BV575" i="1"/>
  <c r="BU575" i="1"/>
  <c r="BT575" i="1"/>
  <c r="BS575" i="1"/>
  <c r="BR575" i="1"/>
  <c r="BQ575" i="1"/>
  <c r="BP575" i="1"/>
  <c r="BO575" i="1"/>
  <c r="BN575" i="1"/>
  <c r="BM575" i="1"/>
  <c r="BL575" i="1"/>
  <c r="BK575" i="1"/>
  <c r="BJ575" i="1"/>
  <c r="BI575" i="1"/>
  <c r="BH575" i="1"/>
  <c r="BG575" i="1"/>
  <c r="BF575" i="1"/>
  <c r="BE575" i="1"/>
  <c r="BD575" i="1"/>
  <c r="BC575" i="1"/>
  <c r="BB575" i="1"/>
  <c r="BA575" i="1"/>
  <c r="AZ575" i="1"/>
  <c r="AY575" i="1"/>
  <c r="S575" i="1"/>
  <c r="R575" i="1"/>
  <c r="Q575" i="1"/>
  <c r="P575" i="1"/>
  <c r="O575" i="1"/>
  <c r="N575" i="1"/>
  <c r="M575" i="1"/>
  <c r="L575" i="1"/>
  <c r="K575" i="1"/>
  <c r="J575" i="1"/>
  <c r="I575" i="1"/>
  <c r="CM574" i="1"/>
  <c r="CL574" i="1"/>
  <c r="CK574" i="1"/>
  <c r="CJ574" i="1"/>
  <c r="CI574" i="1"/>
  <c r="CH574" i="1"/>
  <c r="CG574" i="1"/>
  <c r="CF574" i="1"/>
  <c r="CE574" i="1"/>
  <c r="CD574" i="1"/>
  <c r="CC574" i="1"/>
  <c r="CB574" i="1"/>
  <c r="CA574" i="1"/>
  <c r="BZ574" i="1"/>
  <c r="BY574" i="1"/>
  <c r="BX574" i="1"/>
  <c r="BW574" i="1"/>
  <c r="BV574" i="1"/>
  <c r="BU574" i="1"/>
  <c r="BT574" i="1"/>
  <c r="BS574" i="1"/>
  <c r="BR574" i="1"/>
  <c r="BQ574" i="1"/>
  <c r="BP574" i="1"/>
  <c r="BO574" i="1"/>
  <c r="BN574" i="1"/>
  <c r="BM574" i="1"/>
  <c r="BL574" i="1"/>
  <c r="BK574" i="1"/>
  <c r="BJ574" i="1"/>
  <c r="BI574" i="1"/>
  <c r="BH574" i="1"/>
  <c r="BG574" i="1"/>
  <c r="BF574" i="1"/>
  <c r="BE574" i="1"/>
  <c r="BD574" i="1"/>
  <c r="BC574" i="1"/>
  <c r="BB574" i="1"/>
  <c r="BA574" i="1"/>
  <c r="AZ574" i="1"/>
  <c r="AY574" i="1"/>
  <c r="S574" i="1"/>
  <c r="R574" i="1"/>
  <c r="Q574" i="1"/>
  <c r="P574" i="1"/>
  <c r="O574" i="1"/>
  <c r="N574" i="1"/>
  <c r="M574" i="1"/>
  <c r="L574" i="1"/>
  <c r="K574" i="1"/>
  <c r="J574" i="1"/>
  <c r="I574" i="1"/>
  <c r="AN573" i="1"/>
  <c r="AL573" i="1"/>
  <c r="AJ573" i="1"/>
  <c r="AH573" i="1"/>
  <c r="AF573" i="1"/>
  <c r="AD573" i="1"/>
  <c r="AB573" i="1"/>
  <c r="Z573" i="1"/>
  <c r="X573" i="1"/>
  <c r="V573" i="1"/>
  <c r="AN572" i="1"/>
  <c r="AL572" i="1"/>
  <c r="AJ572" i="1"/>
  <c r="AH572" i="1"/>
  <c r="AF572" i="1"/>
  <c r="AD572" i="1"/>
  <c r="AB572" i="1"/>
  <c r="Z572" i="1"/>
  <c r="X572" i="1"/>
  <c r="V572" i="1"/>
  <c r="AN571" i="1"/>
  <c r="AL571" i="1"/>
  <c r="AJ571" i="1"/>
  <c r="AH571" i="1"/>
  <c r="AF571" i="1"/>
  <c r="AD571" i="1"/>
  <c r="AB571" i="1"/>
  <c r="Z571" i="1"/>
  <c r="X571" i="1"/>
  <c r="V571" i="1"/>
  <c r="AN570" i="1"/>
  <c r="AL570" i="1"/>
  <c r="AJ570" i="1"/>
  <c r="AH570" i="1"/>
  <c r="AF570" i="1"/>
  <c r="AD570" i="1"/>
  <c r="AB570" i="1"/>
  <c r="Z570" i="1"/>
  <c r="X570" i="1"/>
  <c r="V570" i="1"/>
  <c r="AN569" i="1"/>
  <c r="AL569" i="1"/>
  <c r="AJ569" i="1"/>
  <c r="AH569" i="1"/>
  <c r="AF569" i="1"/>
  <c r="AD569" i="1"/>
  <c r="AB569" i="1"/>
  <c r="Z569" i="1"/>
  <c r="X569" i="1"/>
  <c r="V569" i="1"/>
  <c r="AN568" i="1"/>
  <c r="AL568" i="1"/>
  <c r="AJ568" i="1"/>
  <c r="AH568" i="1"/>
  <c r="AF568" i="1"/>
  <c r="AD568" i="1"/>
  <c r="AB568" i="1"/>
  <c r="Z568" i="1"/>
  <c r="X568" i="1"/>
  <c r="V568" i="1"/>
  <c r="AN567" i="1"/>
  <c r="AL567" i="1"/>
  <c r="AJ567" i="1"/>
  <c r="AH567" i="1"/>
  <c r="AF567" i="1"/>
  <c r="AD567" i="1"/>
  <c r="AB567" i="1"/>
  <c r="Z567" i="1"/>
  <c r="X567" i="1"/>
  <c r="V567" i="1"/>
  <c r="AN566" i="1"/>
  <c r="AL566" i="1"/>
  <c r="AJ566" i="1"/>
  <c r="AH566" i="1"/>
  <c r="AF566" i="1"/>
  <c r="AD566" i="1"/>
  <c r="AB566" i="1"/>
  <c r="Z566" i="1"/>
  <c r="X566" i="1"/>
  <c r="V566" i="1"/>
  <c r="AN565" i="1"/>
  <c r="AL565" i="1"/>
  <c r="AJ565" i="1"/>
  <c r="AH565" i="1"/>
  <c r="AF565" i="1"/>
  <c r="AD565" i="1"/>
  <c r="AB565" i="1"/>
  <c r="Z565" i="1"/>
  <c r="X565" i="1"/>
  <c r="V565" i="1"/>
  <c r="AN564" i="1"/>
  <c r="AL564" i="1"/>
  <c r="AJ564" i="1"/>
  <c r="AH564" i="1"/>
  <c r="AF564" i="1"/>
  <c r="AD564" i="1"/>
  <c r="AB564" i="1"/>
  <c r="Z564" i="1"/>
  <c r="X564" i="1"/>
  <c r="V564" i="1"/>
  <c r="AN563" i="1"/>
  <c r="AL563" i="1"/>
  <c r="AJ563" i="1"/>
  <c r="AH563" i="1"/>
  <c r="AF563" i="1"/>
  <c r="AD563" i="1"/>
  <c r="AB563" i="1"/>
  <c r="Z563" i="1"/>
  <c r="X563" i="1"/>
  <c r="V563" i="1"/>
  <c r="AN562" i="1"/>
  <c r="AL562" i="1"/>
  <c r="AJ562" i="1"/>
  <c r="AH562" i="1"/>
  <c r="AF562" i="1"/>
  <c r="AD562" i="1"/>
  <c r="AB562" i="1"/>
  <c r="Z562" i="1"/>
  <c r="X562" i="1"/>
  <c r="V562" i="1"/>
  <c r="EL561" i="1"/>
  <c r="EH561" i="1"/>
  <c r="EG561" i="1"/>
  <c r="EF561" i="1"/>
  <c r="EE561" i="1"/>
  <c r="ED561" i="1"/>
  <c r="EC561" i="1"/>
  <c r="EB561" i="1"/>
  <c r="EA561" i="1"/>
  <c r="DY561" i="1"/>
  <c r="DW561" i="1"/>
  <c r="DV561" i="1"/>
  <c r="DU561" i="1"/>
  <c r="DT561" i="1"/>
  <c r="DS561" i="1"/>
  <c r="DR561" i="1"/>
  <c r="DQ561" i="1"/>
  <c r="DP561" i="1"/>
  <c r="DO561" i="1"/>
  <c r="DN561" i="1"/>
  <c r="DM561" i="1"/>
  <c r="EI561" i="1" s="1"/>
  <c r="DK561" i="1"/>
  <c r="DJ561" i="1"/>
  <c r="DI561" i="1"/>
  <c r="DH561" i="1"/>
  <c r="DG561" i="1"/>
  <c r="DF561" i="1"/>
  <c r="DE561" i="1"/>
  <c r="DD561" i="1"/>
  <c r="DC561" i="1"/>
  <c r="DB561" i="1"/>
  <c r="DA561" i="1"/>
  <c r="CZ561" i="1"/>
  <c r="CY561" i="1"/>
  <c r="EJ561" i="1" s="1"/>
  <c r="CX561" i="1"/>
  <c r="CW561" i="1"/>
  <c r="CV561" i="1"/>
  <c r="CU561" i="1"/>
  <c r="CT561" i="1"/>
  <c r="CS561" i="1"/>
  <c r="CR561" i="1"/>
  <c r="EK561" i="1" s="1"/>
  <c r="CQ561" i="1"/>
  <c r="CP561" i="1"/>
  <c r="CO561" i="1"/>
  <c r="CN561" i="1"/>
  <c r="AN561" i="1"/>
  <c r="AL561" i="1"/>
  <c r="AJ561" i="1"/>
  <c r="AH561" i="1"/>
  <c r="AF561" i="1"/>
  <c r="AD561" i="1"/>
  <c r="AB561" i="1"/>
  <c r="Z561" i="1"/>
  <c r="X561" i="1"/>
  <c r="DX561" i="1" s="1"/>
  <c r="V561" i="1"/>
  <c r="EL560" i="1"/>
  <c r="EH560" i="1"/>
  <c r="EG560" i="1"/>
  <c r="EF560" i="1"/>
  <c r="EE560" i="1"/>
  <c r="ED560" i="1"/>
  <c r="EC560" i="1"/>
  <c r="EB560" i="1"/>
  <c r="EA560" i="1"/>
  <c r="DY560" i="1"/>
  <c r="DW560" i="1"/>
  <c r="DV560" i="1"/>
  <c r="DU560" i="1"/>
  <c r="DT560" i="1"/>
  <c r="DS560" i="1"/>
  <c r="DR560" i="1"/>
  <c r="DQ560" i="1"/>
  <c r="DP560" i="1"/>
  <c r="DO560" i="1"/>
  <c r="DN560" i="1"/>
  <c r="DM560" i="1"/>
  <c r="EI560" i="1" s="1"/>
  <c r="DK560" i="1"/>
  <c r="DJ560" i="1"/>
  <c r="DI560" i="1"/>
  <c r="DH560" i="1"/>
  <c r="DG560" i="1"/>
  <c r="DF560" i="1"/>
  <c r="DE560" i="1"/>
  <c r="DD560" i="1"/>
  <c r="DC560" i="1"/>
  <c r="DB560" i="1"/>
  <c r="DA560" i="1"/>
  <c r="CZ560" i="1"/>
  <c r="CY560" i="1"/>
  <c r="EJ560" i="1" s="1"/>
  <c r="CX560" i="1"/>
  <c r="CW560" i="1"/>
  <c r="CV560" i="1"/>
  <c r="CU560" i="1"/>
  <c r="CT560" i="1"/>
  <c r="CS560" i="1"/>
  <c r="CR560" i="1"/>
  <c r="EK560" i="1" s="1"/>
  <c r="CQ560" i="1"/>
  <c r="CP560" i="1"/>
  <c r="CO560" i="1"/>
  <c r="CN560" i="1"/>
  <c r="AN560" i="1"/>
  <c r="AL560" i="1"/>
  <c r="AJ560" i="1"/>
  <c r="AH560" i="1"/>
  <c r="AF560" i="1"/>
  <c r="AD560" i="1"/>
  <c r="AB560" i="1"/>
  <c r="Z560" i="1"/>
  <c r="X560" i="1"/>
  <c r="V560" i="1"/>
  <c r="EL559" i="1"/>
  <c r="EH559" i="1"/>
  <c r="EG559" i="1"/>
  <c r="EF559" i="1"/>
  <c r="EE559" i="1"/>
  <c r="ED559" i="1"/>
  <c r="EC559" i="1"/>
  <c r="EB559" i="1"/>
  <c r="EA559" i="1"/>
  <c r="DY559" i="1"/>
  <c r="DW559" i="1"/>
  <c r="DV559" i="1"/>
  <c r="DU559" i="1"/>
  <c r="DT559" i="1"/>
  <c r="DS559" i="1"/>
  <c r="DR559" i="1"/>
  <c r="DQ559" i="1"/>
  <c r="DP559" i="1"/>
  <c r="DO559" i="1"/>
  <c r="DN559" i="1"/>
  <c r="DM559" i="1"/>
  <c r="EI559" i="1" s="1"/>
  <c r="DK559" i="1"/>
  <c r="DJ559" i="1"/>
  <c r="DI559" i="1"/>
  <c r="DH559" i="1"/>
  <c r="DG559" i="1"/>
  <c r="DF559" i="1"/>
  <c r="DE559" i="1"/>
  <c r="DD559" i="1"/>
  <c r="DC559" i="1"/>
  <c r="DB559" i="1"/>
  <c r="DA559" i="1"/>
  <c r="CZ559" i="1"/>
  <c r="CY559" i="1"/>
  <c r="EJ559" i="1" s="1"/>
  <c r="CX559" i="1"/>
  <c r="CW559" i="1"/>
  <c r="CV559" i="1"/>
  <c r="CU559" i="1"/>
  <c r="CT559" i="1"/>
  <c r="CS559" i="1"/>
  <c r="CR559" i="1"/>
  <c r="EK559" i="1" s="1"/>
  <c r="CQ559" i="1"/>
  <c r="CP559" i="1"/>
  <c r="CO559" i="1"/>
  <c r="CN559" i="1"/>
  <c r="AN559" i="1"/>
  <c r="AL559" i="1"/>
  <c r="AJ559" i="1"/>
  <c r="AH559" i="1"/>
  <c r="AF559" i="1"/>
  <c r="AD559" i="1"/>
  <c r="DZ559" i="1" s="1"/>
  <c r="AB559" i="1"/>
  <c r="Z559" i="1"/>
  <c r="X559" i="1"/>
  <c r="DX559" i="1" s="1"/>
  <c r="V559" i="1"/>
  <c r="CM557" i="1"/>
  <c r="CL557" i="1"/>
  <c r="CK557" i="1"/>
  <c r="CJ557" i="1"/>
  <c r="CI557" i="1"/>
  <c r="CH557" i="1"/>
  <c r="CG557" i="1"/>
  <c r="CF557" i="1"/>
  <c r="CE557" i="1"/>
  <c r="CD557" i="1"/>
  <c r="CC557" i="1"/>
  <c r="CB557" i="1"/>
  <c r="CA557" i="1"/>
  <c r="BZ557" i="1"/>
  <c r="BY557" i="1"/>
  <c r="BX557" i="1"/>
  <c r="BW557" i="1"/>
  <c r="BV557" i="1"/>
  <c r="BU557" i="1"/>
  <c r="BT557" i="1"/>
  <c r="BS557" i="1"/>
  <c r="BR557" i="1"/>
  <c r="BQ557" i="1"/>
  <c r="BP557" i="1"/>
  <c r="BO557" i="1"/>
  <c r="BN557" i="1"/>
  <c r="BM557" i="1"/>
  <c r="BL557" i="1"/>
  <c r="BK557" i="1"/>
  <c r="BJ557" i="1"/>
  <c r="BI557" i="1"/>
  <c r="BH557" i="1"/>
  <c r="BG557" i="1"/>
  <c r="BF557" i="1"/>
  <c r="BE557" i="1"/>
  <c r="BD557" i="1"/>
  <c r="BC557" i="1"/>
  <c r="BB557" i="1"/>
  <c r="BA557" i="1"/>
  <c r="AZ557" i="1"/>
  <c r="AY557" i="1"/>
  <c r="S557" i="1"/>
  <c r="R557" i="1"/>
  <c r="Q557" i="1"/>
  <c r="P557" i="1"/>
  <c r="O557" i="1"/>
  <c r="N557" i="1"/>
  <c r="M557" i="1"/>
  <c r="L557" i="1"/>
  <c r="K557" i="1"/>
  <c r="J557" i="1"/>
  <c r="I557" i="1"/>
  <c r="CM556" i="1"/>
  <c r="CL556" i="1"/>
  <c r="CK556" i="1"/>
  <c r="CJ556" i="1"/>
  <c r="CI556" i="1"/>
  <c r="CH556" i="1"/>
  <c r="CG556" i="1"/>
  <c r="CF556" i="1"/>
  <c r="CE556" i="1"/>
  <c r="CD556" i="1"/>
  <c r="CC556" i="1"/>
  <c r="CB556" i="1"/>
  <c r="CA556" i="1"/>
  <c r="BZ556" i="1"/>
  <c r="BY556" i="1"/>
  <c r="BX556" i="1"/>
  <c r="BW556" i="1"/>
  <c r="BV556" i="1"/>
  <c r="BU556" i="1"/>
  <c r="BT556" i="1"/>
  <c r="BS556" i="1"/>
  <c r="BR556" i="1"/>
  <c r="BQ556" i="1"/>
  <c r="BP556" i="1"/>
  <c r="BO556" i="1"/>
  <c r="BN556" i="1"/>
  <c r="BM556" i="1"/>
  <c r="BL556" i="1"/>
  <c r="BK556" i="1"/>
  <c r="BJ556" i="1"/>
  <c r="BI556" i="1"/>
  <c r="BH556" i="1"/>
  <c r="BG556" i="1"/>
  <c r="BF556" i="1"/>
  <c r="BE556" i="1"/>
  <c r="BD556" i="1"/>
  <c r="BC556" i="1"/>
  <c r="BB556" i="1"/>
  <c r="BA556" i="1"/>
  <c r="AZ556" i="1"/>
  <c r="AY556" i="1"/>
  <c r="S556" i="1"/>
  <c r="R556" i="1"/>
  <c r="Q556" i="1"/>
  <c r="P556" i="1"/>
  <c r="O556" i="1"/>
  <c r="N556" i="1"/>
  <c r="M556" i="1"/>
  <c r="L556" i="1"/>
  <c r="K556" i="1"/>
  <c r="J556" i="1"/>
  <c r="I556" i="1"/>
  <c r="AN555" i="1"/>
  <c r="AL555" i="1"/>
  <c r="AJ555" i="1"/>
  <c r="AH555" i="1"/>
  <c r="AF555" i="1"/>
  <c r="AD555" i="1"/>
  <c r="AB555" i="1"/>
  <c r="Z555" i="1"/>
  <c r="X555" i="1"/>
  <c r="V555" i="1"/>
  <c r="AN554" i="1"/>
  <c r="AL554" i="1"/>
  <c r="AJ554" i="1"/>
  <c r="AH554" i="1"/>
  <c r="AF554" i="1"/>
  <c r="AD554" i="1"/>
  <c r="AB554" i="1"/>
  <c r="Z554" i="1"/>
  <c r="X554" i="1"/>
  <c r="V554" i="1"/>
  <c r="AN553" i="1"/>
  <c r="AL553" i="1"/>
  <c r="AJ553" i="1"/>
  <c r="AH553" i="1"/>
  <c r="AF553" i="1"/>
  <c r="AD553" i="1"/>
  <c r="AB553" i="1"/>
  <c r="Z553" i="1"/>
  <c r="X553" i="1"/>
  <c r="V553" i="1"/>
  <c r="AN552" i="1"/>
  <c r="AL552" i="1"/>
  <c r="AJ552" i="1"/>
  <c r="AH552" i="1"/>
  <c r="AF552" i="1"/>
  <c r="AD552" i="1"/>
  <c r="AB552" i="1"/>
  <c r="Z552" i="1"/>
  <c r="X552" i="1"/>
  <c r="V552" i="1"/>
  <c r="AN551" i="1"/>
  <c r="AL551" i="1"/>
  <c r="AJ551" i="1"/>
  <c r="AH551" i="1"/>
  <c r="AF551" i="1"/>
  <c r="AD551" i="1"/>
  <c r="AB551" i="1"/>
  <c r="Z551" i="1"/>
  <c r="X551" i="1"/>
  <c r="V551" i="1"/>
  <c r="AN550" i="1"/>
  <c r="AL550" i="1"/>
  <c r="AJ550" i="1"/>
  <c r="AH550" i="1"/>
  <c r="AF550" i="1"/>
  <c r="AD550" i="1"/>
  <c r="AB550" i="1"/>
  <c r="Z550" i="1"/>
  <c r="X550" i="1"/>
  <c r="V550" i="1"/>
  <c r="AN549" i="1"/>
  <c r="AL549" i="1"/>
  <c r="AJ549" i="1"/>
  <c r="AH549" i="1"/>
  <c r="AF549" i="1"/>
  <c r="AD549" i="1"/>
  <c r="AB549" i="1"/>
  <c r="Z549" i="1"/>
  <c r="X549" i="1"/>
  <c r="V549" i="1"/>
  <c r="AN548" i="1"/>
  <c r="AL548" i="1"/>
  <c r="AJ548" i="1"/>
  <c r="AH548" i="1"/>
  <c r="AF548" i="1"/>
  <c r="AD548" i="1"/>
  <c r="AB548" i="1"/>
  <c r="Z548" i="1"/>
  <c r="X548" i="1"/>
  <c r="V548" i="1"/>
  <c r="AN547" i="1"/>
  <c r="AL547" i="1"/>
  <c r="AJ547" i="1"/>
  <c r="AH547" i="1"/>
  <c r="AF547" i="1"/>
  <c r="AD547" i="1"/>
  <c r="AB547" i="1"/>
  <c r="Z547" i="1"/>
  <c r="X547" i="1"/>
  <c r="V547" i="1"/>
  <c r="AN546" i="1"/>
  <c r="AL546" i="1"/>
  <c r="AJ546" i="1"/>
  <c r="AH546" i="1"/>
  <c r="AF546" i="1"/>
  <c r="AD546" i="1"/>
  <c r="AB546" i="1"/>
  <c r="Z546" i="1"/>
  <c r="X546" i="1"/>
  <c r="V546" i="1"/>
  <c r="EL545" i="1"/>
  <c r="EH545" i="1"/>
  <c r="EG545" i="1"/>
  <c r="EF545" i="1"/>
  <c r="EE545" i="1"/>
  <c r="ED545" i="1"/>
  <c r="EC545" i="1"/>
  <c r="EB545" i="1"/>
  <c r="EA545" i="1"/>
  <c r="DY545" i="1"/>
  <c r="DW545" i="1"/>
  <c r="DV545" i="1"/>
  <c r="DU545" i="1"/>
  <c r="DT545" i="1"/>
  <c r="DS545" i="1"/>
  <c r="DR545" i="1"/>
  <c r="DQ545" i="1"/>
  <c r="DP545" i="1"/>
  <c r="DO545" i="1"/>
  <c r="DN545" i="1"/>
  <c r="DM545" i="1"/>
  <c r="EI545" i="1" s="1"/>
  <c r="DK545" i="1"/>
  <c r="DJ545" i="1"/>
  <c r="DI545" i="1"/>
  <c r="DH545" i="1"/>
  <c r="DG545" i="1"/>
  <c r="DF545" i="1"/>
  <c r="DE545" i="1"/>
  <c r="DD545" i="1"/>
  <c r="DC545" i="1"/>
  <c r="DB545" i="1"/>
  <c r="DA545" i="1"/>
  <c r="CZ545" i="1"/>
  <c r="CY545" i="1"/>
  <c r="EJ545" i="1" s="1"/>
  <c r="CX545" i="1"/>
  <c r="CW545" i="1"/>
  <c r="CV545" i="1"/>
  <c r="CU545" i="1"/>
  <c r="CT545" i="1"/>
  <c r="CS545" i="1"/>
  <c r="CR545" i="1"/>
  <c r="EK545" i="1" s="1"/>
  <c r="CQ545" i="1"/>
  <c r="CP545" i="1"/>
  <c r="CO545" i="1"/>
  <c r="CN545" i="1"/>
  <c r="AN545" i="1"/>
  <c r="AL545" i="1"/>
  <c r="AJ545" i="1"/>
  <c r="AH545" i="1"/>
  <c r="AF545" i="1"/>
  <c r="AD545" i="1"/>
  <c r="DZ545" i="1" s="1"/>
  <c r="AB545" i="1"/>
  <c r="Z545" i="1"/>
  <c r="X545" i="1"/>
  <c r="DX545" i="1" s="1"/>
  <c r="V545" i="1"/>
  <c r="EL544" i="1"/>
  <c r="EH544" i="1"/>
  <c r="EG544" i="1"/>
  <c r="EF544" i="1"/>
  <c r="EE544" i="1"/>
  <c r="ED544" i="1"/>
  <c r="EC544" i="1"/>
  <c r="EB544" i="1"/>
  <c r="EA544" i="1"/>
  <c r="DY544" i="1"/>
  <c r="DW544" i="1"/>
  <c r="DV544" i="1"/>
  <c r="DU544" i="1"/>
  <c r="DT544" i="1"/>
  <c r="DS544" i="1"/>
  <c r="DR544" i="1"/>
  <c r="DQ544" i="1"/>
  <c r="DP544" i="1"/>
  <c r="DO544" i="1"/>
  <c r="DN544" i="1"/>
  <c r="DM544" i="1"/>
  <c r="EI544" i="1" s="1"/>
  <c r="DK544" i="1"/>
  <c r="DJ544" i="1"/>
  <c r="DI544" i="1"/>
  <c r="DH544" i="1"/>
  <c r="DG544" i="1"/>
  <c r="DF544" i="1"/>
  <c r="DE544" i="1"/>
  <c r="DD544" i="1"/>
  <c r="DC544" i="1"/>
  <c r="DB544" i="1"/>
  <c r="DA544" i="1"/>
  <c r="CZ544" i="1"/>
  <c r="CY544" i="1"/>
  <c r="EJ544" i="1" s="1"/>
  <c r="CX544" i="1"/>
  <c r="CW544" i="1"/>
  <c r="CV544" i="1"/>
  <c r="CU544" i="1"/>
  <c r="CT544" i="1"/>
  <c r="CS544" i="1"/>
  <c r="CR544" i="1"/>
  <c r="EK544" i="1" s="1"/>
  <c r="CQ544" i="1"/>
  <c r="CP544" i="1"/>
  <c r="CO544" i="1"/>
  <c r="CN544" i="1"/>
  <c r="AN544" i="1"/>
  <c r="AL544" i="1"/>
  <c r="AJ544" i="1"/>
  <c r="AH544" i="1"/>
  <c r="AF544" i="1"/>
  <c r="AD544" i="1"/>
  <c r="DL544" i="1" s="1"/>
  <c r="AB544" i="1"/>
  <c r="Z544" i="1"/>
  <c r="X544" i="1"/>
  <c r="DX544" i="1" s="1"/>
  <c r="V544" i="1"/>
  <c r="EL543" i="1"/>
  <c r="EH543" i="1"/>
  <c r="EG543" i="1"/>
  <c r="EF543" i="1"/>
  <c r="EE543" i="1"/>
  <c r="ED543" i="1"/>
  <c r="EC543" i="1"/>
  <c r="EB543" i="1"/>
  <c r="EA543" i="1"/>
  <c r="DY543" i="1"/>
  <c r="DW543" i="1"/>
  <c r="DV543" i="1"/>
  <c r="DU543" i="1"/>
  <c r="DT543" i="1"/>
  <c r="DS543" i="1"/>
  <c r="DR543" i="1"/>
  <c r="DQ543" i="1"/>
  <c r="DP543" i="1"/>
  <c r="DO543" i="1"/>
  <c r="DN543" i="1"/>
  <c r="DM543" i="1"/>
  <c r="EI543" i="1" s="1"/>
  <c r="DK543" i="1"/>
  <c r="DJ543" i="1"/>
  <c r="DI543" i="1"/>
  <c r="DH543" i="1"/>
  <c r="DG543" i="1"/>
  <c r="DF543" i="1"/>
  <c r="DE543" i="1"/>
  <c r="DD543" i="1"/>
  <c r="DC543" i="1"/>
  <c r="DB543" i="1"/>
  <c r="DA543" i="1"/>
  <c r="CZ543" i="1"/>
  <c r="CY543" i="1"/>
  <c r="EJ543" i="1" s="1"/>
  <c r="CX543" i="1"/>
  <c r="CW543" i="1"/>
  <c r="CV543" i="1"/>
  <c r="CU543" i="1"/>
  <c r="CT543" i="1"/>
  <c r="CS543" i="1"/>
  <c r="CR543" i="1"/>
  <c r="CQ543" i="1"/>
  <c r="CP543" i="1"/>
  <c r="CO543" i="1"/>
  <c r="CN543" i="1"/>
  <c r="AN543" i="1"/>
  <c r="AL543" i="1"/>
  <c r="AJ543" i="1"/>
  <c r="AH543" i="1"/>
  <c r="AF543" i="1"/>
  <c r="AD543" i="1"/>
  <c r="DZ543" i="1" s="1"/>
  <c r="AB543" i="1"/>
  <c r="Z543" i="1"/>
  <c r="X543" i="1"/>
  <c r="DX543" i="1" s="1"/>
  <c r="V543" i="1"/>
  <c r="EL541" i="1"/>
  <c r="EK541" i="1"/>
  <c r="EJ541" i="1"/>
  <c r="EI541" i="1"/>
  <c r="EH541" i="1"/>
  <c r="EG541" i="1"/>
  <c r="EF541" i="1"/>
  <c r="EE541" i="1"/>
  <c r="ED541" i="1"/>
  <c r="EC541" i="1"/>
  <c r="EB541" i="1"/>
  <c r="EA541" i="1"/>
  <c r="DZ541" i="1"/>
  <c r="DY541" i="1"/>
  <c r="DX541" i="1"/>
  <c r="DW541" i="1"/>
  <c r="DV541" i="1"/>
  <c r="DU541" i="1"/>
  <c r="DT541" i="1"/>
  <c r="DS541" i="1"/>
  <c r="DR541" i="1"/>
  <c r="DQ541" i="1"/>
  <c r="DP541" i="1"/>
  <c r="DO541" i="1"/>
  <c r="DN541" i="1"/>
  <c r="DM541" i="1"/>
  <c r="DL541" i="1"/>
  <c r="DK541" i="1"/>
  <c r="DJ541" i="1"/>
  <c r="DI541" i="1"/>
  <c r="DH541" i="1"/>
  <c r="DG541" i="1"/>
  <c r="DF541" i="1"/>
  <c r="DE541" i="1"/>
  <c r="DD541" i="1"/>
  <c r="DC541" i="1"/>
  <c r="DB541" i="1"/>
  <c r="DA541" i="1"/>
  <c r="CZ541" i="1"/>
  <c r="CY541" i="1"/>
  <c r="CX541" i="1"/>
  <c r="CW541" i="1"/>
  <c r="CV541" i="1"/>
  <c r="CU541" i="1"/>
  <c r="CT541" i="1"/>
  <c r="CS541" i="1"/>
  <c r="CR541" i="1"/>
  <c r="CQ541" i="1"/>
  <c r="CP541" i="1"/>
  <c r="CO541" i="1"/>
  <c r="CN541" i="1"/>
  <c r="CM541" i="1"/>
  <c r="CL541" i="1"/>
  <c r="CK541" i="1"/>
  <c r="CJ541" i="1"/>
  <c r="CI541" i="1"/>
  <c r="CH541" i="1"/>
  <c r="CG541" i="1"/>
  <c r="CF541" i="1"/>
  <c r="CE541" i="1"/>
  <c r="CD541" i="1"/>
  <c r="CC541" i="1"/>
  <c r="CB541" i="1"/>
  <c r="CA541" i="1"/>
  <c r="BZ541" i="1"/>
  <c r="BY541" i="1"/>
  <c r="BX541" i="1"/>
  <c r="BW541" i="1"/>
  <c r="BV541" i="1"/>
  <c r="BU541" i="1"/>
  <c r="BT541" i="1"/>
  <c r="BS541" i="1"/>
  <c r="BR541" i="1"/>
  <c r="BQ541" i="1"/>
  <c r="BP541" i="1"/>
  <c r="BO541" i="1"/>
  <c r="BN541" i="1"/>
  <c r="BM541" i="1"/>
  <c r="BL541" i="1"/>
  <c r="BK541" i="1"/>
  <c r="BJ541" i="1"/>
  <c r="BI541" i="1"/>
  <c r="BH541" i="1"/>
  <c r="BG541" i="1"/>
  <c r="BF541" i="1"/>
  <c r="BE541" i="1"/>
  <c r="BD541" i="1"/>
  <c r="BC541" i="1"/>
  <c r="BB541" i="1"/>
  <c r="BA541" i="1"/>
  <c r="AZ541" i="1"/>
  <c r="AY541" i="1"/>
  <c r="S541" i="1"/>
  <c r="R541" i="1"/>
  <c r="Q541" i="1"/>
  <c r="P541" i="1"/>
  <c r="O541" i="1"/>
  <c r="N541" i="1"/>
  <c r="M541" i="1"/>
  <c r="L541" i="1"/>
  <c r="K541" i="1"/>
  <c r="J541" i="1"/>
  <c r="I541" i="1"/>
  <c r="EL540" i="1"/>
  <c r="EK540" i="1"/>
  <c r="EJ540" i="1"/>
  <c r="EI540" i="1"/>
  <c r="EH540" i="1"/>
  <c r="EG540" i="1"/>
  <c r="EF540" i="1"/>
  <c r="EE540" i="1"/>
  <c r="ED540" i="1"/>
  <c r="EC540" i="1"/>
  <c r="EB540" i="1"/>
  <c r="EA540" i="1"/>
  <c r="DZ540" i="1"/>
  <c r="DY540" i="1"/>
  <c r="DX540" i="1"/>
  <c r="DW540" i="1"/>
  <c r="DV540" i="1"/>
  <c r="DU540" i="1"/>
  <c r="DT540" i="1"/>
  <c r="DS540" i="1"/>
  <c r="DR540" i="1"/>
  <c r="DQ540" i="1"/>
  <c r="DP540" i="1"/>
  <c r="DO540" i="1"/>
  <c r="DN540" i="1"/>
  <c r="DM540" i="1"/>
  <c r="DL540" i="1"/>
  <c r="DK540" i="1"/>
  <c r="DJ540" i="1"/>
  <c r="DI540" i="1"/>
  <c r="DH540" i="1"/>
  <c r="DG540" i="1"/>
  <c r="DF540" i="1"/>
  <c r="DE540" i="1"/>
  <c r="DD540" i="1"/>
  <c r="DC540" i="1"/>
  <c r="DB540" i="1"/>
  <c r="DA540" i="1"/>
  <c r="CZ540" i="1"/>
  <c r="CY540" i="1"/>
  <c r="CX540" i="1"/>
  <c r="CW540" i="1"/>
  <c r="CV540" i="1"/>
  <c r="CU540" i="1"/>
  <c r="CT540" i="1"/>
  <c r="CS540" i="1"/>
  <c r="CR540" i="1"/>
  <c r="CQ540" i="1"/>
  <c r="CP540" i="1"/>
  <c r="CO540" i="1"/>
  <c r="CN540" i="1"/>
  <c r="CM540" i="1"/>
  <c r="CL540" i="1"/>
  <c r="CK540" i="1"/>
  <c r="CJ540" i="1"/>
  <c r="CI540" i="1"/>
  <c r="CH540" i="1"/>
  <c r="CG540" i="1"/>
  <c r="CF540" i="1"/>
  <c r="CE540" i="1"/>
  <c r="CD540" i="1"/>
  <c r="CC540" i="1"/>
  <c r="CB540" i="1"/>
  <c r="CA540" i="1"/>
  <c r="BZ540" i="1"/>
  <c r="BY540" i="1"/>
  <c r="BX540" i="1"/>
  <c r="BW540" i="1"/>
  <c r="BV540" i="1"/>
  <c r="BU540" i="1"/>
  <c r="BT540" i="1"/>
  <c r="BS540" i="1"/>
  <c r="BR540" i="1"/>
  <c r="BQ540" i="1"/>
  <c r="BP540" i="1"/>
  <c r="BO540" i="1"/>
  <c r="BN540" i="1"/>
  <c r="BM540" i="1"/>
  <c r="BL540" i="1"/>
  <c r="BK540" i="1"/>
  <c r="BJ540" i="1"/>
  <c r="BI540" i="1"/>
  <c r="BH540" i="1"/>
  <c r="BG540" i="1"/>
  <c r="BF540" i="1"/>
  <c r="BE540" i="1"/>
  <c r="BD540" i="1"/>
  <c r="BC540" i="1"/>
  <c r="BB540" i="1"/>
  <c r="BA540" i="1"/>
  <c r="AZ540" i="1"/>
  <c r="AY540" i="1"/>
  <c r="S540" i="1"/>
  <c r="R540" i="1"/>
  <c r="Q540" i="1"/>
  <c r="P540" i="1"/>
  <c r="O540" i="1"/>
  <c r="N540" i="1"/>
  <c r="M540" i="1"/>
  <c r="L540" i="1"/>
  <c r="K540" i="1"/>
  <c r="J540" i="1"/>
  <c r="I540" i="1"/>
  <c r="AN539" i="1"/>
  <c r="AL539" i="1"/>
  <c r="AJ539" i="1"/>
  <c r="AH539" i="1"/>
  <c r="AF539" i="1"/>
  <c r="AD539" i="1"/>
  <c r="AB539" i="1"/>
  <c r="Z539" i="1"/>
  <c r="X539" i="1"/>
  <c r="V539" i="1"/>
  <c r="AN538" i="1"/>
  <c r="AL538" i="1"/>
  <c r="AJ538" i="1"/>
  <c r="AH538" i="1"/>
  <c r="AF538" i="1"/>
  <c r="AD538" i="1"/>
  <c r="AB538" i="1"/>
  <c r="Z538" i="1"/>
  <c r="X538" i="1"/>
  <c r="V538" i="1"/>
  <c r="AN537" i="1"/>
  <c r="AL537" i="1"/>
  <c r="AJ537" i="1"/>
  <c r="AH537" i="1"/>
  <c r="AF537" i="1"/>
  <c r="AD537" i="1"/>
  <c r="AB537" i="1"/>
  <c r="Z537" i="1"/>
  <c r="X537" i="1"/>
  <c r="V537" i="1"/>
  <c r="AN536" i="1"/>
  <c r="AL536" i="1"/>
  <c r="AJ536" i="1"/>
  <c r="AH536" i="1"/>
  <c r="AF536" i="1"/>
  <c r="AD536" i="1"/>
  <c r="AB536" i="1"/>
  <c r="Z536" i="1"/>
  <c r="X536" i="1"/>
  <c r="V536" i="1"/>
  <c r="AN535" i="1"/>
  <c r="AL535" i="1"/>
  <c r="AJ535" i="1"/>
  <c r="AH535" i="1"/>
  <c r="AF535" i="1"/>
  <c r="AD535" i="1"/>
  <c r="AB535" i="1"/>
  <c r="Z535" i="1"/>
  <c r="X535" i="1"/>
  <c r="V535" i="1"/>
  <c r="AN534" i="1"/>
  <c r="AL534" i="1"/>
  <c r="AJ534" i="1"/>
  <c r="AH534" i="1"/>
  <c r="AF534" i="1"/>
  <c r="AD534" i="1"/>
  <c r="AB534" i="1"/>
  <c r="Z534" i="1"/>
  <c r="X534" i="1"/>
  <c r="V534" i="1"/>
  <c r="AN533" i="1"/>
  <c r="AL533" i="1"/>
  <c r="AJ533" i="1"/>
  <c r="AH533" i="1"/>
  <c r="AF533" i="1"/>
  <c r="AD533" i="1"/>
  <c r="AB533" i="1"/>
  <c r="Z533" i="1"/>
  <c r="X533" i="1"/>
  <c r="V533" i="1"/>
  <c r="AN532" i="1"/>
  <c r="AL532" i="1"/>
  <c r="AJ532" i="1"/>
  <c r="AH532" i="1"/>
  <c r="AF532" i="1"/>
  <c r="AD532" i="1"/>
  <c r="AB532" i="1"/>
  <c r="Z532" i="1"/>
  <c r="X532" i="1"/>
  <c r="V532" i="1"/>
  <c r="AN531" i="1"/>
  <c r="AL531" i="1"/>
  <c r="AJ531" i="1"/>
  <c r="AH531" i="1"/>
  <c r="AF531" i="1"/>
  <c r="AD531" i="1"/>
  <c r="AB531" i="1"/>
  <c r="Z531" i="1"/>
  <c r="X531" i="1"/>
  <c r="V531" i="1"/>
  <c r="AN530" i="1"/>
  <c r="AL530" i="1"/>
  <c r="AJ530" i="1"/>
  <c r="AH530" i="1"/>
  <c r="AF530" i="1"/>
  <c r="AD530" i="1"/>
  <c r="AB530" i="1"/>
  <c r="Z530" i="1"/>
  <c r="X530" i="1"/>
  <c r="V530" i="1"/>
  <c r="AN529" i="1"/>
  <c r="AL529" i="1"/>
  <c r="AJ529" i="1"/>
  <c r="AH529" i="1"/>
  <c r="AF529" i="1"/>
  <c r="AD529" i="1"/>
  <c r="AB529" i="1"/>
  <c r="Z529" i="1"/>
  <c r="X529" i="1"/>
  <c r="V529" i="1"/>
  <c r="AN528" i="1"/>
  <c r="AL528" i="1"/>
  <c r="AJ528" i="1"/>
  <c r="AH528" i="1"/>
  <c r="AF528" i="1"/>
  <c r="AD528" i="1"/>
  <c r="AB528" i="1"/>
  <c r="Z528" i="1"/>
  <c r="X528" i="1"/>
  <c r="V528" i="1"/>
  <c r="AN527" i="1"/>
  <c r="AL527" i="1"/>
  <c r="AJ527" i="1"/>
  <c r="AH527" i="1"/>
  <c r="AF527" i="1"/>
  <c r="AD527" i="1"/>
  <c r="AB527" i="1"/>
  <c r="Z527" i="1"/>
  <c r="X527" i="1"/>
  <c r="V527" i="1"/>
  <c r="AN526" i="1"/>
  <c r="AL526" i="1"/>
  <c r="AJ526" i="1"/>
  <c r="AH526" i="1"/>
  <c r="AF526" i="1"/>
  <c r="AD526" i="1"/>
  <c r="AB526" i="1"/>
  <c r="Z526" i="1"/>
  <c r="X526" i="1"/>
  <c r="V526" i="1"/>
  <c r="CM524" i="1"/>
  <c r="CL524" i="1"/>
  <c r="CK524" i="1"/>
  <c r="CJ524" i="1"/>
  <c r="CI524" i="1"/>
  <c r="CH524" i="1"/>
  <c r="CG524" i="1"/>
  <c r="CF524" i="1"/>
  <c r="CE524" i="1"/>
  <c r="CD524" i="1"/>
  <c r="CC524" i="1"/>
  <c r="CB524" i="1"/>
  <c r="CA524" i="1"/>
  <c r="BZ524" i="1"/>
  <c r="BY524" i="1"/>
  <c r="BX524" i="1"/>
  <c r="BW524" i="1"/>
  <c r="BV524" i="1"/>
  <c r="BU524" i="1"/>
  <c r="BT524" i="1"/>
  <c r="BS524" i="1"/>
  <c r="BR524" i="1"/>
  <c r="BQ524" i="1"/>
  <c r="BP524" i="1"/>
  <c r="BO524" i="1"/>
  <c r="BN524" i="1"/>
  <c r="BM524" i="1"/>
  <c r="BL524" i="1"/>
  <c r="BK524" i="1"/>
  <c r="BJ524" i="1"/>
  <c r="BI524" i="1"/>
  <c r="BH524" i="1"/>
  <c r="BG524" i="1"/>
  <c r="BF524" i="1"/>
  <c r="BE524" i="1"/>
  <c r="BD524" i="1"/>
  <c r="BC524" i="1"/>
  <c r="BB524" i="1"/>
  <c r="BA524" i="1"/>
  <c r="AZ524" i="1"/>
  <c r="AY524" i="1"/>
  <c r="S524" i="1"/>
  <c r="R524" i="1"/>
  <c r="Q524" i="1"/>
  <c r="P524" i="1"/>
  <c r="O524" i="1"/>
  <c r="N524" i="1"/>
  <c r="M524" i="1"/>
  <c r="L524" i="1"/>
  <c r="K524" i="1"/>
  <c r="J524" i="1"/>
  <c r="I524" i="1"/>
  <c r="CM523" i="1"/>
  <c r="CL523" i="1"/>
  <c r="CK523" i="1"/>
  <c r="CJ523" i="1"/>
  <c r="CI523" i="1"/>
  <c r="CH523" i="1"/>
  <c r="CG523" i="1"/>
  <c r="CF523" i="1"/>
  <c r="CE523" i="1"/>
  <c r="CD523" i="1"/>
  <c r="CC523" i="1"/>
  <c r="CB523" i="1"/>
  <c r="CA523" i="1"/>
  <c r="BZ523" i="1"/>
  <c r="BY523" i="1"/>
  <c r="BX523" i="1"/>
  <c r="BW523" i="1"/>
  <c r="BV523" i="1"/>
  <c r="BU523" i="1"/>
  <c r="BT523" i="1"/>
  <c r="BS523" i="1"/>
  <c r="BR523" i="1"/>
  <c r="BQ523" i="1"/>
  <c r="BP523" i="1"/>
  <c r="BO523" i="1"/>
  <c r="BN523" i="1"/>
  <c r="BM523" i="1"/>
  <c r="BL523" i="1"/>
  <c r="BK523" i="1"/>
  <c r="BJ523" i="1"/>
  <c r="BI523" i="1"/>
  <c r="BH523" i="1"/>
  <c r="BG523" i="1"/>
  <c r="BF523" i="1"/>
  <c r="BE523" i="1"/>
  <c r="BD523" i="1"/>
  <c r="BC523" i="1"/>
  <c r="BB523" i="1"/>
  <c r="BA523" i="1"/>
  <c r="AZ523" i="1"/>
  <c r="AY523" i="1"/>
  <c r="S523" i="1"/>
  <c r="R523" i="1"/>
  <c r="Q523" i="1"/>
  <c r="P523" i="1"/>
  <c r="O523" i="1"/>
  <c r="N523" i="1"/>
  <c r="M523" i="1"/>
  <c r="L523" i="1"/>
  <c r="K523" i="1"/>
  <c r="J523" i="1"/>
  <c r="I523" i="1"/>
  <c r="AN522" i="1"/>
  <c r="AL522" i="1"/>
  <c r="AJ522" i="1"/>
  <c r="AH522" i="1"/>
  <c r="AF522" i="1"/>
  <c r="AD522" i="1"/>
  <c r="AB522" i="1"/>
  <c r="Z522" i="1"/>
  <c r="X522" i="1"/>
  <c r="V522" i="1"/>
  <c r="AN521" i="1"/>
  <c r="AL521" i="1"/>
  <c r="AJ521" i="1"/>
  <c r="AH521" i="1"/>
  <c r="AF521" i="1"/>
  <c r="AD521" i="1"/>
  <c r="AB521" i="1"/>
  <c r="Z521" i="1"/>
  <c r="X521" i="1"/>
  <c r="V521" i="1"/>
  <c r="AN520" i="1"/>
  <c r="AL520" i="1"/>
  <c r="AJ520" i="1"/>
  <c r="AH520" i="1"/>
  <c r="AF520" i="1"/>
  <c r="AD520" i="1"/>
  <c r="AB520" i="1"/>
  <c r="Z520" i="1"/>
  <c r="X520" i="1"/>
  <c r="V520" i="1"/>
  <c r="AN519" i="1"/>
  <c r="AL519" i="1"/>
  <c r="AJ519" i="1"/>
  <c r="AH519" i="1"/>
  <c r="AF519" i="1"/>
  <c r="AD519" i="1"/>
  <c r="AB519" i="1"/>
  <c r="Z519" i="1"/>
  <c r="X519" i="1"/>
  <c r="V519" i="1"/>
  <c r="AN518" i="1"/>
  <c r="AL518" i="1"/>
  <c r="AJ518" i="1"/>
  <c r="AH518" i="1"/>
  <c r="AF518" i="1"/>
  <c r="AD518" i="1"/>
  <c r="AB518" i="1"/>
  <c r="Z518" i="1"/>
  <c r="X518" i="1"/>
  <c r="V518" i="1"/>
  <c r="AN517" i="1"/>
  <c r="AL517" i="1"/>
  <c r="AJ517" i="1"/>
  <c r="AH517" i="1"/>
  <c r="AF517" i="1"/>
  <c r="AD517" i="1"/>
  <c r="AB517" i="1"/>
  <c r="Z517" i="1"/>
  <c r="X517" i="1"/>
  <c r="V517" i="1"/>
  <c r="AN516" i="1"/>
  <c r="AL516" i="1"/>
  <c r="AJ516" i="1"/>
  <c r="AH516" i="1"/>
  <c r="AF516" i="1"/>
  <c r="AD516" i="1"/>
  <c r="AB516" i="1"/>
  <c r="Z516" i="1"/>
  <c r="X516" i="1"/>
  <c r="V516" i="1"/>
  <c r="AN515" i="1"/>
  <c r="AL515" i="1"/>
  <c r="AJ515" i="1"/>
  <c r="AH515" i="1"/>
  <c r="AF515" i="1"/>
  <c r="AD515" i="1"/>
  <c r="AB515" i="1"/>
  <c r="Z515" i="1"/>
  <c r="X515" i="1"/>
  <c r="V515" i="1"/>
  <c r="AN514" i="1"/>
  <c r="AL514" i="1"/>
  <c r="AJ514" i="1"/>
  <c r="AH514" i="1"/>
  <c r="AF514" i="1"/>
  <c r="AD514" i="1"/>
  <c r="AB514" i="1"/>
  <c r="Z514" i="1"/>
  <c r="X514" i="1"/>
  <c r="V514" i="1"/>
  <c r="AN513" i="1"/>
  <c r="AL513" i="1"/>
  <c r="AJ513" i="1"/>
  <c r="AH513" i="1"/>
  <c r="AF513" i="1"/>
  <c r="AD513" i="1"/>
  <c r="AB513" i="1"/>
  <c r="Z513" i="1"/>
  <c r="X513" i="1"/>
  <c r="V513" i="1"/>
  <c r="AN512" i="1"/>
  <c r="AL512" i="1"/>
  <c r="AJ512" i="1"/>
  <c r="AH512" i="1"/>
  <c r="AF512" i="1"/>
  <c r="AD512" i="1"/>
  <c r="AB512" i="1"/>
  <c r="Z512" i="1"/>
  <c r="X512" i="1"/>
  <c r="V512" i="1"/>
  <c r="AN511" i="1"/>
  <c r="AL511" i="1"/>
  <c r="AJ511" i="1"/>
  <c r="AH511" i="1"/>
  <c r="AF511" i="1"/>
  <c r="AD511" i="1"/>
  <c r="AB511" i="1"/>
  <c r="Z511" i="1"/>
  <c r="X511" i="1"/>
  <c r="V511" i="1"/>
  <c r="EL510" i="1"/>
  <c r="EH510" i="1"/>
  <c r="EG510" i="1"/>
  <c r="EF510" i="1"/>
  <c r="EE510" i="1"/>
  <c r="ED510" i="1"/>
  <c r="EC510" i="1"/>
  <c r="EB510" i="1"/>
  <c r="EA510" i="1"/>
  <c r="DY510" i="1"/>
  <c r="DW510" i="1"/>
  <c r="DV510" i="1"/>
  <c r="DU510" i="1"/>
  <c r="DT510" i="1"/>
  <c r="DS510" i="1"/>
  <c r="DR510" i="1"/>
  <c r="DQ510" i="1"/>
  <c r="DP510" i="1"/>
  <c r="DO510" i="1"/>
  <c r="DN510" i="1"/>
  <c r="DM510" i="1"/>
  <c r="DK510" i="1"/>
  <c r="DJ510" i="1"/>
  <c r="DI510" i="1"/>
  <c r="DH510" i="1"/>
  <c r="DG510" i="1"/>
  <c r="DF510" i="1"/>
  <c r="DE510" i="1"/>
  <c r="DD510" i="1"/>
  <c r="DC510" i="1"/>
  <c r="DB510" i="1"/>
  <c r="DA510" i="1"/>
  <c r="CZ510" i="1"/>
  <c r="CY510" i="1"/>
  <c r="EJ510" i="1" s="1"/>
  <c r="CX510" i="1"/>
  <c r="CW510" i="1"/>
  <c r="CV510" i="1"/>
  <c r="CU510" i="1"/>
  <c r="CT510" i="1"/>
  <c r="CS510" i="1"/>
  <c r="CR510" i="1"/>
  <c r="EK510" i="1" s="1"/>
  <c r="CQ510" i="1"/>
  <c r="CP510" i="1"/>
  <c r="CO510" i="1"/>
  <c r="CN510" i="1"/>
  <c r="AN510" i="1"/>
  <c r="AL510" i="1"/>
  <c r="AJ510" i="1"/>
  <c r="AH510" i="1"/>
  <c r="AF510" i="1"/>
  <c r="AD510" i="1"/>
  <c r="DZ510" i="1" s="1"/>
  <c r="AB510" i="1"/>
  <c r="Z510" i="1"/>
  <c r="X510" i="1"/>
  <c r="DX510" i="1" s="1"/>
  <c r="V510" i="1"/>
  <c r="EL509" i="1"/>
  <c r="EH509" i="1"/>
  <c r="EG509" i="1"/>
  <c r="EF509" i="1"/>
  <c r="EE509" i="1"/>
  <c r="ED509" i="1"/>
  <c r="EC509" i="1"/>
  <c r="EB509" i="1"/>
  <c r="EA509" i="1"/>
  <c r="DY509" i="1"/>
  <c r="DW509" i="1"/>
  <c r="DV509" i="1"/>
  <c r="DU509" i="1"/>
  <c r="DT509" i="1"/>
  <c r="DS509" i="1"/>
  <c r="DR509" i="1"/>
  <c r="DQ509" i="1"/>
  <c r="DP509" i="1"/>
  <c r="DO509" i="1"/>
  <c r="DN509" i="1"/>
  <c r="DM509" i="1"/>
  <c r="EI509" i="1" s="1"/>
  <c r="DK509" i="1"/>
  <c r="DJ509" i="1"/>
  <c r="DI509" i="1"/>
  <c r="DH509" i="1"/>
  <c r="DG509" i="1"/>
  <c r="DF509" i="1"/>
  <c r="DE509" i="1"/>
  <c r="DD509" i="1"/>
  <c r="DC509" i="1"/>
  <c r="DB509" i="1"/>
  <c r="DA509" i="1"/>
  <c r="CZ509" i="1"/>
  <c r="CY509" i="1"/>
  <c r="EJ509" i="1" s="1"/>
  <c r="CX509" i="1"/>
  <c r="CW509" i="1"/>
  <c r="CV509" i="1"/>
  <c r="CU509" i="1"/>
  <c r="CT509" i="1"/>
  <c r="CS509" i="1"/>
  <c r="CR509" i="1"/>
  <c r="CQ509" i="1"/>
  <c r="CP509" i="1"/>
  <c r="CO509" i="1"/>
  <c r="CN509" i="1"/>
  <c r="AN509" i="1"/>
  <c r="AL509" i="1"/>
  <c r="AJ509" i="1"/>
  <c r="AH509" i="1"/>
  <c r="AF509" i="1"/>
  <c r="AD509" i="1"/>
  <c r="DZ509" i="1" s="1"/>
  <c r="AB509" i="1"/>
  <c r="Z509" i="1"/>
  <c r="X509" i="1"/>
  <c r="V509" i="1"/>
  <c r="EL508" i="1"/>
  <c r="EH508" i="1"/>
  <c r="EG508" i="1"/>
  <c r="EF508" i="1"/>
  <c r="EE508" i="1"/>
  <c r="ED508" i="1"/>
  <c r="EC508" i="1"/>
  <c r="EB508" i="1"/>
  <c r="EA508" i="1"/>
  <c r="DY508" i="1"/>
  <c r="DW508" i="1"/>
  <c r="DV508" i="1"/>
  <c r="DU508" i="1"/>
  <c r="DT508" i="1"/>
  <c r="DS508" i="1"/>
  <c r="DR508" i="1"/>
  <c r="DQ508" i="1"/>
  <c r="DP508" i="1"/>
  <c r="DO508" i="1"/>
  <c r="DN508" i="1"/>
  <c r="DM508" i="1"/>
  <c r="EI508" i="1" s="1"/>
  <c r="DK508" i="1"/>
  <c r="DJ508" i="1"/>
  <c r="DI508" i="1"/>
  <c r="DH508" i="1"/>
  <c r="DG508" i="1"/>
  <c r="DF508" i="1"/>
  <c r="DE508" i="1"/>
  <c r="DD508" i="1"/>
  <c r="DC508" i="1"/>
  <c r="DB508" i="1"/>
  <c r="DA508" i="1"/>
  <c r="CZ508" i="1"/>
  <c r="CY508" i="1"/>
  <c r="EJ508" i="1" s="1"/>
  <c r="CX508" i="1"/>
  <c r="CW508" i="1"/>
  <c r="CV508" i="1"/>
  <c r="CU508" i="1"/>
  <c r="CT508" i="1"/>
  <c r="CS508" i="1"/>
  <c r="CR508" i="1"/>
  <c r="EK508" i="1" s="1"/>
  <c r="CQ508" i="1"/>
  <c r="CP508" i="1"/>
  <c r="CO508" i="1"/>
  <c r="CN508" i="1"/>
  <c r="AN508" i="1"/>
  <c r="AL508" i="1"/>
  <c r="AJ508" i="1"/>
  <c r="AH508" i="1"/>
  <c r="AF508" i="1"/>
  <c r="AD508" i="1"/>
  <c r="DZ508" i="1" s="1"/>
  <c r="AB508" i="1"/>
  <c r="Z508" i="1"/>
  <c r="X508" i="1"/>
  <c r="DX508" i="1" s="1"/>
  <c r="V508" i="1"/>
  <c r="CM506" i="1"/>
  <c r="CL506" i="1"/>
  <c r="CK506" i="1"/>
  <c r="CJ506" i="1"/>
  <c r="CI506" i="1"/>
  <c r="CH506" i="1"/>
  <c r="CG506" i="1"/>
  <c r="CF506" i="1"/>
  <c r="CE506" i="1"/>
  <c r="CD506" i="1"/>
  <c r="CC506" i="1"/>
  <c r="CB506" i="1"/>
  <c r="CA506" i="1"/>
  <c r="BZ506" i="1"/>
  <c r="BY506" i="1"/>
  <c r="BX506" i="1"/>
  <c r="BW506" i="1"/>
  <c r="BV506" i="1"/>
  <c r="BU506" i="1"/>
  <c r="BT506" i="1"/>
  <c r="BS506" i="1"/>
  <c r="BR506" i="1"/>
  <c r="BQ506" i="1"/>
  <c r="BP506" i="1"/>
  <c r="BO506" i="1"/>
  <c r="BN506" i="1"/>
  <c r="BM506" i="1"/>
  <c r="BL506" i="1"/>
  <c r="BK506" i="1"/>
  <c r="BJ506" i="1"/>
  <c r="BI506" i="1"/>
  <c r="BH506" i="1"/>
  <c r="BG506" i="1"/>
  <c r="BF506" i="1"/>
  <c r="BE506" i="1"/>
  <c r="BD506" i="1"/>
  <c r="BC506" i="1"/>
  <c r="BB506" i="1"/>
  <c r="BA506" i="1"/>
  <c r="AZ506" i="1"/>
  <c r="AY506" i="1"/>
  <c r="S506" i="1"/>
  <c r="R506" i="1"/>
  <c r="Q506" i="1"/>
  <c r="P506" i="1"/>
  <c r="O506" i="1"/>
  <c r="N506" i="1"/>
  <c r="M506" i="1"/>
  <c r="L506" i="1"/>
  <c r="K506" i="1"/>
  <c r="J506" i="1"/>
  <c r="I506" i="1"/>
  <c r="CM505" i="1"/>
  <c r="CL505" i="1"/>
  <c r="CK505" i="1"/>
  <c r="CJ505" i="1"/>
  <c r="CI505" i="1"/>
  <c r="CH505" i="1"/>
  <c r="CG505" i="1"/>
  <c r="CF505" i="1"/>
  <c r="CE505" i="1"/>
  <c r="CD505" i="1"/>
  <c r="CC505" i="1"/>
  <c r="CB505" i="1"/>
  <c r="CA505" i="1"/>
  <c r="BZ505" i="1"/>
  <c r="BY505" i="1"/>
  <c r="BX505" i="1"/>
  <c r="BW505" i="1"/>
  <c r="BV505" i="1"/>
  <c r="BU505" i="1"/>
  <c r="BT505" i="1"/>
  <c r="BS505" i="1"/>
  <c r="BR505" i="1"/>
  <c r="BQ505" i="1"/>
  <c r="BP505" i="1"/>
  <c r="BO505" i="1"/>
  <c r="BN505" i="1"/>
  <c r="BM505" i="1"/>
  <c r="BL505" i="1"/>
  <c r="BK505" i="1"/>
  <c r="BJ505" i="1"/>
  <c r="BI505" i="1"/>
  <c r="BH505" i="1"/>
  <c r="BG505" i="1"/>
  <c r="BF505" i="1"/>
  <c r="BE505" i="1"/>
  <c r="BD505" i="1"/>
  <c r="BC505" i="1"/>
  <c r="BB505" i="1"/>
  <c r="BA505" i="1"/>
  <c r="AZ505" i="1"/>
  <c r="AY505" i="1"/>
  <c r="S505" i="1"/>
  <c r="R505" i="1"/>
  <c r="Q505" i="1"/>
  <c r="P505" i="1"/>
  <c r="O505" i="1"/>
  <c r="N505" i="1"/>
  <c r="M505" i="1"/>
  <c r="L505" i="1"/>
  <c r="K505" i="1"/>
  <c r="J505" i="1"/>
  <c r="I505" i="1"/>
  <c r="AN504" i="1"/>
  <c r="AL504" i="1"/>
  <c r="AJ504" i="1"/>
  <c r="AH504" i="1"/>
  <c r="AF504" i="1"/>
  <c r="AD504" i="1"/>
  <c r="AB504" i="1"/>
  <c r="Z504" i="1"/>
  <c r="X504" i="1"/>
  <c r="V504" i="1"/>
  <c r="AN503" i="1"/>
  <c r="AL503" i="1"/>
  <c r="AJ503" i="1"/>
  <c r="AH503" i="1"/>
  <c r="AF503" i="1"/>
  <c r="AD503" i="1"/>
  <c r="AB503" i="1"/>
  <c r="Z503" i="1"/>
  <c r="X503" i="1"/>
  <c r="V503" i="1"/>
  <c r="AN502" i="1"/>
  <c r="AL502" i="1"/>
  <c r="AJ502" i="1"/>
  <c r="AH502" i="1"/>
  <c r="AF502" i="1"/>
  <c r="AD502" i="1"/>
  <c r="AB502" i="1"/>
  <c r="Z502" i="1"/>
  <c r="X502" i="1"/>
  <c r="V502" i="1"/>
  <c r="AN501" i="1"/>
  <c r="AL501" i="1"/>
  <c r="AJ501" i="1"/>
  <c r="AH501" i="1"/>
  <c r="AF501" i="1"/>
  <c r="AD501" i="1"/>
  <c r="AB501" i="1"/>
  <c r="Z501" i="1"/>
  <c r="X501" i="1"/>
  <c r="V501" i="1"/>
  <c r="AN500" i="1"/>
  <c r="AL500" i="1"/>
  <c r="AJ500" i="1"/>
  <c r="AH500" i="1"/>
  <c r="AF500" i="1"/>
  <c r="AD500" i="1"/>
  <c r="AB500" i="1"/>
  <c r="Z500" i="1"/>
  <c r="X500" i="1"/>
  <c r="V500" i="1"/>
  <c r="AN499" i="1"/>
  <c r="AL499" i="1"/>
  <c r="AJ499" i="1"/>
  <c r="AH499" i="1"/>
  <c r="AF499" i="1"/>
  <c r="AD499" i="1"/>
  <c r="AB499" i="1"/>
  <c r="Z499" i="1"/>
  <c r="X499" i="1"/>
  <c r="V499" i="1"/>
  <c r="AN498" i="1"/>
  <c r="AL498" i="1"/>
  <c r="AJ498" i="1"/>
  <c r="AH498" i="1"/>
  <c r="AF498" i="1"/>
  <c r="AD498" i="1"/>
  <c r="AB498" i="1"/>
  <c r="Z498" i="1"/>
  <c r="X498" i="1"/>
  <c r="V498" i="1"/>
  <c r="AN497" i="1"/>
  <c r="AL497" i="1"/>
  <c r="AJ497" i="1"/>
  <c r="AH497" i="1"/>
  <c r="AF497" i="1"/>
  <c r="AD497" i="1"/>
  <c r="AB497" i="1"/>
  <c r="Z497" i="1"/>
  <c r="X497" i="1"/>
  <c r="V497" i="1"/>
  <c r="AN496" i="1"/>
  <c r="AL496" i="1"/>
  <c r="AJ496" i="1"/>
  <c r="AH496" i="1"/>
  <c r="AF496" i="1"/>
  <c r="AD496" i="1"/>
  <c r="AB496" i="1"/>
  <c r="Z496" i="1"/>
  <c r="X496" i="1"/>
  <c r="V496" i="1"/>
  <c r="AN495" i="1"/>
  <c r="AL495" i="1"/>
  <c r="AJ495" i="1"/>
  <c r="AH495" i="1"/>
  <c r="AF495" i="1"/>
  <c r="AD495" i="1"/>
  <c r="AB495" i="1"/>
  <c r="Z495" i="1"/>
  <c r="X495" i="1"/>
  <c r="V495" i="1"/>
  <c r="AN494" i="1"/>
  <c r="AL494" i="1"/>
  <c r="AJ494" i="1"/>
  <c r="AH494" i="1"/>
  <c r="AF494" i="1"/>
  <c r="AD494" i="1"/>
  <c r="AB494" i="1"/>
  <c r="Z494" i="1"/>
  <c r="X494" i="1"/>
  <c r="V494" i="1"/>
  <c r="AN493" i="1"/>
  <c r="AL493" i="1"/>
  <c r="AJ493" i="1"/>
  <c r="AH493" i="1"/>
  <c r="AF493" i="1"/>
  <c r="AD493" i="1"/>
  <c r="AB493" i="1"/>
  <c r="Z493" i="1"/>
  <c r="X493" i="1"/>
  <c r="V493" i="1"/>
  <c r="EL492" i="1"/>
  <c r="EH492" i="1"/>
  <c r="EG492" i="1"/>
  <c r="EF492" i="1"/>
  <c r="EE492" i="1"/>
  <c r="ED492" i="1"/>
  <c r="EC492" i="1"/>
  <c r="EB492" i="1"/>
  <c r="EA492" i="1"/>
  <c r="DY492" i="1"/>
  <c r="DW492" i="1"/>
  <c r="DV492" i="1"/>
  <c r="DU492" i="1"/>
  <c r="DT492" i="1"/>
  <c r="DS492" i="1"/>
  <c r="DR492" i="1"/>
  <c r="DQ492" i="1"/>
  <c r="DP492" i="1"/>
  <c r="DO492" i="1"/>
  <c r="DN492" i="1"/>
  <c r="DM492" i="1"/>
  <c r="EI492" i="1" s="1"/>
  <c r="DK492" i="1"/>
  <c r="DJ492" i="1"/>
  <c r="DI492" i="1"/>
  <c r="DH492" i="1"/>
  <c r="DG492" i="1"/>
  <c r="DF492" i="1"/>
  <c r="DE492" i="1"/>
  <c r="DD492" i="1"/>
  <c r="DC492" i="1"/>
  <c r="DB492" i="1"/>
  <c r="DA492" i="1"/>
  <c r="CZ492" i="1"/>
  <c r="CY492" i="1"/>
  <c r="CX492" i="1"/>
  <c r="CW492" i="1"/>
  <c r="CV492" i="1"/>
  <c r="CU492" i="1"/>
  <c r="CT492" i="1"/>
  <c r="CS492" i="1"/>
  <c r="CR492" i="1"/>
  <c r="EK492" i="1" s="1"/>
  <c r="CQ492" i="1"/>
  <c r="CP492" i="1"/>
  <c r="CO492" i="1"/>
  <c r="CN492" i="1"/>
  <c r="AN492" i="1"/>
  <c r="AL492" i="1"/>
  <c r="AJ492" i="1"/>
  <c r="AH492" i="1"/>
  <c r="AF492" i="1"/>
  <c r="AD492" i="1"/>
  <c r="DL492" i="1" s="1"/>
  <c r="AB492" i="1"/>
  <c r="Z492" i="1"/>
  <c r="X492" i="1"/>
  <c r="DX492" i="1" s="1"/>
  <c r="V492" i="1"/>
  <c r="EL491" i="1"/>
  <c r="EH491" i="1"/>
  <c r="EG491" i="1"/>
  <c r="EF491" i="1"/>
  <c r="EE491" i="1"/>
  <c r="ED491" i="1"/>
  <c r="EC491" i="1"/>
  <c r="EB491" i="1"/>
  <c r="EA491" i="1"/>
  <c r="DY491" i="1"/>
  <c r="DW491" i="1"/>
  <c r="DV491" i="1"/>
  <c r="DU491" i="1"/>
  <c r="DT491" i="1"/>
  <c r="DS491" i="1"/>
  <c r="DR491" i="1"/>
  <c r="DQ491" i="1"/>
  <c r="DP491" i="1"/>
  <c r="DO491" i="1"/>
  <c r="DN491" i="1"/>
  <c r="DM491" i="1"/>
  <c r="DK491" i="1"/>
  <c r="DJ491" i="1"/>
  <c r="DI491" i="1"/>
  <c r="DH491" i="1"/>
  <c r="DG491" i="1"/>
  <c r="DF491" i="1"/>
  <c r="DE491" i="1"/>
  <c r="DD491" i="1"/>
  <c r="DC491" i="1"/>
  <c r="DB491" i="1"/>
  <c r="DA491" i="1"/>
  <c r="CZ491" i="1"/>
  <c r="CY491" i="1"/>
  <c r="EJ491" i="1" s="1"/>
  <c r="CX491" i="1"/>
  <c r="CW491" i="1"/>
  <c r="CV491" i="1"/>
  <c r="CU491" i="1"/>
  <c r="CT491" i="1"/>
  <c r="CS491" i="1"/>
  <c r="CR491" i="1"/>
  <c r="CQ491" i="1"/>
  <c r="CP491" i="1"/>
  <c r="CO491" i="1"/>
  <c r="CN491" i="1"/>
  <c r="AN491" i="1"/>
  <c r="AL491" i="1"/>
  <c r="AJ491" i="1"/>
  <c r="AH491" i="1"/>
  <c r="AF491" i="1"/>
  <c r="AD491" i="1"/>
  <c r="AB491" i="1"/>
  <c r="Z491" i="1"/>
  <c r="X491" i="1"/>
  <c r="DX491" i="1" s="1"/>
  <c r="V491" i="1"/>
  <c r="EL490" i="1"/>
  <c r="EH490" i="1"/>
  <c r="EG490" i="1"/>
  <c r="EF490" i="1"/>
  <c r="EE490" i="1"/>
  <c r="ED490" i="1"/>
  <c r="EC490" i="1"/>
  <c r="EB490" i="1"/>
  <c r="EA490" i="1"/>
  <c r="DY490" i="1"/>
  <c r="DW490" i="1"/>
  <c r="DV490" i="1"/>
  <c r="DU490" i="1"/>
  <c r="DT490" i="1"/>
  <c r="DS490" i="1"/>
  <c r="DR490" i="1"/>
  <c r="DQ490" i="1"/>
  <c r="DP490" i="1"/>
  <c r="DO490" i="1"/>
  <c r="DN490" i="1"/>
  <c r="DM490" i="1"/>
  <c r="EI490" i="1" s="1"/>
  <c r="DK490" i="1"/>
  <c r="DJ490" i="1"/>
  <c r="DI490" i="1"/>
  <c r="DH490" i="1"/>
  <c r="DG490" i="1"/>
  <c r="DF490" i="1"/>
  <c r="DE490" i="1"/>
  <c r="DD490" i="1"/>
  <c r="DC490" i="1"/>
  <c r="DB490" i="1"/>
  <c r="DA490" i="1"/>
  <c r="CZ490" i="1"/>
  <c r="CY490" i="1"/>
  <c r="EJ490" i="1" s="1"/>
  <c r="CX490" i="1"/>
  <c r="CW490" i="1"/>
  <c r="CV490" i="1"/>
  <c r="CU490" i="1"/>
  <c r="CT490" i="1"/>
  <c r="CS490" i="1"/>
  <c r="CR490" i="1"/>
  <c r="EK490" i="1" s="1"/>
  <c r="CQ490" i="1"/>
  <c r="CP490" i="1"/>
  <c r="CO490" i="1"/>
  <c r="CN490" i="1"/>
  <c r="AN490" i="1"/>
  <c r="AL490" i="1"/>
  <c r="AJ490" i="1"/>
  <c r="AH490" i="1"/>
  <c r="AF490" i="1"/>
  <c r="AD490" i="1"/>
  <c r="AB490" i="1"/>
  <c r="Z490" i="1"/>
  <c r="X490" i="1"/>
  <c r="DX490" i="1" s="1"/>
  <c r="V490" i="1"/>
  <c r="CM488" i="1"/>
  <c r="CL488" i="1"/>
  <c r="CK488" i="1"/>
  <c r="CJ488" i="1"/>
  <c r="CI488" i="1"/>
  <c r="CH488" i="1"/>
  <c r="CG488" i="1"/>
  <c r="CF488" i="1"/>
  <c r="CE488" i="1"/>
  <c r="CD488" i="1"/>
  <c r="CC488" i="1"/>
  <c r="CB488" i="1"/>
  <c r="CA488" i="1"/>
  <c r="BZ488" i="1"/>
  <c r="BY488" i="1"/>
  <c r="BX488" i="1"/>
  <c r="BW488" i="1"/>
  <c r="BV488" i="1"/>
  <c r="BU488" i="1"/>
  <c r="BT488" i="1"/>
  <c r="BS488" i="1"/>
  <c r="BR488" i="1"/>
  <c r="BQ488" i="1"/>
  <c r="BP488" i="1"/>
  <c r="BO488" i="1"/>
  <c r="BN488" i="1"/>
  <c r="BM488" i="1"/>
  <c r="BL488" i="1"/>
  <c r="BK488" i="1"/>
  <c r="BJ488" i="1"/>
  <c r="BI488" i="1"/>
  <c r="BH488" i="1"/>
  <c r="BG488" i="1"/>
  <c r="BF488" i="1"/>
  <c r="BE488" i="1"/>
  <c r="BD488" i="1"/>
  <c r="BC488" i="1"/>
  <c r="BB488" i="1"/>
  <c r="BA488" i="1"/>
  <c r="AZ488" i="1"/>
  <c r="AY488" i="1"/>
  <c r="S488" i="1"/>
  <c r="R488" i="1"/>
  <c r="Q488" i="1"/>
  <c r="P488" i="1"/>
  <c r="O488" i="1"/>
  <c r="N488" i="1"/>
  <c r="M488" i="1"/>
  <c r="L488" i="1"/>
  <c r="K488" i="1"/>
  <c r="J488" i="1"/>
  <c r="I488" i="1"/>
  <c r="CM487" i="1"/>
  <c r="CL487" i="1"/>
  <c r="CK487" i="1"/>
  <c r="CJ487" i="1"/>
  <c r="CI487" i="1"/>
  <c r="CH487" i="1"/>
  <c r="CG487" i="1"/>
  <c r="CF487" i="1"/>
  <c r="CE487" i="1"/>
  <c r="CD487" i="1"/>
  <c r="CC487" i="1"/>
  <c r="CB487" i="1"/>
  <c r="CA487" i="1"/>
  <c r="BZ487" i="1"/>
  <c r="BY487" i="1"/>
  <c r="BX487" i="1"/>
  <c r="BW487" i="1"/>
  <c r="BV487" i="1"/>
  <c r="BU487" i="1"/>
  <c r="BT487" i="1"/>
  <c r="BS487" i="1"/>
  <c r="BR487" i="1"/>
  <c r="BQ487" i="1"/>
  <c r="BP487" i="1"/>
  <c r="BO487" i="1"/>
  <c r="BN487" i="1"/>
  <c r="BM487" i="1"/>
  <c r="BL487" i="1"/>
  <c r="BK487" i="1"/>
  <c r="BJ487" i="1"/>
  <c r="BI487" i="1"/>
  <c r="BH487" i="1"/>
  <c r="BG487" i="1"/>
  <c r="BF487" i="1"/>
  <c r="BE487" i="1"/>
  <c r="BD487" i="1"/>
  <c r="BC487" i="1"/>
  <c r="BB487" i="1"/>
  <c r="BA487" i="1"/>
  <c r="AZ487" i="1"/>
  <c r="AY487" i="1"/>
  <c r="S487" i="1"/>
  <c r="R487" i="1"/>
  <c r="Q487" i="1"/>
  <c r="P487" i="1"/>
  <c r="O487" i="1"/>
  <c r="N487" i="1"/>
  <c r="M487" i="1"/>
  <c r="L487" i="1"/>
  <c r="K487" i="1"/>
  <c r="J487" i="1"/>
  <c r="I487" i="1"/>
  <c r="AN486" i="1"/>
  <c r="AL486" i="1"/>
  <c r="AJ486" i="1"/>
  <c r="AH486" i="1"/>
  <c r="AF486" i="1"/>
  <c r="AD486" i="1"/>
  <c r="AB486" i="1"/>
  <c r="Z486" i="1"/>
  <c r="X486" i="1"/>
  <c r="V486" i="1"/>
  <c r="AN485" i="1"/>
  <c r="AL485" i="1"/>
  <c r="AJ485" i="1"/>
  <c r="AH485" i="1"/>
  <c r="AF485" i="1"/>
  <c r="AD485" i="1"/>
  <c r="AB485" i="1"/>
  <c r="Z485" i="1"/>
  <c r="X485" i="1"/>
  <c r="V485" i="1"/>
  <c r="AN484" i="1"/>
  <c r="AL484" i="1"/>
  <c r="AJ484" i="1"/>
  <c r="AH484" i="1"/>
  <c r="AF484" i="1"/>
  <c r="AD484" i="1"/>
  <c r="AB484" i="1"/>
  <c r="Z484" i="1"/>
  <c r="X484" i="1"/>
  <c r="V484" i="1"/>
  <c r="AN483" i="1"/>
  <c r="AL483" i="1"/>
  <c r="AJ483" i="1"/>
  <c r="AH483" i="1"/>
  <c r="AF483" i="1"/>
  <c r="AD483" i="1"/>
  <c r="AB483" i="1"/>
  <c r="Z483" i="1"/>
  <c r="X483" i="1"/>
  <c r="V483" i="1"/>
  <c r="AN482" i="1"/>
  <c r="AL482" i="1"/>
  <c r="AJ482" i="1"/>
  <c r="AH482" i="1"/>
  <c r="AF482" i="1"/>
  <c r="AD482" i="1"/>
  <c r="AB482" i="1"/>
  <c r="Z482" i="1"/>
  <c r="X482" i="1"/>
  <c r="V482" i="1"/>
  <c r="AN481" i="1"/>
  <c r="AL481" i="1"/>
  <c r="AJ481" i="1"/>
  <c r="AH481" i="1"/>
  <c r="AF481" i="1"/>
  <c r="AD481" i="1"/>
  <c r="AB481" i="1"/>
  <c r="Z481" i="1"/>
  <c r="X481" i="1"/>
  <c r="V481" i="1"/>
  <c r="AN480" i="1"/>
  <c r="AL480" i="1"/>
  <c r="AJ480" i="1"/>
  <c r="AH480" i="1"/>
  <c r="AF480" i="1"/>
  <c r="AD480" i="1"/>
  <c r="AB480" i="1"/>
  <c r="Z480" i="1"/>
  <c r="X480" i="1"/>
  <c r="V480" i="1"/>
  <c r="AN479" i="1"/>
  <c r="AL479" i="1"/>
  <c r="AJ479" i="1"/>
  <c r="AH479" i="1"/>
  <c r="AF479" i="1"/>
  <c r="AD479" i="1"/>
  <c r="AB479" i="1"/>
  <c r="Z479" i="1"/>
  <c r="X479" i="1"/>
  <c r="V479" i="1"/>
  <c r="AN478" i="1"/>
  <c r="AL478" i="1"/>
  <c r="AJ478" i="1"/>
  <c r="AH478" i="1"/>
  <c r="AF478" i="1"/>
  <c r="AD478" i="1"/>
  <c r="AB478" i="1"/>
  <c r="Z478" i="1"/>
  <c r="X478" i="1"/>
  <c r="V478" i="1"/>
  <c r="AN477" i="1"/>
  <c r="AL477" i="1"/>
  <c r="AJ477" i="1"/>
  <c r="AH477" i="1"/>
  <c r="AF477" i="1"/>
  <c r="AD477" i="1"/>
  <c r="AB477" i="1"/>
  <c r="Z477" i="1"/>
  <c r="X477" i="1"/>
  <c r="V477" i="1"/>
  <c r="AN476" i="1"/>
  <c r="AL476" i="1"/>
  <c r="AJ476" i="1"/>
  <c r="AH476" i="1"/>
  <c r="AF476" i="1"/>
  <c r="AD476" i="1"/>
  <c r="AB476" i="1"/>
  <c r="Z476" i="1"/>
  <c r="X476" i="1"/>
  <c r="V476" i="1"/>
  <c r="AN475" i="1"/>
  <c r="AL475" i="1"/>
  <c r="AJ475" i="1"/>
  <c r="AH475" i="1"/>
  <c r="AF475" i="1"/>
  <c r="AD475" i="1"/>
  <c r="AB475" i="1"/>
  <c r="Z475" i="1"/>
  <c r="X475" i="1"/>
  <c r="V475" i="1"/>
  <c r="EL474" i="1"/>
  <c r="EH474" i="1"/>
  <c r="EG474" i="1"/>
  <c r="EF474" i="1"/>
  <c r="EE474" i="1"/>
  <c r="ED474" i="1"/>
  <c r="EC474" i="1"/>
  <c r="EB474" i="1"/>
  <c r="EA474" i="1"/>
  <c r="DY474" i="1"/>
  <c r="DW474" i="1"/>
  <c r="DV474" i="1"/>
  <c r="DU474" i="1"/>
  <c r="DT474" i="1"/>
  <c r="DS474" i="1"/>
  <c r="DR474" i="1"/>
  <c r="DQ474" i="1"/>
  <c r="DP474" i="1"/>
  <c r="DO474" i="1"/>
  <c r="DN474" i="1"/>
  <c r="DM474" i="1"/>
  <c r="EI474" i="1" s="1"/>
  <c r="DK474" i="1"/>
  <c r="DJ474" i="1"/>
  <c r="DI474" i="1"/>
  <c r="DH474" i="1"/>
  <c r="DG474" i="1"/>
  <c r="DF474" i="1"/>
  <c r="DE474" i="1"/>
  <c r="DD474" i="1"/>
  <c r="DC474" i="1"/>
  <c r="DB474" i="1"/>
  <c r="DA474" i="1"/>
  <c r="CZ474" i="1"/>
  <c r="CY474" i="1"/>
  <c r="EJ474" i="1" s="1"/>
  <c r="CX474" i="1"/>
  <c r="CW474" i="1"/>
  <c r="CV474" i="1"/>
  <c r="CU474" i="1"/>
  <c r="CT474" i="1"/>
  <c r="CS474" i="1"/>
  <c r="CR474" i="1"/>
  <c r="EK474" i="1" s="1"/>
  <c r="CQ474" i="1"/>
  <c r="CP474" i="1"/>
  <c r="CO474" i="1"/>
  <c r="CN474" i="1"/>
  <c r="AN474" i="1"/>
  <c r="AL474" i="1"/>
  <c r="AJ474" i="1"/>
  <c r="AH474" i="1"/>
  <c r="AF474" i="1"/>
  <c r="AD474" i="1"/>
  <c r="DZ474" i="1" s="1"/>
  <c r="AB474" i="1"/>
  <c r="Z474" i="1"/>
  <c r="X474" i="1"/>
  <c r="DX474" i="1" s="1"/>
  <c r="V474" i="1"/>
  <c r="EL473" i="1"/>
  <c r="EH473" i="1"/>
  <c r="EG473" i="1"/>
  <c r="EF473" i="1"/>
  <c r="EE473" i="1"/>
  <c r="ED473" i="1"/>
  <c r="EC473" i="1"/>
  <c r="EB473" i="1"/>
  <c r="EA473" i="1"/>
  <c r="DY473" i="1"/>
  <c r="DW473" i="1"/>
  <c r="DV473" i="1"/>
  <c r="DU473" i="1"/>
  <c r="DT473" i="1"/>
  <c r="DS473" i="1"/>
  <c r="DR473" i="1"/>
  <c r="DQ473" i="1"/>
  <c r="DP473" i="1"/>
  <c r="DO473" i="1"/>
  <c r="DN473" i="1"/>
  <c r="DM473" i="1"/>
  <c r="DK473" i="1"/>
  <c r="DJ473" i="1"/>
  <c r="DI473" i="1"/>
  <c r="DH473" i="1"/>
  <c r="DG473" i="1"/>
  <c r="DF473" i="1"/>
  <c r="DE473" i="1"/>
  <c r="DD473" i="1"/>
  <c r="DC473" i="1"/>
  <c r="DB473" i="1"/>
  <c r="DA473" i="1"/>
  <c r="CZ473" i="1"/>
  <c r="CY473" i="1"/>
  <c r="CX473" i="1"/>
  <c r="CW473" i="1"/>
  <c r="CV473" i="1"/>
  <c r="CU473" i="1"/>
  <c r="CT473" i="1"/>
  <c r="CS473" i="1"/>
  <c r="CR473" i="1"/>
  <c r="CQ473" i="1"/>
  <c r="CP473" i="1"/>
  <c r="CO473" i="1"/>
  <c r="CN473" i="1"/>
  <c r="AN473" i="1"/>
  <c r="AL473" i="1"/>
  <c r="AJ473" i="1"/>
  <c r="AH473" i="1"/>
  <c r="AF473" i="1"/>
  <c r="AD473" i="1"/>
  <c r="AB473" i="1"/>
  <c r="Z473" i="1"/>
  <c r="X473" i="1"/>
  <c r="DX473" i="1" s="1"/>
  <c r="V473" i="1"/>
  <c r="EL472" i="1"/>
  <c r="EH472" i="1"/>
  <c r="EG472" i="1"/>
  <c r="EF472" i="1"/>
  <c r="EE472" i="1"/>
  <c r="ED472" i="1"/>
  <c r="EC472" i="1"/>
  <c r="EB472" i="1"/>
  <c r="EA472" i="1"/>
  <c r="DY472" i="1"/>
  <c r="DW472" i="1"/>
  <c r="DV472" i="1"/>
  <c r="DU472" i="1"/>
  <c r="DT472" i="1"/>
  <c r="DS472" i="1"/>
  <c r="DR472" i="1"/>
  <c r="DQ472" i="1"/>
  <c r="DP472" i="1"/>
  <c r="DO472" i="1"/>
  <c r="DN472" i="1"/>
  <c r="DM472" i="1"/>
  <c r="EI472" i="1" s="1"/>
  <c r="DK472" i="1"/>
  <c r="DJ472" i="1"/>
  <c r="DI472" i="1"/>
  <c r="DH472" i="1"/>
  <c r="DG472" i="1"/>
  <c r="DF472" i="1"/>
  <c r="DE472" i="1"/>
  <c r="DD472" i="1"/>
  <c r="DC472" i="1"/>
  <c r="DB472" i="1"/>
  <c r="DA472" i="1"/>
  <c r="CZ472" i="1"/>
  <c r="CY472" i="1"/>
  <c r="EJ472" i="1" s="1"/>
  <c r="CX472" i="1"/>
  <c r="CW472" i="1"/>
  <c r="CV472" i="1"/>
  <c r="CU472" i="1"/>
  <c r="CT472" i="1"/>
  <c r="CS472" i="1"/>
  <c r="CR472" i="1"/>
  <c r="EK472" i="1" s="1"/>
  <c r="CQ472" i="1"/>
  <c r="CP472" i="1"/>
  <c r="CO472" i="1"/>
  <c r="CN472" i="1"/>
  <c r="AN472" i="1"/>
  <c r="AL472" i="1"/>
  <c r="AJ472" i="1"/>
  <c r="AH472" i="1"/>
  <c r="AF472" i="1"/>
  <c r="AD472" i="1"/>
  <c r="DZ472" i="1" s="1"/>
  <c r="AB472" i="1"/>
  <c r="Z472" i="1"/>
  <c r="X472" i="1"/>
  <c r="DX472" i="1" s="1"/>
  <c r="V472" i="1"/>
  <c r="CM470" i="1"/>
  <c r="CL470" i="1"/>
  <c r="CK470" i="1"/>
  <c r="CJ470" i="1"/>
  <c r="CI470" i="1"/>
  <c r="CH470" i="1"/>
  <c r="CG470" i="1"/>
  <c r="CF470" i="1"/>
  <c r="CE470" i="1"/>
  <c r="CD470" i="1"/>
  <c r="CC470" i="1"/>
  <c r="CB470" i="1"/>
  <c r="CA470" i="1"/>
  <c r="BZ470" i="1"/>
  <c r="BY470" i="1"/>
  <c r="BX470" i="1"/>
  <c r="BW470" i="1"/>
  <c r="BV470" i="1"/>
  <c r="BU470" i="1"/>
  <c r="BT470" i="1"/>
  <c r="BS470" i="1"/>
  <c r="BR470" i="1"/>
  <c r="BQ470" i="1"/>
  <c r="BP470" i="1"/>
  <c r="BO470" i="1"/>
  <c r="BN470" i="1"/>
  <c r="BM470" i="1"/>
  <c r="BL470" i="1"/>
  <c r="BK470" i="1"/>
  <c r="BJ470" i="1"/>
  <c r="BI470" i="1"/>
  <c r="BH470" i="1"/>
  <c r="BG470" i="1"/>
  <c r="BF470" i="1"/>
  <c r="BE470" i="1"/>
  <c r="BD470" i="1"/>
  <c r="BC470" i="1"/>
  <c r="BB470" i="1"/>
  <c r="BA470" i="1"/>
  <c r="AZ470" i="1"/>
  <c r="AY470" i="1"/>
  <c r="S470" i="1"/>
  <c r="R470" i="1"/>
  <c r="Q470" i="1"/>
  <c r="P470" i="1"/>
  <c r="O470" i="1"/>
  <c r="N470" i="1"/>
  <c r="M470" i="1"/>
  <c r="L470" i="1"/>
  <c r="K470" i="1"/>
  <c r="J470" i="1"/>
  <c r="I470" i="1"/>
  <c r="CM469" i="1"/>
  <c r="CL469" i="1"/>
  <c r="CK469" i="1"/>
  <c r="CJ469" i="1"/>
  <c r="CI469" i="1"/>
  <c r="CH469" i="1"/>
  <c r="CG469" i="1"/>
  <c r="CF469" i="1"/>
  <c r="CE469" i="1"/>
  <c r="CD469" i="1"/>
  <c r="CC469" i="1"/>
  <c r="CB469" i="1"/>
  <c r="CA469" i="1"/>
  <c r="BZ469" i="1"/>
  <c r="BY469" i="1"/>
  <c r="BX469" i="1"/>
  <c r="BW469" i="1"/>
  <c r="BV469" i="1"/>
  <c r="BU469" i="1"/>
  <c r="BT469" i="1"/>
  <c r="BS469" i="1"/>
  <c r="BR469" i="1"/>
  <c r="BQ469" i="1"/>
  <c r="BP469" i="1"/>
  <c r="BO469" i="1"/>
  <c r="BN469" i="1"/>
  <c r="BM469" i="1"/>
  <c r="BL469" i="1"/>
  <c r="BK469" i="1"/>
  <c r="BJ469" i="1"/>
  <c r="BI469" i="1"/>
  <c r="BH469" i="1"/>
  <c r="BG469" i="1"/>
  <c r="BF469" i="1"/>
  <c r="BE469" i="1"/>
  <c r="BD469" i="1"/>
  <c r="BC469" i="1"/>
  <c r="BB469" i="1"/>
  <c r="BA469" i="1"/>
  <c r="AZ469" i="1"/>
  <c r="AY469" i="1"/>
  <c r="S469" i="1"/>
  <c r="R469" i="1"/>
  <c r="Q469" i="1"/>
  <c r="P469" i="1"/>
  <c r="O469" i="1"/>
  <c r="N469" i="1"/>
  <c r="M469" i="1"/>
  <c r="L469" i="1"/>
  <c r="K469" i="1"/>
  <c r="J469" i="1"/>
  <c r="I469" i="1"/>
  <c r="AN468" i="1"/>
  <c r="AL468" i="1"/>
  <c r="AJ468" i="1"/>
  <c r="AH468" i="1"/>
  <c r="AF468" i="1"/>
  <c r="AD468" i="1"/>
  <c r="AB468" i="1"/>
  <c r="Z468" i="1"/>
  <c r="X468" i="1"/>
  <c r="V468" i="1"/>
  <c r="AN467" i="1"/>
  <c r="AL467" i="1"/>
  <c r="AJ467" i="1"/>
  <c r="AH467" i="1"/>
  <c r="AF467" i="1"/>
  <c r="AD467" i="1"/>
  <c r="AB467" i="1"/>
  <c r="Z467" i="1"/>
  <c r="X467" i="1"/>
  <c r="V467" i="1"/>
  <c r="AN466" i="1"/>
  <c r="AL466" i="1"/>
  <c r="AJ466" i="1"/>
  <c r="AH466" i="1"/>
  <c r="AF466" i="1"/>
  <c r="AD466" i="1"/>
  <c r="AB466" i="1"/>
  <c r="Z466" i="1"/>
  <c r="X466" i="1"/>
  <c r="V466" i="1"/>
  <c r="AN465" i="1"/>
  <c r="AL465" i="1"/>
  <c r="AJ465" i="1"/>
  <c r="AH465" i="1"/>
  <c r="AF465" i="1"/>
  <c r="AD465" i="1"/>
  <c r="AB465" i="1"/>
  <c r="Z465" i="1"/>
  <c r="X465" i="1"/>
  <c r="V465" i="1"/>
  <c r="AN464" i="1"/>
  <c r="AL464" i="1"/>
  <c r="AJ464" i="1"/>
  <c r="AH464" i="1"/>
  <c r="AF464" i="1"/>
  <c r="AD464" i="1"/>
  <c r="AB464" i="1"/>
  <c r="Z464" i="1"/>
  <c r="X464" i="1"/>
  <c r="V464" i="1"/>
  <c r="AN463" i="1"/>
  <c r="AL463" i="1"/>
  <c r="AJ463" i="1"/>
  <c r="AH463" i="1"/>
  <c r="AF463" i="1"/>
  <c r="AD463" i="1"/>
  <c r="AB463" i="1"/>
  <c r="Z463" i="1"/>
  <c r="X463" i="1"/>
  <c r="V463" i="1"/>
  <c r="AN462" i="1"/>
  <c r="AL462" i="1"/>
  <c r="AJ462" i="1"/>
  <c r="AH462" i="1"/>
  <c r="AF462" i="1"/>
  <c r="AD462" i="1"/>
  <c r="AB462" i="1"/>
  <c r="Z462" i="1"/>
  <c r="X462" i="1"/>
  <c r="V462" i="1"/>
  <c r="AN461" i="1"/>
  <c r="AL461" i="1"/>
  <c r="AJ461" i="1"/>
  <c r="AH461" i="1"/>
  <c r="AF461" i="1"/>
  <c r="AD461" i="1"/>
  <c r="AB461" i="1"/>
  <c r="Z461" i="1"/>
  <c r="X461" i="1"/>
  <c r="V461" i="1"/>
  <c r="AN460" i="1"/>
  <c r="AL460" i="1"/>
  <c r="AJ460" i="1"/>
  <c r="AH460" i="1"/>
  <c r="AF460" i="1"/>
  <c r="AD460" i="1"/>
  <c r="AB460" i="1"/>
  <c r="Z460" i="1"/>
  <c r="X460" i="1"/>
  <c r="V460" i="1"/>
  <c r="AN459" i="1"/>
  <c r="AL459" i="1"/>
  <c r="AJ459" i="1"/>
  <c r="AH459" i="1"/>
  <c r="AF459" i="1"/>
  <c r="AD459" i="1"/>
  <c r="AB459" i="1"/>
  <c r="Z459" i="1"/>
  <c r="X459" i="1"/>
  <c r="V459" i="1"/>
  <c r="AN458" i="1"/>
  <c r="AL458" i="1"/>
  <c r="AJ458" i="1"/>
  <c r="AH458" i="1"/>
  <c r="AF458" i="1"/>
  <c r="AD458" i="1"/>
  <c r="AB458" i="1"/>
  <c r="Z458" i="1"/>
  <c r="X458" i="1"/>
  <c r="V458" i="1"/>
  <c r="AN457" i="1"/>
  <c r="AL457" i="1"/>
  <c r="AJ457" i="1"/>
  <c r="AH457" i="1"/>
  <c r="AF457" i="1"/>
  <c r="AD457" i="1"/>
  <c r="AB457" i="1"/>
  <c r="Z457" i="1"/>
  <c r="X457" i="1"/>
  <c r="V457" i="1"/>
  <c r="EL456" i="1"/>
  <c r="EH456" i="1"/>
  <c r="EG456" i="1"/>
  <c r="EF456" i="1"/>
  <c r="EE456" i="1"/>
  <c r="ED456" i="1"/>
  <c r="EC456" i="1"/>
  <c r="EB456" i="1"/>
  <c r="EA456" i="1"/>
  <c r="DY456" i="1"/>
  <c r="DW456" i="1"/>
  <c r="DV456" i="1"/>
  <c r="DU456" i="1"/>
  <c r="DT456" i="1"/>
  <c r="DS456" i="1"/>
  <c r="DR456" i="1"/>
  <c r="DQ456" i="1"/>
  <c r="DP456" i="1"/>
  <c r="DO456" i="1"/>
  <c r="DN456" i="1"/>
  <c r="DM456" i="1"/>
  <c r="EI456" i="1" s="1"/>
  <c r="DK456" i="1"/>
  <c r="DJ456" i="1"/>
  <c r="DI456" i="1"/>
  <c r="DH456" i="1"/>
  <c r="DG456" i="1"/>
  <c r="DF456" i="1"/>
  <c r="DE456" i="1"/>
  <c r="DD456" i="1"/>
  <c r="DC456" i="1"/>
  <c r="DB456" i="1"/>
  <c r="DA456" i="1"/>
  <c r="CZ456" i="1"/>
  <c r="CY456" i="1"/>
  <c r="EJ456" i="1" s="1"/>
  <c r="CX456" i="1"/>
  <c r="CW456" i="1"/>
  <c r="CV456" i="1"/>
  <c r="CU456" i="1"/>
  <c r="CT456" i="1"/>
  <c r="CS456" i="1"/>
  <c r="CR456" i="1"/>
  <c r="EK456" i="1" s="1"/>
  <c r="CQ456" i="1"/>
  <c r="CP456" i="1"/>
  <c r="CO456" i="1"/>
  <c r="CN456" i="1"/>
  <c r="AN456" i="1"/>
  <c r="AL456" i="1"/>
  <c r="AJ456" i="1"/>
  <c r="AH456" i="1"/>
  <c r="AF456" i="1"/>
  <c r="AD456" i="1"/>
  <c r="AB456" i="1"/>
  <c r="Z456" i="1"/>
  <c r="X456" i="1"/>
  <c r="DX456" i="1" s="1"/>
  <c r="V456" i="1"/>
  <c r="EL455" i="1"/>
  <c r="EH455" i="1"/>
  <c r="EG455" i="1"/>
  <c r="EF455" i="1"/>
  <c r="EE455" i="1"/>
  <c r="ED455" i="1"/>
  <c r="EC455" i="1"/>
  <c r="EB455" i="1"/>
  <c r="EA455" i="1"/>
  <c r="DY455" i="1"/>
  <c r="DW455" i="1"/>
  <c r="DV455" i="1"/>
  <c r="DU455" i="1"/>
  <c r="DT455" i="1"/>
  <c r="DS455" i="1"/>
  <c r="DR455" i="1"/>
  <c r="DQ455" i="1"/>
  <c r="DP455" i="1"/>
  <c r="DO455" i="1"/>
  <c r="DN455" i="1"/>
  <c r="DM455" i="1"/>
  <c r="DK455" i="1"/>
  <c r="DJ455" i="1"/>
  <c r="DI455" i="1"/>
  <c r="DH455" i="1"/>
  <c r="DG455" i="1"/>
  <c r="DF455" i="1"/>
  <c r="DE455" i="1"/>
  <c r="DD455" i="1"/>
  <c r="DC455" i="1"/>
  <c r="DB455" i="1"/>
  <c r="DA455" i="1"/>
  <c r="CZ455" i="1"/>
  <c r="CY455" i="1"/>
  <c r="EJ455" i="1" s="1"/>
  <c r="CX455" i="1"/>
  <c r="CW455" i="1"/>
  <c r="CV455" i="1"/>
  <c r="CU455" i="1"/>
  <c r="CT455" i="1"/>
  <c r="CS455" i="1"/>
  <c r="CR455" i="1"/>
  <c r="CQ455" i="1"/>
  <c r="CP455" i="1"/>
  <c r="CO455" i="1"/>
  <c r="CN455" i="1"/>
  <c r="AN455" i="1"/>
  <c r="AL455" i="1"/>
  <c r="AJ455" i="1"/>
  <c r="AH455" i="1"/>
  <c r="AF455" i="1"/>
  <c r="AD455" i="1"/>
  <c r="DZ455" i="1" s="1"/>
  <c r="AB455" i="1"/>
  <c r="Z455" i="1"/>
  <c r="X455" i="1"/>
  <c r="DX455" i="1" s="1"/>
  <c r="V455" i="1"/>
  <c r="EL454" i="1"/>
  <c r="EH454" i="1"/>
  <c r="EG454" i="1"/>
  <c r="EF454" i="1"/>
  <c r="EE454" i="1"/>
  <c r="ED454" i="1"/>
  <c r="EC454" i="1"/>
  <c r="EB454" i="1"/>
  <c r="EA454" i="1"/>
  <c r="DY454" i="1"/>
  <c r="DW454" i="1"/>
  <c r="DV454" i="1"/>
  <c r="DU454" i="1"/>
  <c r="DT454" i="1"/>
  <c r="DS454" i="1"/>
  <c r="DR454" i="1"/>
  <c r="DQ454" i="1"/>
  <c r="DP454" i="1"/>
  <c r="DO454" i="1"/>
  <c r="DN454" i="1"/>
  <c r="DM454" i="1"/>
  <c r="EI454" i="1" s="1"/>
  <c r="DK454" i="1"/>
  <c r="DJ454" i="1"/>
  <c r="DI454" i="1"/>
  <c r="DH454" i="1"/>
  <c r="DG454" i="1"/>
  <c r="DF454" i="1"/>
  <c r="DE454" i="1"/>
  <c r="DD454" i="1"/>
  <c r="DC454" i="1"/>
  <c r="DB454" i="1"/>
  <c r="DA454" i="1"/>
  <c r="CZ454" i="1"/>
  <c r="CY454" i="1"/>
  <c r="EJ454" i="1" s="1"/>
  <c r="CX454" i="1"/>
  <c r="CW454" i="1"/>
  <c r="CV454" i="1"/>
  <c r="CU454" i="1"/>
  <c r="CT454" i="1"/>
  <c r="CS454" i="1"/>
  <c r="CR454" i="1"/>
  <c r="EK454" i="1" s="1"/>
  <c r="CQ454" i="1"/>
  <c r="CP454" i="1"/>
  <c r="CO454" i="1"/>
  <c r="CN454" i="1"/>
  <c r="AN454" i="1"/>
  <c r="AL454" i="1"/>
  <c r="AJ454" i="1"/>
  <c r="AH454" i="1"/>
  <c r="AF454" i="1"/>
  <c r="AD454" i="1"/>
  <c r="DZ454" i="1" s="1"/>
  <c r="AB454" i="1"/>
  <c r="Z454" i="1"/>
  <c r="X454" i="1"/>
  <c r="DX454" i="1" s="1"/>
  <c r="V454" i="1"/>
  <c r="CM452" i="1"/>
  <c r="CL452" i="1"/>
  <c r="CK452" i="1"/>
  <c r="CJ452" i="1"/>
  <c r="CI452" i="1"/>
  <c r="CH452" i="1"/>
  <c r="CG452" i="1"/>
  <c r="CF452" i="1"/>
  <c r="CE452" i="1"/>
  <c r="CD452" i="1"/>
  <c r="CC452" i="1"/>
  <c r="CB452" i="1"/>
  <c r="CA452" i="1"/>
  <c r="BZ452" i="1"/>
  <c r="BY452" i="1"/>
  <c r="BX452" i="1"/>
  <c r="BW452" i="1"/>
  <c r="BV452" i="1"/>
  <c r="BU452" i="1"/>
  <c r="BT452" i="1"/>
  <c r="BS452" i="1"/>
  <c r="BR452" i="1"/>
  <c r="BQ452" i="1"/>
  <c r="BP452" i="1"/>
  <c r="BO452" i="1"/>
  <c r="BN452" i="1"/>
  <c r="BM452" i="1"/>
  <c r="BL452" i="1"/>
  <c r="BK452" i="1"/>
  <c r="BJ452" i="1"/>
  <c r="BI452" i="1"/>
  <c r="BH452" i="1"/>
  <c r="BG452" i="1"/>
  <c r="BF452" i="1"/>
  <c r="BE452" i="1"/>
  <c r="BD452" i="1"/>
  <c r="BC452" i="1"/>
  <c r="BB452" i="1"/>
  <c r="BA452" i="1"/>
  <c r="AZ452" i="1"/>
  <c r="AY452" i="1"/>
  <c r="S452" i="1"/>
  <c r="R452" i="1"/>
  <c r="Q452" i="1"/>
  <c r="P452" i="1"/>
  <c r="O452" i="1"/>
  <c r="N452" i="1"/>
  <c r="M452" i="1"/>
  <c r="L452" i="1"/>
  <c r="K452" i="1"/>
  <c r="J452" i="1"/>
  <c r="I452" i="1"/>
  <c r="CM451" i="1"/>
  <c r="CL451" i="1"/>
  <c r="CK451" i="1"/>
  <c r="CJ451" i="1"/>
  <c r="CI451" i="1"/>
  <c r="CH451" i="1"/>
  <c r="CG451" i="1"/>
  <c r="CF451" i="1"/>
  <c r="CE451" i="1"/>
  <c r="CD451" i="1"/>
  <c r="CC451" i="1"/>
  <c r="CB451" i="1"/>
  <c r="CA451" i="1"/>
  <c r="BZ451" i="1"/>
  <c r="BY451" i="1"/>
  <c r="BX451" i="1"/>
  <c r="BW451" i="1"/>
  <c r="BV451" i="1"/>
  <c r="BU451" i="1"/>
  <c r="BT451" i="1"/>
  <c r="BS451" i="1"/>
  <c r="BR451" i="1"/>
  <c r="BQ451" i="1"/>
  <c r="BP451" i="1"/>
  <c r="BO451" i="1"/>
  <c r="BN451" i="1"/>
  <c r="BM451" i="1"/>
  <c r="BL451" i="1"/>
  <c r="BK451" i="1"/>
  <c r="BJ451" i="1"/>
  <c r="BI451" i="1"/>
  <c r="BH451" i="1"/>
  <c r="BG451" i="1"/>
  <c r="BF451" i="1"/>
  <c r="BE451" i="1"/>
  <c r="BD451" i="1"/>
  <c r="BC451" i="1"/>
  <c r="BB451" i="1"/>
  <c r="BA451" i="1"/>
  <c r="AZ451" i="1"/>
  <c r="AY451" i="1"/>
  <c r="S451" i="1"/>
  <c r="R451" i="1"/>
  <c r="Q451" i="1"/>
  <c r="P451" i="1"/>
  <c r="O451" i="1"/>
  <c r="N451" i="1"/>
  <c r="M451" i="1"/>
  <c r="L451" i="1"/>
  <c r="K451" i="1"/>
  <c r="J451" i="1"/>
  <c r="I451" i="1"/>
  <c r="AN450" i="1"/>
  <c r="AL450" i="1"/>
  <c r="AJ450" i="1"/>
  <c r="AH450" i="1"/>
  <c r="AF450" i="1"/>
  <c r="AD450" i="1"/>
  <c r="AB450" i="1"/>
  <c r="Z450" i="1"/>
  <c r="X450" i="1"/>
  <c r="V450" i="1"/>
  <c r="AN449" i="1"/>
  <c r="AL449" i="1"/>
  <c r="AJ449" i="1"/>
  <c r="AH449" i="1"/>
  <c r="AF449" i="1"/>
  <c r="AD449" i="1"/>
  <c r="AB449" i="1"/>
  <c r="Z449" i="1"/>
  <c r="X449" i="1"/>
  <c r="V449" i="1"/>
  <c r="AN448" i="1"/>
  <c r="AL448" i="1"/>
  <c r="AJ448" i="1"/>
  <c r="AH448" i="1"/>
  <c r="AF448" i="1"/>
  <c r="AD448" i="1"/>
  <c r="AB448" i="1"/>
  <c r="Z448" i="1"/>
  <c r="X448" i="1"/>
  <c r="V448" i="1"/>
  <c r="AN447" i="1"/>
  <c r="AL447" i="1"/>
  <c r="AJ447" i="1"/>
  <c r="AH447" i="1"/>
  <c r="AF447" i="1"/>
  <c r="AD447" i="1"/>
  <c r="AB447" i="1"/>
  <c r="Z447" i="1"/>
  <c r="X447" i="1"/>
  <c r="V447" i="1"/>
  <c r="AN446" i="1"/>
  <c r="AL446" i="1"/>
  <c r="AJ446" i="1"/>
  <c r="AH446" i="1"/>
  <c r="AF446" i="1"/>
  <c r="AD446" i="1"/>
  <c r="AB446" i="1"/>
  <c r="Z446" i="1"/>
  <c r="X446" i="1"/>
  <c r="V446" i="1"/>
  <c r="AN445" i="1"/>
  <c r="AL445" i="1"/>
  <c r="AJ445" i="1"/>
  <c r="AH445" i="1"/>
  <c r="AF445" i="1"/>
  <c r="AD445" i="1"/>
  <c r="AB445" i="1"/>
  <c r="Z445" i="1"/>
  <c r="X445" i="1"/>
  <c r="V445" i="1"/>
  <c r="AN444" i="1"/>
  <c r="AL444" i="1"/>
  <c r="AJ444" i="1"/>
  <c r="AH444" i="1"/>
  <c r="AF444" i="1"/>
  <c r="AD444" i="1"/>
  <c r="AB444" i="1"/>
  <c r="Z444" i="1"/>
  <c r="X444" i="1"/>
  <c r="V444" i="1"/>
  <c r="AN443" i="1"/>
  <c r="AL443" i="1"/>
  <c r="AJ443" i="1"/>
  <c r="AH443" i="1"/>
  <c r="AF443" i="1"/>
  <c r="AD443" i="1"/>
  <c r="AB443" i="1"/>
  <c r="Z443" i="1"/>
  <c r="X443" i="1"/>
  <c r="V443" i="1"/>
  <c r="AN442" i="1"/>
  <c r="AL442" i="1"/>
  <c r="AJ442" i="1"/>
  <c r="AH442" i="1"/>
  <c r="AF442" i="1"/>
  <c r="AD442" i="1"/>
  <c r="AB442" i="1"/>
  <c r="Z442" i="1"/>
  <c r="X442" i="1"/>
  <c r="V442" i="1"/>
  <c r="AN441" i="1"/>
  <c r="AL441" i="1"/>
  <c r="AJ441" i="1"/>
  <c r="AH441" i="1"/>
  <c r="AF441" i="1"/>
  <c r="AD441" i="1"/>
  <c r="AB441" i="1"/>
  <c r="Z441" i="1"/>
  <c r="X441" i="1"/>
  <c r="V441" i="1"/>
  <c r="AN440" i="1"/>
  <c r="AL440" i="1"/>
  <c r="AJ440" i="1"/>
  <c r="AH440" i="1"/>
  <c r="AF440" i="1"/>
  <c r="AD440" i="1"/>
  <c r="AB440" i="1"/>
  <c r="Z440" i="1"/>
  <c r="X440" i="1"/>
  <c r="V440" i="1"/>
  <c r="AN439" i="1"/>
  <c r="AL439" i="1"/>
  <c r="AJ439" i="1"/>
  <c r="AH439" i="1"/>
  <c r="AF439" i="1"/>
  <c r="AD439" i="1"/>
  <c r="AB439" i="1"/>
  <c r="Z439" i="1"/>
  <c r="X439" i="1"/>
  <c r="V439" i="1"/>
  <c r="EL438" i="1"/>
  <c r="EH438" i="1"/>
  <c r="EG438" i="1"/>
  <c r="EF438" i="1"/>
  <c r="EE438" i="1"/>
  <c r="ED438" i="1"/>
  <c r="EC438" i="1"/>
  <c r="EB438" i="1"/>
  <c r="EA438" i="1"/>
  <c r="DY438" i="1"/>
  <c r="DW438" i="1"/>
  <c r="DV438" i="1"/>
  <c r="DU438" i="1"/>
  <c r="DT438" i="1"/>
  <c r="DS438" i="1"/>
  <c r="DR438" i="1"/>
  <c r="DQ438" i="1"/>
  <c r="DP438" i="1"/>
  <c r="DO438" i="1"/>
  <c r="DN438" i="1"/>
  <c r="DM438" i="1"/>
  <c r="DK438" i="1"/>
  <c r="DJ438" i="1"/>
  <c r="DI438" i="1"/>
  <c r="DH438" i="1"/>
  <c r="DG438" i="1"/>
  <c r="DF438" i="1"/>
  <c r="DE438" i="1"/>
  <c r="DD438" i="1"/>
  <c r="DC438" i="1"/>
  <c r="DB438" i="1"/>
  <c r="DA438" i="1"/>
  <c r="CZ438" i="1"/>
  <c r="CY438" i="1"/>
  <c r="EJ438" i="1" s="1"/>
  <c r="CX438" i="1"/>
  <c r="CW438" i="1"/>
  <c r="CV438" i="1"/>
  <c r="CU438" i="1"/>
  <c r="CT438" i="1"/>
  <c r="CS438" i="1"/>
  <c r="CR438" i="1"/>
  <c r="EK438" i="1" s="1"/>
  <c r="CQ438" i="1"/>
  <c r="CP438" i="1"/>
  <c r="CO438" i="1"/>
  <c r="CN438" i="1"/>
  <c r="AN438" i="1"/>
  <c r="AL438" i="1"/>
  <c r="AJ438" i="1"/>
  <c r="AH438" i="1"/>
  <c r="AF438" i="1"/>
  <c r="AD438" i="1"/>
  <c r="AB438" i="1"/>
  <c r="Z438" i="1"/>
  <c r="X438" i="1"/>
  <c r="DX438" i="1" s="1"/>
  <c r="V438" i="1"/>
  <c r="EL437" i="1"/>
  <c r="EH437" i="1"/>
  <c r="EG437" i="1"/>
  <c r="EF437" i="1"/>
  <c r="EE437" i="1"/>
  <c r="ED437" i="1"/>
  <c r="EC437" i="1"/>
  <c r="EB437" i="1"/>
  <c r="EA437" i="1"/>
  <c r="DY437" i="1"/>
  <c r="DW437" i="1"/>
  <c r="DV437" i="1"/>
  <c r="DU437" i="1"/>
  <c r="DT437" i="1"/>
  <c r="DS437" i="1"/>
  <c r="DR437" i="1"/>
  <c r="DQ437" i="1"/>
  <c r="DP437" i="1"/>
  <c r="DO437" i="1"/>
  <c r="DN437" i="1"/>
  <c r="DM437" i="1"/>
  <c r="EI437" i="1" s="1"/>
  <c r="DK437" i="1"/>
  <c r="DJ437" i="1"/>
  <c r="DI437" i="1"/>
  <c r="DH437" i="1"/>
  <c r="DG437" i="1"/>
  <c r="DF437" i="1"/>
  <c r="DE437" i="1"/>
  <c r="DD437" i="1"/>
  <c r="DC437" i="1"/>
  <c r="DB437" i="1"/>
  <c r="DA437" i="1"/>
  <c r="CZ437" i="1"/>
  <c r="CY437" i="1"/>
  <c r="CX437" i="1"/>
  <c r="CW437" i="1"/>
  <c r="CV437" i="1"/>
  <c r="CU437" i="1"/>
  <c r="CT437" i="1"/>
  <c r="CS437" i="1"/>
  <c r="CR437" i="1"/>
  <c r="EK437" i="1" s="1"/>
  <c r="CQ437" i="1"/>
  <c r="CP437" i="1"/>
  <c r="CO437" i="1"/>
  <c r="CN437" i="1"/>
  <c r="AN437" i="1"/>
  <c r="AL437" i="1"/>
  <c r="AJ437" i="1"/>
  <c r="AH437" i="1"/>
  <c r="AF437" i="1"/>
  <c r="AD437" i="1"/>
  <c r="AB437" i="1"/>
  <c r="Z437" i="1"/>
  <c r="X437" i="1"/>
  <c r="DX437" i="1" s="1"/>
  <c r="V437" i="1"/>
  <c r="EL436" i="1"/>
  <c r="EH436" i="1"/>
  <c r="EG436" i="1"/>
  <c r="EF436" i="1"/>
  <c r="EE436" i="1"/>
  <c r="ED436" i="1"/>
  <c r="EC436" i="1"/>
  <c r="EB436" i="1"/>
  <c r="EA436" i="1"/>
  <c r="DY436" i="1"/>
  <c r="DW436" i="1"/>
  <c r="DV436" i="1"/>
  <c r="DU436" i="1"/>
  <c r="DT436" i="1"/>
  <c r="DS436" i="1"/>
  <c r="DR436" i="1"/>
  <c r="DQ436" i="1"/>
  <c r="DP436" i="1"/>
  <c r="DO436" i="1"/>
  <c r="DN436" i="1"/>
  <c r="DM436" i="1"/>
  <c r="EI436" i="1" s="1"/>
  <c r="DK436" i="1"/>
  <c r="DJ436" i="1"/>
  <c r="DI436" i="1"/>
  <c r="DH436" i="1"/>
  <c r="DG436" i="1"/>
  <c r="DF436" i="1"/>
  <c r="DE436" i="1"/>
  <c r="DD436" i="1"/>
  <c r="DC436" i="1"/>
  <c r="DB436" i="1"/>
  <c r="DA436" i="1"/>
  <c r="CZ436" i="1"/>
  <c r="CY436" i="1"/>
  <c r="EJ436" i="1" s="1"/>
  <c r="CX436" i="1"/>
  <c r="CW436" i="1"/>
  <c r="CV436" i="1"/>
  <c r="CU436" i="1"/>
  <c r="CT436" i="1"/>
  <c r="CS436" i="1"/>
  <c r="CR436" i="1"/>
  <c r="EK436" i="1" s="1"/>
  <c r="CQ436" i="1"/>
  <c r="CP436" i="1"/>
  <c r="CO436" i="1"/>
  <c r="CN436" i="1"/>
  <c r="AN436" i="1"/>
  <c r="AL436" i="1"/>
  <c r="AJ436" i="1"/>
  <c r="AH436" i="1"/>
  <c r="AF436" i="1"/>
  <c r="AD436" i="1"/>
  <c r="AB436" i="1"/>
  <c r="Z436" i="1"/>
  <c r="X436" i="1"/>
  <c r="V436" i="1"/>
  <c r="CM434" i="1"/>
  <c r="CL434" i="1"/>
  <c r="CK434" i="1"/>
  <c r="CJ434" i="1"/>
  <c r="CI434" i="1"/>
  <c r="CH434" i="1"/>
  <c r="CG434" i="1"/>
  <c r="CF434" i="1"/>
  <c r="CE434" i="1"/>
  <c r="CD434" i="1"/>
  <c r="CC434" i="1"/>
  <c r="CB434" i="1"/>
  <c r="CA434" i="1"/>
  <c r="BZ434" i="1"/>
  <c r="BY434" i="1"/>
  <c r="BX434" i="1"/>
  <c r="BW434" i="1"/>
  <c r="BV434" i="1"/>
  <c r="BU434" i="1"/>
  <c r="BT434" i="1"/>
  <c r="BS434" i="1"/>
  <c r="BR434" i="1"/>
  <c r="BQ434" i="1"/>
  <c r="BP434" i="1"/>
  <c r="BO434" i="1"/>
  <c r="BN434" i="1"/>
  <c r="BM434" i="1"/>
  <c r="BL434" i="1"/>
  <c r="BK434" i="1"/>
  <c r="BJ434" i="1"/>
  <c r="BI434" i="1"/>
  <c r="BH434" i="1"/>
  <c r="BG434" i="1"/>
  <c r="BF434" i="1"/>
  <c r="BE434" i="1"/>
  <c r="BD434" i="1"/>
  <c r="BC434" i="1"/>
  <c r="BB434" i="1"/>
  <c r="BA434" i="1"/>
  <c r="AZ434" i="1"/>
  <c r="AY434" i="1"/>
  <c r="S434" i="1"/>
  <c r="R434" i="1"/>
  <c r="Q434" i="1"/>
  <c r="P434" i="1"/>
  <c r="O434" i="1"/>
  <c r="N434" i="1"/>
  <c r="M434" i="1"/>
  <c r="L434" i="1"/>
  <c r="K434" i="1"/>
  <c r="J434" i="1"/>
  <c r="I434" i="1"/>
  <c r="CM433" i="1"/>
  <c r="CL433" i="1"/>
  <c r="CK433" i="1"/>
  <c r="CJ433" i="1"/>
  <c r="CI433" i="1"/>
  <c r="CH433" i="1"/>
  <c r="CG433" i="1"/>
  <c r="CF433" i="1"/>
  <c r="CE433" i="1"/>
  <c r="CD433" i="1"/>
  <c r="CC433" i="1"/>
  <c r="CB433" i="1"/>
  <c r="CA433" i="1"/>
  <c r="BZ433" i="1"/>
  <c r="BY433" i="1"/>
  <c r="BX433" i="1"/>
  <c r="BW433" i="1"/>
  <c r="BV433" i="1"/>
  <c r="BU433" i="1"/>
  <c r="BT433" i="1"/>
  <c r="BS433" i="1"/>
  <c r="BR433" i="1"/>
  <c r="BQ433" i="1"/>
  <c r="BP433" i="1"/>
  <c r="BO433" i="1"/>
  <c r="BN433" i="1"/>
  <c r="BM433" i="1"/>
  <c r="BL433" i="1"/>
  <c r="BK433" i="1"/>
  <c r="BJ433" i="1"/>
  <c r="BI433" i="1"/>
  <c r="BH433" i="1"/>
  <c r="BG433" i="1"/>
  <c r="BF433" i="1"/>
  <c r="BE433" i="1"/>
  <c r="BD433" i="1"/>
  <c r="BC433" i="1"/>
  <c r="BB433" i="1"/>
  <c r="BA433" i="1"/>
  <c r="AZ433" i="1"/>
  <c r="AY433" i="1"/>
  <c r="S433" i="1"/>
  <c r="R433" i="1"/>
  <c r="Q433" i="1"/>
  <c r="P433" i="1"/>
  <c r="O433" i="1"/>
  <c r="N433" i="1"/>
  <c r="M433" i="1"/>
  <c r="L433" i="1"/>
  <c r="K433" i="1"/>
  <c r="J433" i="1"/>
  <c r="I433" i="1"/>
  <c r="AN432" i="1"/>
  <c r="AL432" i="1"/>
  <c r="AJ432" i="1"/>
  <c r="AH432" i="1"/>
  <c r="AF432" i="1"/>
  <c r="AD432" i="1"/>
  <c r="AB432" i="1"/>
  <c r="Z432" i="1"/>
  <c r="X432" i="1"/>
  <c r="V432" i="1"/>
  <c r="AN431" i="1"/>
  <c r="AL431" i="1"/>
  <c r="AJ431" i="1"/>
  <c r="AH431" i="1"/>
  <c r="AF431" i="1"/>
  <c r="AD431" i="1"/>
  <c r="AB431" i="1"/>
  <c r="Z431" i="1"/>
  <c r="X431" i="1"/>
  <c r="V431" i="1"/>
  <c r="AN430" i="1"/>
  <c r="AL430" i="1"/>
  <c r="AJ430" i="1"/>
  <c r="AH430" i="1"/>
  <c r="AF430" i="1"/>
  <c r="AD430" i="1"/>
  <c r="AB430" i="1"/>
  <c r="Z430" i="1"/>
  <c r="X430" i="1"/>
  <c r="V430" i="1"/>
  <c r="AN429" i="1"/>
  <c r="AL429" i="1"/>
  <c r="AJ429" i="1"/>
  <c r="AH429" i="1"/>
  <c r="AF429" i="1"/>
  <c r="AD429" i="1"/>
  <c r="AB429" i="1"/>
  <c r="Z429" i="1"/>
  <c r="X429" i="1"/>
  <c r="V429" i="1"/>
  <c r="AN428" i="1"/>
  <c r="AL428" i="1"/>
  <c r="AJ428" i="1"/>
  <c r="AH428" i="1"/>
  <c r="AF428" i="1"/>
  <c r="AD428" i="1"/>
  <c r="AB428" i="1"/>
  <c r="Z428" i="1"/>
  <c r="X428" i="1"/>
  <c r="V428" i="1"/>
  <c r="AN427" i="1"/>
  <c r="AL427" i="1"/>
  <c r="AJ427" i="1"/>
  <c r="AH427" i="1"/>
  <c r="AF427" i="1"/>
  <c r="AD427" i="1"/>
  <c r="AB427" i="1"/>
  <c r="Z427" i="1"/>
  <c r="X427" i="1"/>
  <c r="V427" i="1"/>
  <c r="AN426" i="1"/>
  <c r="AL426" i="1"/>
  <c r="AJ426" i="1"/>
  <c r="AH426" i="1"/>
  <c r="AF426" i="1"/>
  <c r="AD426" i="1"/>
  <c r="AB426" i="1"/>
  <c r="Z426" i="1"/>
  <c r="X426" i="1"/>
  <c r="V426" i="1"/>
  <c r="AN425" i="1"/>
  <c r="AL425" i="1"/>
  <c r="AJ425" i="1"/>
  <c r="AH425" i="1"/>
  <c r="AF425" i="1"/>
  <c r="AD425" i="1"/>
  <c r="AB425" i="1"/>
  <c r="Z425" i="1"/>
  <c r="X425" i="1"/>
  <c r="V425" i="1"/>
  <c r="AN424" i="1"/>
  <c r="AL424" i="1"/>
  <c r="AJ424" i="1"/>
  <c r="AH424" i="1"/>
  <c r="AF424" i="1"/>
  <c r="AD424" i="1"/>
  <c r="AB424" i="1"/>
  <c r="Z424" i="1"/>
  <c r="X424" i="1"/>
  <c r="V424" i="1"/>
  <c r="AN423" i="1"/>
  <c r="AL423" i="1"/>
  <c r="AJ423" i="1"/>
  <c r="AH423" i="1"/>
  <c r="AF423" i="1"/>
  <c r="AD423" i="1"/>
  <c r="AB423" i="1"/>
  <c r="Z423" i="1"/>
  <c r="X423" i="1"/>
  <c r="V423" i="1"/>
  <c r="EL422" i="1"/>
  <c r="EH422" i="1"/>
  <c r="EG422" i="1"/>
  <c r="EF422" i="1"/>
  <c r="EE422" i="1"/>
  <c r="ED422" i="1"/>
  <c r="EC422" i="1"/>
  <c r="EB422" i="1"/>
  <c r="EA422" i="1"/>
  <c r="DY422" i="1"/>
  <c r="DW422" i="1"/>
  <c r="DV422" i="1"/>
  <c r="DU422" i="1"/>
  <c r="DT422" i="1"/>
  <c r="DS422" i="1"/>
  <c r="DR422" i="1"/>
  <c r="DQ422" i="1"/>
  <c r="DP422" i="1"/>
  <c r="DO422" i="1"/>
  <c r="DN422" i="1"/>
  <c r="DM422" i="1"/>
  <c r="EI422" i="1" s="1"/>
  <c r="DK422" i="1"/>
  <c r="DJ422" i="1"/>
  <c r="DI422" i="1"/>
  <c r="DH422" i="1"/>
  <c r="DG422" i="1"/>
  <c r="DF422" i="1"/>
  <c r="DE422" i="1"/>
  <c r="DD422" i="1"/>
  <c r="DC422" i="1"/>
  <c r="DB422" i="1"/>
  <c r="DA422" i="1"/>
  <c r="CZ422" i="1"/>
  <c r="CY422" i="1"/>
  <c r="EJ422" i="1" s="1"/>
  <c r="CX422" i="1"/>
  <c r="CW422" i="1"/>
  <c r="CV422" i="1"/>
  <c r="CU422" i="1"/>
  <c r="CT422" i="1"/>
  <c r="CS422" i="1"/>
  <c r="CR422" i="1"/>
  <c r="EK422" i="1" s="1"/>
  <c r="CQ422" i="1"/>
  <c r="CP422" i="1"/>
  <c r="CO422" i="1"/>
  <c r="CN422" i="1"/>
  <c r="AN422" i="1"/>
  <c r="AL422" i="1"/>
  <c r="AJ422" i="1"/>
  <c r="AH422" i="1"/>
  <c r="AF422" i="1"/>
  <c r="AD422" i="1"/>
  <c r="AB422" i="1"/>
  <c r="Z422" i="1"/>
  <c r="X422" i="1"/>
  <c r="V422" i="1"/>
  <c r="EL421" i="1"/>
  <c r="EH421" i="1"/>
  <c r="EG421" i="1"/>
  <c r="EF421" i="1"/>
  <c r="EE421" i="1"/>
  <c r="ED421" i="1"/>
  <c r="EC421" i="1"/>
  <c r="EB421" i="1"/>
  <c r="EA421" i="1"/>
  <c r="DY421" i="1"/>
  <c r="DW421" i="1"/>
  <c r="DV421" i="1"/>
  <c r="DU421" i="1"/>
  <c r="DT421" i="1"/>
  <c r="DS421" i="1"/>
  <c r="DR421" i="1"/>
  <c r="DQ421" i="1"/>
  <c r="DP421" i="1"/>
  <c r="DO421" i="1"/>
  <c r="DN421" i="1"/>
  <c r="DM421" i="1"/>
  <c r="EI421" i="1" s="1"/>
  <c r="DK421" i="1"/>
  <c r="DJ421" i="1"/>
  <c r="DI421" i="1"/>
  <c r="DH421" i="1"/>
  <c r="DG421" i="1"/>
  <c r="DF421" i="1"/>
  <c r="DE421" i="1"/>
  <c r="DD421" i="1"/>
  <c r="DC421" i="1"/>
  <c r="DB421" i="1"/>
  <c r="DA421" i="1"/>
  <c r="CZ421" i="1"/>
  <c r="CY421" i="1"/>
  <c r="CX421" i="1"/>
  <c r="CW421" i="1"/>
  <c r="CV421" i="1"/>
  <c r="CU421" i="1"/>
  <c r="CT421" i="1"/>
  <c r="CS421" i="1"/>
  <c r="CR421" i="1"/>
  <c r="EK421" i="1" s="1"/>
  <c r="CQ421" i="1"/>
  <c r="CP421" i="1"/>
  <c r="CO421" i="1"/>
  <c r="CN421" i="1"/>
  <c r="AN421" i="1"/>
  <c r="AL421" i="1"/>
  <c r="AJ421" i="1"/>
  <c r="AH421" i="1"/>
  <c r="AF421" i="1"/>
  <c r="AD421" i="1"/>
  <c r="AB421" i="1"/>
  <c r="Z421" i="1"/>
  <c r="X421" i="1"/>
  <c r="DX421" i="1" s="1"/>
  <c r="V421" i="1"/>
  <c r="EL420" i="1"/>
  <c r="EH420" i="1"/>
  <c r="EG420" i="1"/>
  <c r="EF420" i="1"/>
  <c r="EE420" i="1"/>
  <c r="ED420" i="1"/>
  <c r="EC420" i="1"/>
  <c r="EB420" i="1"/>
  <c r="EA420" i="1"/>
  <c r="DY420" i="1"/>
  <c r="DW420" i="1"/>
  <c r="DV420" i="1"/>
  <c r="DU420" i="1"/>
  <c r="DT420" i="1"/>
  <c r="DS420" i="1"/>
  <c r="DR420" i="1"/>
  <c r="DQ420" i="1"/>
  <c r="DP420" i="1"/>
  <c r="DO420" i="1"/>
  <c r="DN420" i="1"/>
  <c r="DM420" i="1"/>
  <c r="DK420" i="1"/>
  <c r="DJ420" i="1"/>
  <c r="DI420" i="1"/>
  <c r="DH420" i="1"/>
  <c r="DG420" i="1"/>
  <c r="DF420" i="1"/>
  <c r="DE420" i="1"/>
  <c r="DD420" i="1"/>
  <c r="DC420" i="1"/>
  <c r="DB420" i="1"/>
  <c r="DA420" i="1"/>
  <c r="CZ420" i="1"/>
  <c r="CY420" i="1"/>
  <c r="EJ420" i="1" s="1"/>
  <c r="CX420" i="1"/>
  <c r="CW420" i="1"/>
  <c r="CV420" i="1"/>
  <c r="CU420" i="1"/>
  <c r="CT420" i="1"/>
  <c r="CS420" i="1"/>
  <c r="CR420" i="1"/>
  <c r="CQ420" i="1"/>
  <c r="CP420" i="1"/>
  <c r="CO420" i="1"/>
  <c r="CN420" i="1"/>
  <c r="AN420" i="1"/>
  <c r="AL420" i="1"/>
  <c r="AJ420" i="1"/>
  <c r="AH420" i="1"/>
  <c r="AF420" i="1"/>
  <c r="AD420" i="1"/>
  <c r="AB420" i="1"/>
  <c r="Z420" i="1"/>
  <c r="X420" i="1"/>
  <c r="V420" i="1"/>
  <c r="CM418" i="1"/>
  <c r="CL418" i="1"/>
  <c r="CK418" i="1"/>
  <c r="CJ418" i="1"/>
  <c r="CI418" i="1"/>
  <c r="CH418" i="1"/>
  <c r="CG418" i="1"/>
  <c r="CF418" i="1"/>
  <c r="CE418" i="1"/>
  <c r="CD418" i="1"/>
  <c r="CC418" i="1"/>
  <c r="CB418" i="1"/>
  <c r="CA418" i="1"/>
  <c r="BZ418" i="1"/>
  <c r="BY418" i="1"/>
  <c r="BX418" i="1"/>
  <c r="BW418" i="1"/>
  <c r="BV418" i="1"/>
  <c r="BU418" i="1"/>
  <c r="BT418" i="1"/>
  <c r="BS418" i="1"/>
  <c r="BR418" i="1"/>
  <c r="BQ418" i="1"/>
  <c r="BP418" i="1"/>
  <c r="BO418" i="1"/>
  <c r="BN418" i="1"/>
  <c r="BM418" i="1"/>
  <c r="BL418" i="1"/>
  <c r="BK418" i="1"/>
  <c r="BJ418" i="1"/>
  <c r="BI418" i="1"/>
  <c r="BH418" i="1"/>
  <c r="BG418" i="1"/>
  <c r="BF418" i="1"/>
  <c r="BE418" i="1"/>
  <c r="BD418" i="1"/>
  <c r="BC418" i="1"/>
  <c r="BB418" i="1"/>
  <c r="BA418" i="1"/>
  <c r="AZ418" i="1"/>
  <c r="AY418" i="1"/>
  <c r="S418" i="1"/>
  <c r="R418" i="1"/>
  <c r="Q418" i="1"/>
  <c r="P418" i="1"/>
  <c r="O418" i="1"/>
  <c r="N418" i="1"/>
  <c r="M418" i="1"/>
  <c r="L418" i="1"/>
  <c r="K418" i="1"/>
  <c r="J418" i="1"/>
  <c r="I418" i="1"/>
  <c r="CM417" i="1"/>
  <c r="CL417" i="1"/>
  <c r="CK417" i="1"/>
  <c r="CJ417" i="1"/>
  <c r="CI417" i="1"/>
  <c r="CH417" i="1"/>
  <c r="CG417" i="1"/>
  <c r="CF417" i="1"/>
  <c r="CE417" i="1"/>
  <c r="CD417" i="1"/>
  <c r="CC417" i="1"/>
  <c r="CB417" i="1"/>
  <c r="CA417" i="1"/>
  <c r="BZ417" i="1"/>
  <c r="BY417" i="1"/>
  <c r="BX417" i="1"/>
  <c r="BW417" i="1"/>
  <c r="BV417" i="1"/>
  <c r="BU417" i="1"/>
  <c r="BT417" i="1"/>
  <c r="BS417" i="1"/>
  <c r="BR417" i="1"/>
  <c r="BQ417" i="1"/>
  <c r="BP417" i="1"/>
  <c r="BO417" i="1"/>
  <c r="BN417" i="1"/>
  <c r="BM417" i="1"/>
  <c r="BL417" i="1"/>
  <c r="BK417" i="1"/>
  <c r="BJ417" i="1"/>
  <c r="BI417" i="1"/>
  <c r="BH417" i="1"/>
  <c r="BG417" i="1"/>
  <c r="BF417" i="1"/>
  <c r="BE417" i="1"/>
  <c r="BD417" i="1"/>
  <c r="BC417" i="1"/>
  <c r="BB417" i="1"/>
  <c r="BA417" i="1"/>
  <c r="AZ417" i="1"/>
  <c r="AY417" i="1"/>
  <c r="S417" i="1"/>
  <c r="R417" i="1"/>
  <c r="Q417" i="1"/>
  <c r="P417" i="1"/>
  <c r="O417" i="1"/>
  <c r="N417" i="1"/>
  <c r="M417" i="1"/>
  <c r="L417" i="1"/>
  <c r="K417" i="1"/>
  <c r="J417" i="1"/>
  <c r="I417" i="1"/>
  <c r="AN416" i="1"/>
  <c r="AL416" i="1"/>
  <c r="AJ416" i="1"/>
  <c r="AH416" i="1"/>
  <c r="AF416" i="1"/>
  <c r="AD416" i="1"/>
  <c r="AB416" i="1"/>
  <c r="Z416" i="1"/>
  <c r="X416" i="1"/>
  <c r="V416" i="1"/>
  <c r="AN415" i="1"/>
  <c r="AL415" i="1"/>
  <c r="AJ415" i="1"/>
  <c r="AH415" i="1"/>
  <c r="AF415" i="1"/>
  <c r="AD415" i="1"/>
  <c r="AB415" i="1"/>
  <c r="Z415" i="1"/>
  <c r="X415" i="1"/>
  <c r="V415" i="1"/>
  <c r="AN414" i="1"/>
  <c r="AL414" i="1"/>
  <c r="AJ414" i="1"/>
  <c r="AH414" i="1"/>
  <c r="AF414" i="1"/>
  <c r="AD414" i="1"/>
  <c r="AB414" i="1"/>
  <c r="Z414" i="1"/>
  <c r="X414" i="1"/>
  <c r="V414" i="1"/>
  <c r="AN413" i="1"/>
  <c r="AL413" i="1"/>
  <c r="AJ413" i="1"/>
  <c r="AH413" i="1"/>
  <c r="AF413" i="1"/>
  <c r="AD413" i="1"/>
  <c r="AB413" i="1"/>
  <c r="Z413" i="1"/>
  <c r="X413" i="1"/>
  <c r="V413" i="1"/>
  <c r="AN412" i="1"/>
  <c r="AL412" i="1"/>
  <c r="AJ412" i="1"/>
  <c r="AH412" i="1"/>
  <c r="AF412" i="1"/>
  <c r="AD412" i="1"/>
  <c r="AB412" i="1"/>
  <c r="Z412" i="1"/>
  <c r="X412" i="1"/>
  <c r="V412" i="1"/>
  <c r="AN411" i="1"/>
  <c r="AL411" i="1"/>
  <c r="AJ411" i="1"/>
  <c r="AH411" i="1"/>
  <c r="AF411" i="1"/>
  <c r="AD411" i="1"/>
  <c r="AB411" i="1"/>
  <c r="Z411" i="1"/>
  <c r="X411" i="1"/>
  <c r="V411" i="1"/>
  <c r="AN410" i="1"/>
  <c r="AL410" i="1"/>
  <c r="AJ410" i="1"/>
  <c r="AH410" i="1"/>
  <c r="AF410" i="1"/>
  <c r="AD410" i="1"/>
  <c r="AB410" i="1"/>
  <c r="Z410" i="1"/>
  <c r="X410" i="1"/>
  <c r="V410" i="1"/>
  <c r="AN409" i="1"/>
  <c r="AL409" i="1"/>
  <c r="AJ409" i="1"/>
  <c r="AH409" i="1"/>
  <c r="AF409" i="1"/>
  <c r="AD409" i="1"/>
  <c r="AB409" i="1"/>
  <c r="Z409" i="1"/>
  <c r="X409" i="1"/>
  <c r="V409" i="1"/>
  <c r="AN408" i="1"/>
  <c r="AL408" i="1"/>
  <c r="AJ408" i="1"/>
  <c r="AH408" i="1"/>
  <c r="AF408" i="1"/>
  <c r="AD408" i="1"/>
  <c r="AB408" i="1"/>
  <c r="Z408" i="1"/>
  <c r="X408" i="1"/>
  <c r="V408" i="1"/>
  <c r="AN407" i="1"/>
  <c r="AL407" i="1"/>
  <c r="AJ407" i="1"/>
  <c r="AH407" i="1"/>
  <c r="AF407" i="1"/>
  <c r="AD407" i="1"/>
  <c r="AB407" i="1"/>
  <c r="Z407" i="1"/>
  <c r="X407" i="1"/>
  <c r="V407" i="1"/>
  <c r="AN406" i="1"/>
  <c r="AL406" i="1"/>
  <c r="AJ406" i="1"/>
  <c r="AH406" i="1"/>
  <c r="AF406" i="1"/>
  <c r="AD406" i="1"/>
  <c r="AB406" i="1"/>
  <c r="Z406" i="1"/>
  <c r="X406" i="1"/>
  <c r="V406" i="1"/>
  <c r="AN405" i="1"/>
  <c r="AL405" i="1"/>
  <c r="AJ405" i="1"/>
  <c r="AH405" i="1"/>
  <c r="AF405" i="1"/>
  <c r="AD405" i="1"/>
  <c r="AB405" i="1"/>
  <c r="Z405" i="1"/>
  <c r="X405" i="1"/>
  <c r="V405" i="1"/>
  <c r="EL404" i="1"/>
  <c r="EH404" i="1"/>
  <c r="EG404" i="1"/>
  <c r="EF404" i="1"/>
  <c r="EE404" i="1"/>
  <c r="ED404" i="1"/>
  <c r="EC404" i="1"/>
  <c r="EB404" i="1"/>
  <c r="EA404" i="1"/>
  <c r="DY404" i="1"/>
  <c r="DW404" i="1"/>
  <c r="DV404" i="1"/>
  <c r="DU404" i="1"/>
  <c r="DT404" i="1"/>
  <c r="DS404" i="1"/>
  <c r="DR404" i="1"/>
  <c r="DQ404" i="1"/>
  <c r="DP404" i="1"/>
  <c r="DO404" i="1"/>
  <c r="DN404" i="1"/>
  <c r="DM404" i="1"/>
  <c r="EI404" i="1" s="1"/>
  <c r="DK404" i="1"/>
  <c r="DJ404" i="1"/>
  <c r="DI404" i="1"/>
  <c r="DH404" i="1"/>
  <c r="DG404" i="1"/>
  <c r="DF404" i="1"/>
  <c r="DE404" i="1"/>
  <c r="DD404" i="1"/>
  <c r="DC404" i="1"/>
  <c r="DB404" i="1"/>
  <c r="DA404" i="1"/>
  <c r="CZ404" i="1"/>
  <c r="CY404" i="1"/>
  <c r="EJ404" i="1" s="1"/>
  <c r="CX404" i="1"/>
  <c r="CW404" i="1"/>
  <c r="CV404" i="1"/>
  <c r="CU404" i="1"/>
  <c r="CT404" i="1"/>
  <c r="CS404" i="1"/>
  <c r="CR404" i="1"/>
  <c r="EK404" i="1" s="1"/>
  <c r="CQ404" i="1"/>
  <c r="CP404" i="1"/>
  <c r="CO404" i="1"/>
  <c r="CN404" i="1"/>
  <c r="AN404" i="1"/>
  <c r="AL404" i="1"/>
  <c r="AJ404" i="1"/>
  <c r="AH404" i="1"/>
  <c r="AF404" i="1"/>
  <c r="AD404" i="1"/>
  <c r="DL404" i="1" s="1"/>
  <c r="AB404" i="1"/>
  <c r="Z404" i="1"/>
  <c r="X404" i="1"/>
  <c r="DX404" i="1" s="1"/>
  <c r="V404" i="1"/>
  <c r="EL403" i="1"/>
  <c r="EH403" i="1"/>
  <c r="EG403" i="1"/>
  <c r="EF403" i="1"/>
  <c r="EE403" i="1"/>
  <c r="ED403" i="1"/>
  <c r="EC403" i="1"/>
  <c r="EB403" i="1"/>
  <c r="EA403" i="1"/>
  <c r="DY403" i="1"/>
  <c r="DW403" i="1"/>
  <c r="DV403" i="1"/>
  <c r="DU403" i="1"/>
  <c r="DT403" i="1"/>
  <c r="DS403" i="1"/>
  <c r="DR403" i="1"/>
  <c r="DQ403" i="1"/>
  <c r="DP403" i="1"/>
  <c r="DO403" i="1"/>
  <c r="DN403" i="1"/>
  <c r="DM403" i="1"/>
  <c r="EI403" i="1" s="1"/>
  <c r="DK403" i="1"/>
  <c r="DJ403" i="1"/>
  <c r="DI403" i="1"/>
  <c r="DH403" i="1"/>
  <c r="DG403" i="1"/>
  <c r="DF403" i="1"/>
  <c r="DE403" i="1"/>
  <c r="DD403" i="1"/>
  <c r="DC403" i="1"/>
  <c r="DB403" i="1"/>
  <c r="DA403" i="1"/>
  <c r="CZ403" i="1"/>
  <c r="CY403" i="1"/>
  <c r="EJ403" i="1" s="1"/>
  <c r="CX403" i="1"/>
  <c r="CW403" i="1"/>
  <c r="CV403" i="1"/>
  <c r="CU403" i="1"/>
  <c r="CT403" i="1"/>
  <c r="CS403" i="1"/>
  <c r="CR403" i="1"/>
  <c r="EK403" i="1" s="1"/>
  <c r="CQ403" i="1"/>
  <c r="CP403" i="1"/>
  <c r="CO403" i="1"/>
  <c r="CN403" i="1"/>
  <c r="AN403" i="1"/>
  <c r="AL403" i="1"/>
  <c r="AJ403" i="1"/>
  <c r="AH403" i="1"/>
  <c r="AF403" i="1"/>
  <c r="AD403" i="1"/>
  <c r="DZ403" i="1" s="1"/>
  <c r="AB403" i="1"/>
  <c r="Z403" i="1"/>
  <c r="X403" i="1"/>
  <c r="DX403" i="1" s="1"/>
  <c r="V403" i="1"/>
  <c r="EL402" i="1"/>
  <c r="EH402" i="1"/>
  <c r="EG402" i="1"/>
  <c r="EF402" i="1"/>
  <c r="EE402" i="1"/>
  <c r="ED402" i="1"/>
  <c r="EC402" i="1"/>
  <c r="EB402" i="1"/>
  <c r="EA402" i="1"/>
  <c r="DY402" i="1"/>
  <c r="DW402" i="1"/>
  <c r="DV402" i="1"/>
  <c r="DU402" i="1"/>
  <c r="DT402" i="1"/>
  <c r="DS402" i="1"/>
  <c r="DR402" i="1"/>
  <c r="DQ402" i="1"/>
  <c r="DP402" i="1"/>
  <c r="DO402" i="1"/>
  <c r="DN402" i="1"/>
  <c r="DM402" i="1"/>
  <c r="EI402" i="1" s="1"/>
  <c r="DK402" i="1"/>
  <c r="DJ402" i="1"/>
  <c r="DI402" i="1"/>
  <c r="DH402" i="1"/>
  <c r="DG402" i="1"/>
  <c r="DF402" i="1"/>
  <c r="DE402" i="1"/>
  <c r="DD402" i="1"/>
  <c r="DC402" i="1"/>
  <c r="DB402" i="1"/>
  <c r="DA402" i="1"/>
  <c r="CZ402" i="1"/>
  <c r="CY402" i="1"/>
  <c r="CX402" i="1"/>
  <c r="CW402" i="1"/>
  <c r="CV402" i="1"/>
  <c r="CU402" i="1"/>
  <c r="CT402" i="1"/>
  <c r="CS402" i="1"/>
  <c r="CR402" i="1"/>
  <c r="CQ402" i="1"/>
  <c r="CP402" i="1"/>
  <c r="CO402" i="1"/>
  <c r="CN402" i="1"/>
  <c r="AN402" i="1"/>
  <c r="AL402" i="1"/>
  <c r="AJ402" i="1"/>
  <c r="AH402" i="1"/>
  <c r="AF402" i="1"/>
  <c r="AD402" i="1"/>
  <c r="AB402" i="1"/>
  <c r="Z402" i="1"/>
  <c r="X402" i="1"/>
  <c r="DX402" i="1" s="1"/>
  <c r="V402" i="1"/>
  <c r="AX401" i="1"/>
  <c r="AW401" i="1"/>
  <c r="AV401" i="1"/>
  <c r="AU401" i="1"/>
  <c r="AT401" i="1"/>
  <c r="AS401" i="1"/>
  <c r="AR401" i="1"/>
  <c r="AQ401" i="1"/>
  <c r="AX400" i="1"/>
  <c r="AW400" i="1"/>
  <c r="AV400" i="1"/>
  <c r="AU400" i="1"/>
  <c r="AT400" i="1"/>
  <c r="AS400" i="1"/>
  <c r="AR400" i="1"/>
  <c r="AQ400" i="1"/>
  <c r="EL399" i="1"/>
  <c r="EK399" i="1"/>
  <c r="EJ399" i="1"/>
  <c r="EI399" i="1"/>
  <c r="EH399" i="1"/>
  <c r="EG399" i="1"/>
  <c r="EF399" i="1"/>
  <c r="EE399" i="1"/>
  <c r="ED399" i="1"/>
  <c r="EC399" i="1"/>
  <c r="EB399" i="1"/>
  <c r="EA399" i="1"/>
  <c r="DZ399" i="1"/>
  <c r="DY399" i="1"/>
  <c r="DX399" i="1"/>
  <c r="DW399" i="1"/>
  <c r="DV399" i="1"/>
  <c r="DU399" i="1"/>
  <c r="DT399" i="1"/>
  <c r="DS399" i="1"/>
  <c r="DR399" i="1"/>
  <c r="DQ399" i="1"/>
  <c r="DP399" i="1"/>
  <c r="DO399" i="1"/>
  <c r="DN399" i="1"/>
  <c r="DM399" i="1"/>
  <c r="DL399" i="1"/>
  <c r="DK399" i="1"/>
  <c r="DJ399" i="1"/>
  <c r="DI399" i="1"/>
  <c r="DH399" i="1"/>
  <c r="DG399" i="1"/>
  <c r="DF399" i="1"/>
  <c r="DE399" i="1"/>
  <c r="DD399" i="1"/>
  <c r="DC399" i="1"/>
  <c r="DB399" i="1"/>
  <c r="DA399" i="1"/>
  <c r="CZ399" i="1"/>
  <c r="CY399" i="1"/>
  <c r="CX399" i="1"/>
  <c r="CW399" i="1"/>
  <c r="CV399" i="1"/>
  <c r="CU399" i="1"/>
  <c r="CT399" i="1"/>
  <c r="CS399" i="1"/>
  <c r="CR399" i="1"/>
  <c r="CQ399" i="1"/>
  <c r="CP399" i="1"/>
  <c r="CO399" i="1"/>
  <c r="CN399" i="1"/>
  <c r="CM399" i="1"/>
  <c r="CL399" i="1"/>
  <c r="CK399" i="1"/>
  <c r="CJ399" i="1"/>
  <c r="CI399" i="1"/>
  <c r="CH399" i="1"/>
  <c r="CG399" i="1"/>
  <c r="CF399" i="1"/>
  <c r="CE399" i="1"/>
  <c r="CD399" i="1"/>
  <c r="CC399" i="1"/>
  <c r="CB399" i="1"/>
  <c r="CA399" i="1"/>
  <c r="BZ399" i="1"/>
  <c r="BY399" i="1"/>
  <c r="BX399" i="1"/>
  <c r="BW399" i="1"/>
  <c r="BV399" i="1"/>
  <c r="BU399" i="1"/>
  <c r="BT399" i="1"/>
  <c r="BS399" i="1"/>
  <c r="BR399" i="1"/>
  <c r="BQ399" i="1"/>
  <c r="BP399" i="1"/>
  <c r="BO399" i="1"/>
  <c r="BN399" i="1"/>
  <c r="BM399" i="1"/>
  <c r="BL399" i="1"/>
  <c r="BK399" i="1"/>
  <c r="BJ399" i="1"/>
  <c r="BI399" i="1"/>
  <c r="BH399" i="1"/>
  <c r="BG399" i="1"/>
  <c r="BF399" i="1"/>
  <c r="BE399" i="1"/>
  <c r="BD399" i="1"/>
  <c r="BC399" i="1"/>
  <c r="BB399" i="1"/>
  <c r="BA399" i="1"/>
  <c r="AZ399" i="1"/>
  <c r="AY399" i="1"/>
  <c r="S399" i="1"/>
  <c r="R399" i="1"/>
  <c r="Q399" i="1"/>
  <c r="P399" i="1"/>
  <c r="O399" i="1"/>
  <c r="N399" i="1"/>
  <c r="M399" i="1"/>
  <c r="L399" i="1"/>
  <c r="K399" i="1"/>
  <c r="J399" i="1"/>
  <c r="I399" i="1"/>
  <c r="EL398" i="1"/>
  <c r="EK398" i="1"/>
  <c r="EJ398" i="1"/>
  <c r="EI398" i="1"/>
  <c r="EH398" i="1"/>
  <c r="EG398" i="1"/>
  <c r="EF398" i="1"/>
  <c r="EE398" i="1"/>
  <c r="ED398" i="1"/>
  <c r="EC398" i="1"/>
  <c r="EB398" i="1"/>
  <c r="EA398" i="1"/>
  <c r="DZ398" i="1"/>
  <c r="DY398" i="1"/>
  <c r="DX398" i="1"/>
  <c r="DW398" i="1"/>
  <c r="DV398" i="1"/>
  <c r="DU398" i="1"/>
  <c r="DT398" i="1"/>
  <c r="DS398" i="1"/>
  <c r="DR398" i="1"/>
  <c r="DQ398" i="1"/>
  <c r="DP398" i="1"/>
  <c r="DO398" i="1"/>
  <c r="DN398" i="1"/>
  <c r="DM398" i="1"/>
  <c r="DL398" i="1"/>
  <c r="DK398" i="1"/>
  <c r="DJ398" i="1"/>
  <c r="DI398" i="1"/>
  <c r="DH398" i="1"/>
  <c r="DG398" i="1"/>
  <c r="DF398" i="1"/>
  <c r="DE398" i="1"/>
  <c r="DD398" i="1"/>
  <c r="DC398" i="1"/>
  <c r="DB398" i="1"/>
  <c r="DA398" i="1"/>
  <c r="CZ398" i="1"/>
  <c r="CY398" i="1"/>
  <c r="CX398" i="1"/>
  <c r="CW398" i="1"/>
  <c r="CV398" i="1"/>
  <c r="CU398" i="1"/>
  <c r="CT398" i="1"/>
  <c r="CS398" i="1"/>
  <c r="CR398" i="1"/>
  <c r="CQ398" i="1"/>
  <c r="CP398" i="1"/>
  <c r="CO398" i="1"/>
  <c r="CN398" i="1"/>
  <c r="CM398" i="1"/>
  <c r="CL398" i="1"/>
  <c r="CK398" i="1"/>
  <c r="CJ398" i="1"/>
  <c r="CI398" i="1"/>
  <c r="CH398" i="1"/>
  <c r="CG398" i="1"/>
  <c r="CF398" i="1"/>
  <c r="CE398" i="1"/>
  <c r="CD398" i="1"/>
  <c r="CC398" i="1"/>
  <c r="CB398" i="1"/>
  <c r="CA398" i="1"/>
  <c r="BZ398" i="1"/>
  <c r="BY398" i="1"/>
  <c r="BX398" i="1"/>
  <c r="BW398" i="1"/>
  <c r="BV398" i="1"/>
  <c r="BU398" i="1"/>
  <c r="BT398" i="1"/>
  <c r="BS398" i="1"/>
  <c r="BR398" i="1"/>
  <c r="BQ398" i="1"/>
  <c r="BP398" i="1"/>
  <c r="BO398" i="1"/>
  <c r="BN398" i="1"/>
  <c r="BM398" i="1"/>
  <c r="BL398" i="1"/>
  <c r="BK398" i="1"/>
  <c r="BJ398" i="1"/>
  <c r="BI398" i="1"/>
  <c r="BH398" i="1"/>
  <c r="BG398" i="1"/>
  <c r="BF398" i="1"/>
  <c r="BE398" i="1"/>
  <c r="BD398" i="1"/>
  <c r="BC398" i="1"/>
  <c r="BB398" i="1"/>
  <c r="BA398" i="1"/>
  <c r="AZ398" i="1"/>
  <c r="AY398" i="1"/>
  <c r="S398" i="1"/>
  <c r="R398" i="1"/>
  <c r="Q398" i="1"/>
  <c r="P398" i="1"/>
  <c r="O398" i="1"/>
  <c r="N398" i="1"/>
  <c r="M398" i="1"/>
  <c r="L398" i="1"/>
  <c r="K398" i="1"/>
  <c r="J398" i="1"/>
  <c r="I398" i="1"/>
  <c r="AN397" i="1"/>
  <c r="AL397" i="1"/>
  <c r="AJ397" i="1"/>
  <c r="AH397" i="1"/>
  <c r="AF397" i="1"/>
  <c r="AD397" i="1"/>
  <c r="AB397" i="1"/>
  <c r="Z397" i="1"/>
  <c r="X397" i="1"/>
  <c r="V397" i="1"/>
  <c r="AN396" i="1"/>
  <c r="AL396" i="1"/>
  <c r="AJ396" i="1"/>
  <c r="AH396" i="1"/>
  <c r="AF396" i="1"/>
  <c r="AD396" i="1"/>
  <c r="AB396" i="1"/>
  <c r="Z396" i="1"/>
  <c r="X396" i="1"/>
  <c r="V396" i="1"/>
  <c r="AN395" i="1"/>
  <c r="AL395" i="1"/>
  <c r="AJ395" i="1"/>
  <c r="AH395" i="1"/>
  <c r="AF395" i="1"/>
  <c r="AD395" i="1"/>
  <c r="AB395" i="1"/>
  <c r="Z395" i="1"/>
  <c r="X395" i="1"/>
  <c r="V395" i="1"/>
  <c r="AN394" i="1"/>
  <c r="AL394" i="1"/>
  <c r="AJ394" i="1"/>
  <c r="AH394" i="1"/>
  <c r="AF394" i="1"/>
  <c r="AD394" i="1"/>
  <c r="AB394" i="1"/>
  <c r="Z394" i="1"/>
  <c r="X394" i="1"/>
  <c r="V394" i="1"/>
  <c r="AN393" i="1"/>
  <c r="AL393" i="1"/>
  <c r="AJ393" i="1"/>
  <c r="AH393" i="1"/>
  <c r="AF393" i="1"/>
  <c r="AD393" i="1"/>
  <c r="AB393" i="1"/>
  <c r="Z393" i="1"/>
  <c r="X393" i="1"/>
  <c r="V393" i="1"/>
  <c r="AN392" i="1"/>
  <c r="AL392" i="1"/>
  <c r="AJ392" i="1"/>
  <c r="AH392" i="1"/>
  <c r="AF392" i="1"/>
  <c r="AD392" i="1"/>
  <c r="AB392" i="1"/>
  <c r="Z392" i="1"/>
  <c r="X392" i="1"/>
  <c r="V392" i="1"/>
  <c r="AN391" i="1"/>
  <c r="AL391" i="1"/>
  <c r="AJ391" i="1"/>
  <c r="AH391" i="1"/>
  <c r="AF391" i="1"/>
  <c r="AD391" i="1"/>
  <c r="AB391" i="1"/>
  <c r="Z391" i="1"/>
  <c r="X391" i="1"/>
  <c r="V391" i="1"/>
  <c r="AN390" i="1"/>
  <c r="AL390" i="1"/>
  <c r="AJ390" i="1"/>
  <c r="AH390" i="1"/>
  <c r="AF390" i="1"/>
  <c r="AD390" i="1"/>
  <c r="AB390" i="1"/>
  <c r="Z390" i="1"/>
  <c r="X390" i="1"/>
  <c r="V390" i="1"/>
  <c r="AN389" i="1"/>
  <c r="AL389" i="1"/>
  <c r="AJ389" i="1"/>
  <c r="AH389" i="1"/>
  <c r="AF389" i="1"/>
  <c r="AD389" i="1"/>
  <c r="AB389" i="1"/>
  <c r="Z389" i="1"/>
  <c r="X389" i="1"/>
  <c r="V389" i="1"/>
  <c r="EL387" i="1"/>
  <c r="EK387" i="1"/>
  <c r="EJ387" i="1"/>
  <c r="EI387" i="1"/>
  <c r="EH387" i="1"/>
  <c r="EG387" i="1"/>
  <c r="EF387" i="1"/>
  <c r="EE387" i="1"/>
  <c r="ED387" i="1"/>
  <c r="EC387" i="1"/>
  <c r="EB387" i="1"/>
  <c r="EA387" i="1"/>
  <c r="DZ387" i="1"/>
  <c r="DY387" i="1"/>
  <c r="DX387" i="1"/>
  <c r="DW387" i="1"/>
  <c r="DV387" i="1"/>
  <c r="DU387" i="1"/>
  <c r="DT387" i="1"/>
  <c r="DS387" i="1"/>
  <c r="DR387" i="1"/>
  <c r="DQ387" i="1"/>
  <c r="DP387" i="1"/>
  <c r="DO387" i="1"/>
  <c r="DN387" i="1"/>
  <c r="DM387" i="1"/>
  <c r="DL387" i="1"/>
  <c r="DK387" i="1"/>
  <c r="DJ387" i="1"/>
  <c r="DI387" i="1"/>
  <c r="DH387" i="1"/>
  <c r="DG387" i="1"/>
  <c r="DF387" i="1"/>
  <c r="DE387" i="1"/>
  <c r="DD387" i="1"/>
  <c r="DC387" i="1"/>
  <c r="DB387" i="1"/>
  <c r="DA387" i="1"/>
  <c r="CZ387" i="1"/>
  <c r="CY387" i="1"/>
  <c r="CX387" i="1"/>
  <c r="CW387" i="1"/>
  <c r="CV387" i="1"/>
  <c r="CU387" i="1"/>
  <c r="CT387" i="1"/>
  <c r="CS387" i="1"/>
  <c r="CR387" i="1"/>
  <c r="CQ387" i="1"/>
  <c r="CP387" i="1"/>
  <c r="CO387" i="1"/>
  <c r="CN387" i="1"/>
  <c r="CM387" i="1"/>
  <c r="CL387" i="1"/>
  <c r="CK387" i="1"/>
  <c r="CJ387" i="1"/>
  <c r="CI387" i="1"/>
  <c r="CH387" i="1"/>
  <c r="CG387" i="1"/>
  <c r="CF387" i="1"/>
  <c r="CE387" i="1"/>
  <c r="CD387" i="1"/>
  <c r="CC387" i="1"/>
  <c r="CB387" i="1"/>
  <c r="CA387" i="1"/>
  <c r="BZ387" i="1"/>
  <c r="BY387" i="1"/>
  <c r="BX387" i="1"/>
  <c r="BW387" i="1"/>
  <c r="BV387" i="1"/>
  <c r="BU387" i="1"/>
  <c r="BT387" i="1"/>
  <c r="BS387" i="1"/>
  <c r="BR387" i="1"/>
  <c r="BQ387" i="1"/>
  <c r="BP387" i="1"/>
  <c r="BO387" i="1"/>
  <c r="BN387" i="1"/>
  <c r="BM387" i="1"/>
  <c r="BL387" i="1"/>
  <c r="BK387" i="1"/>
  <c r="BJ387" i="1"/>
  <c r="BI387" i="1"/>
  <c r="BH387" i="1"/>
  <c r="BG387" i="1"/>
  <c r="BF387" i="1"/>
  <c r="BE387" i="1"/>
  <c r="BD387" i="1"/>
  <c r="BC387" i="1"/>
  <c r="BB387" i="1"/>
  <c r="BA387" i="1"/>
  <c r="AZ387" i="1"/>
  <c r="AY387" i="1"/>
  <c r="S387" i="1"/>
  <c r="R387" i="1"/>
  <c r="Q387" i="1"/>
  <c r="P387" i="1"/>
  <c r="O387" i="1"/>
  <c r="N387" i="1"/>
  <c r="M387" i="1"/>
  <c r="L387" i="1"/>
  <c r="K387" i="1"/>
  <c r="J387" i="1"/>
  <c r="I387" i="1"/>
  <c r="EL386" i="1"/>
  <c r="EK386" i="1"/>
  <c r="EJ386" i="1"/>
  <c r="EI386" i="1"/>
  <c r="EH386" i="1"/>
  <c r="EG386" i="1"/>
  <c r="EF386" i="1"/>
  <c r="EE386" i="1"/>
  <c r="ED386" i="1"/>
  <c r="EC386" i="1"/>
  <c r="EB386" i="1"/>
  <c r="EA386" i="1"/>
  <c r="DZ386" i="1"/>
  <c r="DY386" i="1"/>
  <c r="DX386" i="1"/>
  <c r="DW386" i="1"/>
  <c r="DV386" i="1"/>
  <c r="DU386" i="1"/>
  <c r="DT386" i="1"/>
  <c r="DS386" i="1"/>
  <c r="DR386" i="1"/>
  <c r="DQ386" i="1"/>
  <c r="DP386" i="1"/>
  <c r="DO386" i="1"/>
  <c r="DN386" i="1"/>
  <c r="DM386" i="1"/>
  <c r="DL386" i="1"/>
  <c r="DK386" i="1"/>
  <c r="DJ386" i="1"/>
  <c r="DI386" i="1"/>
  <c r="DH386" i="1"/>
  <c r="DG386" i="1"/>
  <c r="DF386" i="1"/>
  <c r="DE386" i="1"/>
  <c r="DD386" i="1"/>
  <c r="DC386" i="1"/>
  <c r="DB386" i="1"/>
  <c r="DA386" i="1"/>
  <c r="CZ386" i="1"/>
  <c r="CY386" i="1"/>
  <c r="CX386" i="1"/>
  <c r="CW386" i="1"/>
  <c r="CV386" i="1"/>
  <c r="CU386" i="1"/>
  <c r="CT386" i="1"/>
  <c r="CS386" i="1"/>
  <c r="CR386" i="1"/>
  <c r="CQ386" i="1"/>
  <c r="CP386" i="1"/>
  <c r="CO386" i="1"/>
  <c r="CN386" i="1"/>
  <c r="CM386" i="1"/>
  <c r="CL386" i="1"/>
  <c r="CK386" i="1"/>
  <c r="CJ386" i="1"/>
  <c r="CI386" i="1"/>
  <c r="CH386" i="1"/>
  <c r="CG386" i="1"/>
  <c r="CF386" i="1"/>
  <c r="CE386" i="1"/>
  <c r="CD386" i="1"/>
  <c r="CC386" i="1"/>
  <c r="CB386" i="1"/>
  <c r="CA386" i="1"/>
  <c r="BZ386" i="1"/>
  <c r="BY386" i="1"/>
  <c r="BX386" i="1"/>
  <c r="BW386" i="1"/>
  <c r="BV386" i="1"/>
  <c r="BU386" i="1"/>
  <c r="BT386" i="1"/>
  <c r="BS386" i="1"/>
  <c r="BR386" i="1"/>
  <c r="BQ386" i="1"/>
  <c r="BP386" i="1"/>
  <c r="BO386" i="1"/>
  <c r="BN386" i="1"/>
  <c r="BM386" i="1"/>
  <c r="BL386" i="1"/>
  <c r="BK386" i="1"/>
  <c r="BJ386" i="1"/>
  <c r="BI386" i="1"/>
  <c r="BH386" i="1"/>
  <c r="BG386" i="1"/>
  <c r="BF386" i="1"/>
  <c r="BE386" i="1"/>
  <c r="BD386" i="1"/>
  <c r="BC386" i="1"/>
  <c r="BB386" i="1"/>
  <c r="BA386" i="1"/>
  <c r="AZ386" i="1"/>
  <c r="AY386" i="1"/>
  <c r="S386" i="1"/>
  <c r="R386" i="1"/>
  <c r="Q386" i="1"/>
  <c r="P386" i="1"/>
  <c r="O386" i="1"/>
  <c r="N386" i="1"/>
  <c r="M386" i="1"/>
  <c r="L386" i="1"/>
  <c r="K386" i="1"/>
  <c r="J386" i="1"/>
  <c r="I386" i="1"/>
  <c r="AN385" i="1"/>
  <c r="AL385" i="1"/>
  <c r="AJ385" i="1"/>
  <c r="AH385" i="1"/>
  <c r="AF385" i="1"/>
  <c r="AD385" i="1"/>
  <c r="AB385" i="1"/>
  <c r="Z385" i="1"/>
  <c r="X385" i="1"/>
  <c r="V385" i="1"/>
  <c r="AN384" i="1"/>
  <c r="AL384" i="1"/>
  <c r="AJ384" i="1"/>
  <c r="AH384" i="1"/>
  <c r="AF384" i="1"/>
  <c r="AD384" i="1"/>
  <c r="AB384" i="1"/>
  <c r="Z384" i="1"/>
  <c r="X384" i="1"/>
  <c r="V384" i="1"/>
  <c r="AN383" i="1"/>
  <c r="AL383" i="1"/>
  <c r="AJ383" i="1"/>
  <c r="AH383" i="1"/>
  <c r="AF383" i="1"/>
  <c r="AD383" i="1"/>
  <c r="AB383" i="1"/>
  <c r="Z383" i="1"/>
  <c r="X383" i="1"/>
  <c r="V383" i="1"/>
  <c r="AN382" i="1"/>
  <c r="AL382" i="1"/>
  <c r="AJ382" i="1"/>
  <c r="AH382" i="1"/>
  <c r="AF382" i="1"/>
  <c r="AD382" i="1"/>
  <c r="AB382" i="1"/>
  <c r="Z382" i="1"/>
  <c r="X382" i="1"/>
  <c r="V382" i="1"/>
  <c r="AN381" i="1"/>
  <c r="AL381" i="1"/>
  <c r="AJ381" i="1"/>
  <c r="AH381" i="1"/>
  <c r="AF381" i="1"/>
  <c r="AD381" i="1"/>
  <c r="AB381" i="1"/>
  <c r="Z381" i="1"/>
  <c r="X381" i="1"/>
  <c r="V381" i="1"/>
  <c r="AN380" i="1"/>
  <c r="AL380" i="1"/>
  <c r="AJ380" i="1"/>
  <c r="AH380" i="1"/>
  <c r="AF380" i="1"/>
  <c r="AD380" i="1"/>
  <c r="AB380" i="1"/>
  <c r="Z380" i="1"/>
  <c r="X380" i="1"/>
  <c r="V380" i="1"/>
  <c r="AN379" i="1"/>
  <c r="AL379" i="1"/>
  <c r="AJ379" i="1"/>
  <c r="AH379" i="1"/>
  <c r="AF379" i="1"/>
  <c r="AD379" i="1"/>
  <c r="AB379" i="1"/>
  <c r="Z379" i="1"/>
  <c r="X379" i="1"/>
  <c r="V379" i="1"/>
  <c r="AN378" i="1"/>
  <c r="AL378" i="1"/>
  <c r="AJ378" i="1"/>
  <c r="AH378" i="1"/>
  <c r="AF378" i="1"/>
  <c r="AD378" i="1"/>
  <c r="AB378" i="1"/>
  <c r="Z378" i="1"/>
  <c r="X378" i="1"/>
  <c r="V378" i="1"/>
  <c r="AN377" i="1"/>
  <c r="AL377" i="1"/>
  <c r="AJ377" i="1"/>
  <c r="AH377" i="1"/>
  <c r="AF377" i="1"/>
  <c r="AD377" i="1"/>
  <c r="AB377" i="1"/>
  <c r="Z377" i="1"/>
  <c r="X377" i="1"/>
  <c r="V377" i="1"/>
  <c r="AN376" i="1"/>
  <c r="AL376" i="1"/>
  <c r="AJ376" i="1"/>
  <c r="AH376" i="1"/>
  <c r="AF376" i="1"/>
  <c r="AD376" i="1"/>
  <c r="AB376" i="1"/>
  <c r="Z376" i="1"/>
  <c r="X376" i="1"/>
  <c r="V376" i="1"/>
  <c r="AN375" i="1"/>
  <c r="AL375" i="1"/>
  <c r="AJ375" i="1"/>
  <c r="AH375" i="1"/>
  <c r="AF375" i="1"/>
  <c r="AD375" i="1"/>
  <c r="AB375" i="1"/>
  <c r="Z375" i="1"/>
  <c r="X375" i="1"/>
  <c r="V375" i="1"/>
  <c r="AN374" i="1"/>
  <c r="AL374" i="1"/>
  <c r="AJ374" i="1"/>
  <c r="AH374" i="1"/>
  <c r="AF374" i="1"/>
  <c r="AD374" i="1"/>
  <c r="AB374" i="1"/>
  <c r="Z374" i="1"/>
  <c r="X374" i="1"/>
  <c r="V374" i="1"/>
  <c r="AN373" i="1"/>
  <c r="AL373" i="1"/>
  <c r="AJ373" i="1"/>
  <c r="AH373" i="1"/>
  <c r="AF373" i="1"/>
  <c r="AD373" i="1"/>
  <c r="AB373" i="1"/>
  <c r="Z373" i="1"/>
  <c r="X373" i="1"/>
  <c r="V373" i="1"/>
  <c r="AN372" i="1"/>
  <c r="AL372" i="1"/>
  <c r="AJ372" i="1"/>
  <c r="AH372" i="1"/>
  <c r="AF372" i="1"/>
  <c r="AD372" i="1"/>
  <c r="AB372" i="1"/>
  <c r="Z372" i="1"/>
  <c r="X372" i="1"/>
  <c r="V372" i="1"/>
  <c r="AN371" i="1"/>
  <c r="AL371" i="1"/>
  <c r="AJ371" i="1"/>
  <c r="AH371" i="1"/>
  <c r="AF371" i="1"/>
  <c r="AD371" i="1"/>
  <c r="AB371" i="1"/>
  <c r="Z371" i="1"/>
  <c r="X371" i="1"/>
  <c r="V371" i="1"/>
  <c r="AN370" i="1"/>
  <c r="AL370" i="1"/>
  <c r="AJ370" i="1"/>
  <c r="AH370" i="1"/>
  <c r="AF370" i="1"/>
  <c r="AD370" i="1"/>
  <c r="AB370" i="1"/>
  <c r="Z370" i="1"/>
  <c r="X370" i="1"/>
  <c r="V370" i="1"/>
  <c r="AN369" i="1"/>
  <c r="AL369" i="1"/>
  <c r="AJ369" i="1"/>
  <c r="AH369" i="1"/>
  <c r="AF369" i="1"/>
  <c r="AD369" i="1"/>
  <c r="AB369" i="1"/>
  <c r="Z369" i="1"/>
  <c r="X369" i="1"/>
  <c r="V369" i="1"/>
  <c r="AN368" i="1"/>
  <c r="AL368" i="1"/>
  <c r="AJ368" i="1"/>
  <c r="AH368" i="1"/>
  <c r="AF368" i="1"/>
  <c r="AD368" i="1"/>
  <c r="AB368" i="1"/>
  <c r="Z368" i="1"/>
  <c r="X368" i="1"/>
  <c r="V368" i="1"/>
  <c r="AN367" i="1"/>
  <c r="AL367" i="1"/>
  <c r="AJ367" i="1"/>
  <c r="AH367" i="1"/>
  <c r="AF367" i="1"/>
  <c r="AD367" i="1"/>
  <c r="AB367" i="1"/>
  <c r="Z367" i="1"/>
  <c r="X367" i="1"/>
  <c r="V367" i="1"/>
  <c r="AN366" i="1"/>
  <c r="AL366" i="1"/>
  <c r="AJ366" i="1"/>
  <c r="AH366" i="1"/>
  <c r="AF366" i="1"/>
  <c r="AD366" i="1"/>
  <c r="AB366" i="1"/>
  <c r="Z366" i="1"/>
  <c r="X366" i="1"/>
  <c r="V366" i="1"/>
  <c r="AN365" i="1"/>
  <c r="AL365" i="1"/>
  <c r="AJ365" i="1"/>
  <c r="AH365" i="1"/>
  <c r="AF365" i="1"/>
  <c r="AD365" i="1"/>
  <c r="AB365" i="1"/>
  <c r="Z365" i="1"/>
  <c r="X365" i="1"/>
  <c r="V365" i="1"/>
  <c r="AN364" i="1"/>
  <c r="AL364" i="1"/>
  <c r="AJ364" i="1"/>
  <c r="AH364" i="1"/>
  <c r="AF364" i="1"/>
  <c r="AD364" i="1"/>
  <c r="AB364" i="1"/>
  <c r="Z364" i="1"/>
  <c r="X364" i="1"/>
  <c r="V364" i="1"/>
  <c r="AN363" i="1"/>
  <c r="AL363" i="1"/>
  <c r="AJ363" i="1"/>
  <c r="AH363" i="1"/>
  <c r="AF363" i="1"/>
  <c r="AD363" i="1"/>
  <c r="AB363" i="1"/>
  <c r="Z363" i="1"/>
  <c r="X363" i="1"/>
  <c r="V363" i="1"/>
  <c r="AN362" i="1"/>
  <c r="AL362" i="1"/>
  <c r="AJ362" i="1"/>
  <c r="AH362" i="1"/>
  <c r="AF362" i="1"/>
  <c r="AD362" i="1"/>
  <c r="AB362" i="1"/>
  <c r="Z362" i="1"/>
  <c r="X362" i="1"/>
  <c r="V362" i="1"/>
  <c r="AN361" i="1"/>
  <c r="AL361" i="1"/>
  <c r="AJ361" i="1"/>
  <c r="AH361" i="1"/>
  <c r="AF361" i="1"/>
  <c r="AD361" i="1"/>
  <c r="AB361" i="1"/>
  <c r="Z361" i="1"/>
  <c r="X361" i="1"/>
  <c r="V361" i="1"/>
  <c r="AN360" i="1"/>
  <c r="AL360" i="1"/>
  <c r="AJ360" i="1"/>
  <c r="AH360" i="1"/>
  <c r="AF360" i="1"/>
  <c r="AD360" i="1"/>
  <c r="AB360" i="1"/>
  <c r="Z360" i="1"/>
  <c r="X360" i="1"/>
  <c r="V360" i="1"/>
  <c r="AN359" i="1"/>
  <c r="AL359" i="1"/>
  <c r="AJ359" i="1"/>
  <c r="AH359" i="1"/>
  <c r="AF359" i="1"/>
  <c r="AD359" i="1"/>
  <c r="AB359" i="1"/>
  <c r="Z359" i="1"/>
  <c r="X359" i="1"/>
  <c r="V359" i="1"/>
  <c r="AN358" i="1"/>
  <c r="AL358" i="1"/>
  <c r="AJ358" i="1"/>
  <c r="AH358" i="1"/>
  <c r="AF358" i="1"/>
  <c r="AD358" i="1"/>
  <c r="AB358" i="1"/>
  <c r="Z358" i="1"/>
  <c r="X358" i="1"/>
  <c r="V358" i="1"/>
  <c r="AN357" i="1"/>
  <c r="AL357" i="1"/>
  <c r="AJ357" i="1"/>
  <c r="AH357" i="1"/>
  <c r="AF357" i="1"/>
  <c r="AD357" i="1"/>
  <c r="AB357" i="1"/>
  <c r="Z357" i="1"/>
  <c r="X357" i="1"/>
  <c r="V357" i="1"/>
  <c r="AN356" i="1"/>
  <c r="AL356" i="1"/>
  <c r="AJ356" i="1"/>
  <c r="AH356" i="1"/>
  <c r="AF356" i="1"/>
  <c r="AD356" i="1"/>
  <c r="AB356" i="1"/>
  <c r="Z356" i="1"/>
  <c r="X356" i="1"/>
  <c r="V356" i="1"/>
  <c r="AN355" i="1"/>
  <c r="AL355" i="1"/>
  <c r="AJ355" i="1"/>
  <c r="AH355" i="1"/>
  <c r="AF355" i="1"/>
  <c r="AD355" i="1"/>
  <c r="AB355" i="1"/>
  <c r="Z355" i="1"/>
  <c r="X355" i="1"/>
  <c r="V355" i="1"/>
  <c r="AN354" i="1"/>
  <c r="AL354" i="1"/>
  <c r="AJ354" i="1"/>
  <c r="AH354" i="1"/>
  <c r="AF354" i="1"/>
  <c r="AD354" i="1"/>
  <c r="AB354" i="1"/>
  <c r="Z354" i="1"/>
  <c r="X354" i="1"/>
  <c r="V354" i="1"/>
  <c r="AN353" i="1"/>
  <c r="AL353" i="1"/>
  <c r="AJ353" i="1"/>
  <c r="AH353" i="1"/>
  <c r="AF353" i="1"/>
  <c r="AD353" i="1"/>
  <c r="AB353" i="1"/>
  <c r="Z353" i="1"/>
  <c r="X353" i="1"/>
  <c r="V353" i="1"/>
  <c r="AN352" i="1"/>
  <c r="AL352" i="1"/>
  <c r="AJ352" i="1"/>
  <c r="AH352" i="1"/>
  <c r="AF352" i="1"/>
  <c r="AD352" i="1"/>
  <c r="AB352" i="1"/>
  <c r="Z352" i="1"/>
  <c r="X352" i="1"/>
  <c r="V352" i="1"/>
  <c r="AN351" i="1"/>
  <c r="AL351" i="1"/>
  <c r="AJ351" i="1"/>
  <c r="AH351" i="1"/>
  <c r="AF351" i="1"/>
  <c r="AD351" i="1"/>
  <c r="AB351" i="1"/>
  <c r="Z351" i="1"/>
  <c r="X351" i="1"/>
  <c r="V351" i="1"/>
  <c r="AN350" i="1"/>
  <c r="AL350" i="1"/>
  <c r="AJ350" i="1"/>
  <c r="AH350" i="1"/>
  <c r="AF350" i="1"/>
  <c r="AD350" i="1"/>
  <c r="AB350" i="1"/>
  <c r="Z350" i="1"/>
  <c r="X350" i="1"/>
  <c r="V350" i="1"/>
  <c r="AN349" i="1"/>
  <c r="AL349" i="1"/>
  <c r="AJ349" i="1"/>
  <c r="AH349" i="1"/>
  <c r="AF349" i="1"/>
  <c r="AD349" i="1"/>
  <c r="AB349" i="1"/>
  <c r="Z349" i="1"/>
  <c r="X349" i="1"/>
  <c r="V349" i="1"/>
  <c r="AN348" i="1"/>
  <c r="AL348" i="1"/>
  <c r="AJ348" i="1"/>
  <c r="AH348" i="1"/>
  <c r="AF348" i="1"/>
  <c r="AD348" i="1"/>
  <c r="AB348" i="1"/>
  <c r="Z348" i="1"/>
  <c r="X348" i="1"/>
  <c r="V348" i="1"/>
  <c r="AN347" i="1"/>
  <c r="AL347" i="1"/>
  <c r="AJ347" i="1"/>
  <c r="AH347" i="1"/>
  <c r="AF347" i="1"/>
  <c r="AD347" i="1"/>
  <c r="AB347" i="1"/>
  <c r="Z347" i="1"/>
  <c r="X347" i="1"/>
  <c r="V347" i="1"/>
  <c r="AX346" i="1"/>
  <c r="AW346" i="1"/>
  <c r="AV346" i="1"/>
  <c r="AU346" i="1"/>
  <c r="AT346" i="1"/>
  <c r="AS346" i="1"/>
  <c r="AR346" i="1"/>
  <c r="AQ346" i="1"/>
  <c r="EL345" i="1"/>
  <c r="EK345" i="1"/>
  <c r="EJ345" i="1"/>
  <c r="EI345" i="1"/>
  <c r="EH345" i="1"/>
  <c r="EG345" i="1"/>
  <c r="EF345" i="1"/>
  <c r="EE345" i="1"/>
  <c r="ED345" i="1"/>
  <c r="EC345" i="1"/>
  <c r="EB345" i="1"/>
  <c r="EA345" i="1"/>
  <c r="DZ345" i="1"/>
  <c r="DY345" i="1"/>
  <c r="DX345" i="1"/>
  <c r="DW345" i="1"/>
  <c r="DV345" i="1"/>
  <c r="DU345" i="1"/>
  <c r="DT345" i="1"/>
  <c r="DS345" i="1"/>
  <c r="DR345" i="1"/>
  <c r="DQ345" i="1"/>
  <c r="DP345" i="1"/>
  <c r="DO345" i="1"/>
  <c r="DN345" i="1"/>
  <c r="DM345" i="1"/>
  <c r="DL345" i="1"/>
  <c r="DK345" i="1"/>
  <c r="DJ345" i="1"/>
  <c r="DI345" i="1"/>
  <c r="DH345" i="1"/>
  <c r="DG345" i="1"/>
  <c r="DF345" i="1"/>
  <c r="DE345" i="1"/>
  <c r="DD345" i="1"/>
  <c r="DC345" i="1"/>
  <c r="DB345" i="1"/>
  <c r="DA345" i="1"/>
  <c r="CZ345" i="1"/>
  <c r="CY345" i="1"/>
  <c r="CX345" i="1"/>
  <c r="CW345" i="1"/>
  <c r="CV345" i="1"/>
  <c r="CU345" i="1"/>
  <c r="CT345" i="1"/>
  <c r="CS345" i="1"/>
  <c r="CR345" i="1"/>
  <c r="CQ345" i="1"/>
  <c r="CP345" i="1"/>
  <c r="CO345" i="1"/>
  <c r="CN345" i="1"/>
  <c r="CM345" i="1"/>
  <c r="CL345" i="1"/>
  <c r="CK345" i="1"/>
  <c r="CJ345" i="1"/>
  <c r="CI345" i="1"/>
  <c r="CH345" i="1"/>
  <c r="CG345" i="1"/>
  <c r="CF345" i="1"/>
  <c r="CE345" i="1"/>
  <c r="CD345" i="1"/>
  <c r="CC345" i="1"/>
  <c r="CB345" i="1"/>
  <c r="CA345" i="1"/>
  <c r="BZ345" i="1"/>
  <c r="BY345" i="1"/>
  <c r="BX345" i="1"/>
  <c r="BW345" i="1"/>
  <c r="BV345" i="1"/>
  <c r="BU345" i="1"/>
  <c r="BT345" i="1"/>
  <c r="BS345" i="1"/>
  <c r="BR345" i="1"/>
  <c r="BQ345" i="1"/>
  <c r="BP345" i="1"/>
  <c r="BO345" i="1"/>
  <c r="BN345" i="1"/>
  <c r="BM345" i="1"/>
  <c r="BL345" i="1"/>
  <c r="BK345" i="1"/>
  <c r="BJ345" i="1"/>
  <c r="BI345" i="1"/>
  <c r="BH345" i="1"/>
  <c r="BG345" i="1"/>
  <c r="BF345" i="1"/>
  <c r="BE345" i="1"/>
  <c r="BD345" i="1"/>
  <c r="BC345" i="1"/>
  <c r="BB345" i="1"/>
  <c r="BA345" i="1"/>
  <c r="AZ345" i="1"/>
  <c r="AY345" i="1"/>
  <c r="S345" i="1"/>
  <c r="R345" i="1"/>
  <c r="Q345" i="1"/>
  <c r="P345" i="1"/>
  <c r="O345" i="1"/>
  <c r="N345" i="1"/>
  <c r="M345" i="1"/>
  <c r="L345" i="1"/>
  <c r="K345" i="1"/>
  <c r="J345" i="1"/>
  <c r="I345" i="1"/>
  <c r="EL344" i="1"/>
  <c r="EK344" i="1"/>
  <c r="EJ344" i="1"/>
  <c r="EI344" i="1"/>
  <c r="EH344" i="1"/>
  <c r="EG344" i="1"/>
  <c r="EF344" i="1"/>
  <c r="EE344" i="1"/>
  <c r="ED344" i="1"/>
  <c r="EC344" i="1"/>
  <c r="EB344" i="1"/>
  <c r="EA344" i="1"/>
  <c r="DZ344" i="1"/>
  <c r="DY344" i="1"/>
  <c r="DX344" i="1"/>
  <c r="DW344" i="1"/>
  <c r="DV344" i="1"/>
  <c r="DU344" i="1"/>
  <c r="DT344" i="1"/>
  <c r="DS344" i="1"/>
  <c r="DR344" i="1"/>
  <c r="DQ344" i="1"/>
  <c r="DP344" i="1"/>
  <c r="DO344" i="1"/>
  <c r="DN344" i="1"/>
  <c r="DM344" i="1"/>
  <c r="DL344" i="1"/>
  <c r="DK344" i="1"/>
  <c r="DJ344" i="1"/>
  <c r="DI344" i="1"/>
  <c r="DH344" i="1"/>
  <c r="DG344" i="1"/>
  <c r="DF344" i="1"/>
  <c r="DE344" i="1"/>
  <c r="DD344" i="1"/>
  <c r="DC344" i="1"/>
  <c r="DB344" i="1"/>
  <c r="DA344" i="1"/>
  <c r="CZ344" i="1"/>
  <c r="CY344" i="1"/>
  <c r="CX344" i="1"/>
  <c r="CW344" i="1"/>
  <c r="CV344" i="1"/>
  <c r="CU344" i="1"/>
  <c r="CT344" i="1"/>
  <c r="CS344" i="1"/>
  <c r="CR344" i="1"/>
  <c r="CQ344" i="1"/>
  <c r="CP344" i="1"/>
  <c r="CO344" i="1"/>
  <c r="CN344" i="1"/>
  <c r="CM344" i="1"/>
  <c r="CL344" i="1"/>
  <c r="CK344" i="1"/>
  <c r="CJ344" i="1"/>
  <c r="CI344" i="1"/>
  <c r="CH344" i="1"/>
  <c r="CG344" i="1"/>
  <c r="CF344" i="1"/>
  <c r="CE344" i="1"/>
  <c r="CD344" i="1"/>
  <c r="CC344" i="1"/>
  <c r="CB344" i="1"/>
  <c r="CA344" i="1"/>
  <c r="BZ344" i="1"/>
  <c r="BY344" i="1"/>
  <c r="BX344" i="1"/>
  <c r="BW344" i="1"/>
  <c r="BV344" i="1"/>
  <c r="BU344" i="1"/>
  <c r="BT344" i="1"/>
  <c r="BS344" i="1"/>
  <c r="BR344" i="1"/>
  <c r="BQ344" i="1"/>
  <c r="BP344" i="1"/>
  <c r="BO344" i="1"/>
  <c r="BN344" i="1"/>
  <c r="BM344" i="1"/>
  <c r="BL344" i="1"/>
  <c r="BK344" i="1"/>
  <c r="BJ344" i="1"/>
  <c r="BI344" i="1"/>
  <c r="BH344" i="1"/>
  <c r="BG344" i="1"/>
  <c r="BF344" i="1"/>
  <c r="BE344" i="1"/>
  <c r="BD344" i="1"/>
  <c r="BC344" i="1"/>
  <c r="BB344" i="1"/>
  <c r="BA344" i="1"/>
  <c r="AZ344" i="1"/>
  <c r="AY344" i="1"/>
  <c r="S344" i="1"/>
  <c r="R344" i="1"/>
  <c r="Q344" i="1"/>
  <c r="P344" i="1"/>
  <c r="O344" i="1"/>
  <c r="N344" i="1"/>
  <c r="M344" i="1"/>
  <c r="L344" i="1"/>
  <c r="K344" i="1"/>
  <c r="J344" i="1"/>
  <c r="I344" i="1"/>
  <c r="AN343" i="1"/>
  <c r="AL343" i="1"/>
  <c r="AJ343" i="1"/>
  <c r="AH343" i="1"/>
  <c r="AF343" i="1"/>
  <c r="AD343" i="1"/>
  <c r="AB343" i="1"/>
  <c r="Z343" i="1"/>
  <c r="X343" i="1"/>
  <c r="V343" i="1"/>
  <c r="AN342" i="1"/>
  <c r="AL342" i="1"/>
  <c r="AJ342" i="1"/>
  <c r="AH342" i="1"/>
  <c r="AF342" i="1"/>
  <c r="AD342" i="1"/>
  <c r="AB342" i="1"/>
  <c r="Z342" i="1"/>
  <c r="X342" i="1"/>
  <c r="V342" i="1"/>
  <c r="AN341" i="1"/>
  <c r="AL341" i="1"/>
  <c r="AJ341" i="1"/>
  <c r="AH341" i="1"/>
  <c r="AF341" i="1"/>
  <c r="AD341" i="1"/>
  <c r="AB341" i="1"/>
  <c r="Z341" i="1"/>
  <c r="X341" i="1"/>
  <c r="V341" i="1"/>
  <c r="AN340" i="1"/>
  <c r="AL340" i="1"/>
  <c r="AJ340" i="1"/>
  <c r="AH340" i="1"/>
  <c r="AF340" i="1"/>
  <c r="AD340" i="1"/>
  <c r="AB340" i="1"/>
  <c r="Z340" i="1"/>
  <c r="X340" i="1"/>
  <c r="V340" i="1"/>
  <c r="AN339" i="1"/>
  <c r="AL339" i="1"/>
  <c r="AJ339" i="1"/>
  <c r="AH339" i="1"/>
  <c r="AF339" i="1"/>
  <c r="AD339" i="1"/>
  <c r="AB339" i="1"/>
  <c r="Z339" i="1"/>
  <c r="X339" i="1"/>
  <c r="V339" i="1"/>
  <c r="AN338" i="1"/>
  <c r="AL338" i="1"/>
  <c r="AJ338" i="1"/>
  <c r="AH338" i="1"/>
  <c r="AF338" i="1"/>
  <c r="AD338" i="1"/>
  <c r="AB338" i="1"/>
  <c r="Z338" i="1"/>
  <c r="X338" i="1"/>
  <c r="V338" i="1"/>
  <c r="EL336" i="1"/>
  <c r="EK336" i="1"/>
  <c r="EJ336" i="1"/>
  <c r="EI336" i="1"/>
  <c r="EH336" i="1"/>
  <c r="EG336" i="1"/>
  <c r="EF336" i="1"/>
  <c r="EE336" i="1"/>
  <c r="ED336" i="1"/>
  <c r="EC336" i="1"/>
  <c r="EB336" i="1"/>
  <c r="EA336" i="1"/>
  <c r="DZ336" i="1"/>
  <c r="DY336" i="1"/>
  <c r="DX336" i="1"/>
  <c r="DW336" i="1"/>
  <c r="DV336" i="1"/>
  <c r="DU336" i="1"/>
  <c r="DT336" i="1"/>
  <c r="DS336" i="1"/>
  <c r="DR336" i="1"/>
  <c r="DQ336" i="1"/>
  <c r="DP336" i="1"/>
  <c r="DO336" i="1"/>
  <c r="DN336" i="1"/>
  <c r="DM336" i="1"/>
  <c r="DL336" i="1"/>
  <c r="DK336" i="1"/>
  <c r="DJ336" i="1"/>
  <c r="DI336" i="1"/>
  <c r="DH336" i="1"/>
  <c r="DG336" i="1"/>
  <c r="DF336" i="1"/>
  <c r="DE336" i="1"/>
  <c r="DD336" i="1"/>
  <c r="DC336" i="1"/>
  <c r="DB336" i="1"/>
  <c r="DA336" i="1"/>
  <c r="CZ336" i="1"/>
  <c r="CY336" i="1"/>
  <c r="CX336" i="1"/>
  <c r="CW336" i="1"/>
  <c r="CV336" i="1"/>
  <c r="CU336" i="1"/>
  <c r="CT336" i="1"/>
  <c r="CS336" i="1"/>
  <c r="CR336" i="1"/>
  <c r="CQ336" i="1"/>
  <c r="CP336" i="1"/>
  <c r="CO336" i="1"/>
  <c r="CN336" i="1"/>
  <c r="CM336" i="1"/>
  <c r="CL336" i="1"/>
  <c r="CK336" i="1"/>
  <c r="CJ336" i="1"/>
  <c r="CI336" i="1"/>
  <c r="CH336" i="1"/>
  <c r="CG336" i="1"/>
  <c r="CF336" i="1"/>
  <c r="CE336" i="1"/>
  <c r="CD336" i="1"/>
  <c r="CC336" i="1"/>
  <c r="CB336" i="1"/>
  <c r="CA336" i="1"/>
  <c r="BZ336" i="1"/>
  <c r="BY336" i="1"/>
  <c r="BX336" i="1"/>
  <c r="BW336" i="1"/>
  <c r="BV336" i="1"/>
  <c r="BU336" i="1"/>
  <c r="BT336" i="1"/>
  <c r="BS336" i="1"/>
  <c r="BR336" i="1"/>
  <c r="BQ336" i="1"/>
  <c r="BP336" i="1"/>
  <c r="BO336" i="1"/>
  <c r="BN336" i="1"/>
  <c r="BM336" i="1"/>
  <c r="BL336" i="1"/>
  <c r="BK336" i="1"/>
  <c r="BJ336" i="1"/>
  <c r="BI336" i="1"/>
  <c r="BH336" i="1"/>
  <c r="BG336" i="1"/>
  <c r="BF336" i="1"/>
  <c r="BE336" i="1"/>
  <c r="BD336" i="1"/>
  <c r="BC336" i="1"/>
  <c r="BB336" i="1"/>
  <c r="BA336" i="1"/>
  <c r="AZ336" i="1"/>
  <c r="AY336" i="1"/>
  <c r="S336" i="1"/>
  <c r="R336" i="1"/>
  <c r="Q336" i="1"/>
  <c r="P336" i="1"/>
  <c r="O336" i="1"/>
  <c r="N336" i="1"/>
  <c r="M336" i="1"/>
  <c r="L336" i="1"/>
  <c r="K336" i="1"/>
  <c r="J336" i="1"/>
  <c r="I336" i="1"/>
  <c r="EL335" i="1"/>
  <c r="EK335" i="1"/>
  <c r="EJ335" i="1"/>
  <c r="EI335" i="1"/>
  <c r="EH335" i="1"/>
  <c r="EG335" i="1"/>
  <c r="EF335" i="1"/>
  <c r="EE335" i="1"/>
  <c r="ED335" i="1"/>
  <c r="EC335" i="1"/>
  <c r="EB335" i="1"/>
  <c r="EA335" i="1"/>
  <c r="DZ335" i="1"/>
  <c r="DY335" i="1"/>
  <c r="DX335" i="1"/>
  <c r="DW335" i="1"/>
  <c r="DV335" i="1"/>
  <c r="DU335" i="1"/>
  <c r="DT335" i="1"/>
  <c r="DS335" i="1"/>
  <c r="DR335" i="1"/>
  <c r="DQ335" i="1"/>
  <c r="DP335" i="1"/>
  <c r="DO335" i="1"/>
  <c r="DN335" i="1"/>
  <c r="DM335" i="1"/>
  <c r="DL335" i="1"/>
  <c r="DK335" i="1"/>
  <c r="DJ335" i="1"/>
  <c r="DI335" i="1"/>
  <c r="DH335" i="1"/>
  <c r="DG335" i="1"/>
  <c r="DF335" i="1"/>
  <c r="DE335" i="1"/>
  <c r="DD335" i="1"/>
  <c r="DC335" i="1"/>
  <c r="DB335" i="1"/>
  <c r="DA335" i="1"/>
  <c r="CZ335" i="1"/>
  <c r="CY335" i="1"/>
  <c r="CX335" i="1"/>
  <c r="CW335" i="1"/>
  <c r="CV335" i="1"/>
  <c r="CU335" i="1"/>
  <c r="CT335" i="1"/>
  <c r="CS335" i="1"/>
  <c r="CR335" i="1"/>
  <c r="CQ335" i="1"/>
  <c r="CP335" i="1"/>
  <c r="CO335" i="1"/>
  <c r="CN335" i="1"/>
  <c r="CM335" i="1"/>
  <c r="CL335" i="1"/>
  <c r="CK335" i="1"/>
  <c r="CJ335" i="1"/>
  <c r="CI335" i="1"/>
  <c r="CH335" i="1"/>
  <c r="CG335" i="1"/>
  <c r="CF335" i="1"/>
  <c r="CE335" i="1"/>
  <c r="CD335" i="1"/>
  <c r="CC335" i="1"/>
  <c r="CB335" i="1"/>
  <c r="CA335" i="1"/>
  <c r="BZ335" i="1"/>
  <c r="BY335" i="1"/>
  <c r="BX335" i="1"/>
  <c r="BW335" i="1"/>
  <c r="BV335" i="1"/>
  <c r="BU335" i="1"/>
  <c r="BT335" i="1"/>
  <c r="BS335" i="1"/>
  <c r="BR335" i="1"/>
  <c r="BQ335" i="1"/>
  <c r="BP335" i="1"/>
  <c r="BO335" i="1"/>
  <c r="BN335" i="1"/>
  <c r="BM335" i="1"/>
  <c r="BL335" i="1"/>
  <c r="BK335" i="1"/>
  <c r="BJ335" i="1"/>
  <c r="BI335" i="1"/>
  <c r="BH335" i="1"/>
  <c r="BG335" i="1"/>
  <c r="BF335" i="1"/>
  <c r="BE335" i="1"/>
  <c r="BD335" i="1"/>
  <c r="BC335" i="1"/>
  <c r="BB335" i="1"/>
  <c r="BA335" i="1"/>
  <c r="AZ335" i="1"/>
  <c r="AY335" i="1"/>
  <c r="S335" i="1"/>
  <c r="R335" i="1"/>
  <c r="Q335" i="1"/>
  <c r="P335" i="1"/>
  <c r="O335" i="1"/>
  <c r="N335" i="1"/>
  <c r="M335" i="1"/>
  <c r="L335" i="1"/>
  <c r="K335" i="1"/>
  <c r="J335" i="1"/>
  <c r="I335" i="1"/>
  <c r="AN334" i="1"/>
  <c r="AL334" i="1"/>
  <c r="AJ334" i="1"/>
  <c r="AH334" i="1"/>
  <c r="AF334" i="1"/>
  <c r="AD334" i="1"/>
  <c r="AB334" i="1"/>
  <c r="Z334" i="1"/>
  <c r="X334" i="1"/>
  <c r="V334" i="1"/>
  <c r="AN333" i="1"/>
  <c r="AL333" i="1"/>
  <c r="AJ333" i="1"/>
  <c r="AH333" i="1"/>
  <c r="AF333" i="1"/>
  <c r="AD333" i="1"/>
  <c r="AB333" i="1"/>
  <c r="Z333" i="1"/>
  <c r="X333" i="1"/>
  <c r="V333" i="1"/>
  <c r="AN332" i="1"/>
  <c r="AL332" i="1"/>
  <c r="AJ332" i="1"/>
  <c r="AH332" i="1"/>
  <c r="AF332" i="1"/>
  <c r="AD332" i="1"/>
  <c r="AB332" i="1"/>
  <c r="Z332" i="1"/>
  <c r="X332" i="1"/>
  <c r="V332" i="1"/>
  <c r="AN331" i="1"/>
  <c r="AL331" i="1"/>
  <c r="AJ331" i="1"/>
  <c r="AH331" i="1"/>
  <c r="AF331" i="1"/>
  <c r="AD331" i="1"/>
  <c r="AB331" i="1"/>
  <c r="Z331" i="1"/>
  <c r="X331" i="1"/>
  <c r="V331" i="1"/>
  <c r="AN330" i="1"/>
  <c r="AL330" i="1"/>
  <c r="AJ330" i="1"/>
  <c r="AH330" i="1"/>
  <c r="AF330" i="1"/>
  <c r="AD330" i="1"/>
  <c r="AB330" i="1"/>
  <c r="Z330" i="1"/>
  <c r="X330" i="1"/>
  <c r="V330" i="1"/>
  <c r="AN329" i="1"/>
  <c r="AL329" i="1"/>
  <c r="AJ329" i="1"/>
  <c r="AH329" i="1"/>
  <c r="AF329" i="1"/>
  <c r="AD329" i="1"/>
  <c r="AB329" i="1"/>
  <c r="Z329" i="1"/>
  <c r="X329" i="1"/>
  <c r="V329" i="1"/>
  <c r="AN328" i="1"/>
  <c r="AL328" i="1"/>
  <c r="AJ328" i="1"/>
  <c r="AH328" i="1"/>
  <c r="AF328" i="1"/>
  <c r="AD328" i="1"/>
  <c r="AB328" i="1"/>
  <c r="Z328" i="1"/>
  <c r="X328" i="1"/>
  <c r="V328" i="1"/>
  <c r="AN327" i="1"/>
  <c r="AL327" i="1"/>
  <c r="AJ327" i="1"/>
  <c r="AH327" i="1"/>
  <c r="AF327" i="1"/>
  <c r="AD327" i="1"/>
  <c r="AB327" i="1"/>
  <c r="Z327" i="1"/>
  <c r="X327" i="1"/>
  <c r="V327" i="1"/>
  <c r="AN326" i="1"/>
  <c r="AL326" i="1"/>
  <c r="AJ326" i="1"/>
  <c r="AH326" i="1"/>
  <c r="AF326" i="1"/>
  <c r="AD326" i="1"/>
  <c r="AB326" i="1"/>
  <c r="Z326" i="1"/>
  <c r="X326" i="1"/>
  <c r="V326" i="1"/>
  <c r="AN325" i="1"/>
  <c r="AL325" i="1"/>
  <c r="AJ325" i="1"/>
  <c r="AH325" i="1"/>
  <c r="AF325" i="1"/>
  <c r="AD325" i="1"/>
  <c r="AB325" i="1"/>
  <c r="Z325" i="1"/>
  <c r="X325" i="1"/>
  <c r="V325" i="1"/>
  <c r="AN324" i="1"/>
  <c r="AL324" i="1"/>
  <c r="AJ324" i="1"/>
  <c r="AH324" i="1"/>
  <c r="AF324" i="1"/>
  <c r="AD324" i="1"/>
  <c r="AB324" i="1"/>
  <c r="Z324" i="1"/>
  <c r="X324" i="1"/>
  <c r="V324" i="1"/>
  <c r="AN323" i="1"/>
  <c r="AL323" i="1"/>
  <c r="AJ323" i="1"/>
  <c r="AH323" i="1"/>
  <c r="AF323" i="1"/>
  <c r="AD323" i="1"/>
  <c r="AB323" i="1"/>
  <c r="Z323" i="1"/>
  <c r="X323" i="1"/>
  <c r="V323" i="1"/>
  <c r="AN322" i="1"/>
  <c r="AL322" i="1"/>
  <c r="AJ322" i="1"/>
  <c r="AH322" i="1"/>
  <c r="AF322" i="1"/>
  <c r="AD322" i="1"/>
  <c r="AB322" i="1"/>
  <c r="Z322" i="1"/>
  <c r="X322" i="1"/>
  <c r="V322" i="1"/>
  <c r="AN321" i="1"/>
  <c r="AL321" i="1"/>
  <c r="AJ321" i="1"/>
  <c r="AH321" i="1"/>
  <c r="AF321" i="1"/>
  <c r="AD321" i="1"/>
  <c r="AB321" i="1"/>
  <c r="Z321" i="1"/>
  <c r="X321" i="1"/>
  <c r="V321" i="1"/>
  <c r="AN320" i="1"/>
  <c r="AL320" i="1"/>
  <c r="AJ320" i="1"/>
  <c r="AH320" i="1"/>
  <c r="AF320" i="1"/>
  <c r="AD320" i="1"/>
  <c r="AB320" i="1"/>
  <c r="Z320" i="1"/>
  <c r="X320" i="1"/>
  <c r="V320" i="1"/>
  <c r="AN319" i="1"/>
  <c r="AL319" i="1"/>
  <c r="AJ319" i="1"/>
  <c r="AH319" i="1"/>
  <c r="AF319" i="1"/>
  <c r="AD319" i="1"/>
  <c r="AB319" i="1"/>
  <c r="Z319" i="1"/>
  <c r="X319" i="1"/>
  <c r="V319" i="1"/>
  <c r="AN318" i="1"/>
  <c r="AL318" i="1"/>
  <c r="AJ318" i="1"/>
  <c r="AH318" i="1"/>
  <c r="AF318" i="1"/>
  <c r="AD318" i="1"/>
  <c r="AB318" i="1"/>
  <c r="Z318" i="1"/>
  <c r="X318" i="1"/>
  <c r="V318" i="1"/>
  <c r="AN317" i="1"/>
  <c r="AL317" i="1"/>
  <c r="AJ317" i="1"/>
  <c r="AH317" i="1"/>
  <c r="AF317" i="1"/>
  <c r="AD317" i="1"/>
  <c r="AB317" i="1"/>
  <c r="Z317" i="1"/>
  <c r="X317" i="1"/>
  <c r="V317" i="1"/>
  <c r="AN316" i="1"/>
  <c r="AL316" i="1"/>
  <c r="AJ316" i="1"/>
  <c r="AH316" i="1"/>
  <c r="AF316" i="1"/>
  <c r="AD316" i="1"/>
  <c r="AB316" i="1"/>
  <c r="Z316" i="1"/>
  <c r="X316" i="1"/>
  <c r="V316" i="1"/>
  <c r="AX315" i="1"/>
  <c r="AW315" i="1"/>
  <c r="AV315" i="1"/>
  <c r="AU315" i="1"/>
  <c r="AT315" i="1"/>
  <c r="AS315" i="1"/>
  <c r="AR315" i="1"/>
  <c r="AQ315" i="1"/>
  <c r="EL314" i="1"/>
  <c r="EK314" i="1"/>
  <c r="EJ314" i="1"/>
  <c r="EI314" i="1"/>
  <c r="EH314" i="1"/>
  <c r="EG314" i="1"/>
  <c r="EF314" i="1"/>
  <c r="EE314" i="1"/>
  <c r="ED314" i="1"/>
  <c r="EC314" i="1"/>
  <c r="EB314" i="1"/>
  <c r="EA314" i="1"/>
  <c r="DZ314" i="1"/>
  <c r="DY314" i="1"/>
  <c r="DX314" i="1"/>
  <c r="DW314" i="1"/>
  <c r="DV314" i="1"/>
  <c r="DU314" i="1"/>
  <c r="DT314" i="1"/>
  <c r="DS314" i="1"/>
  <c r="DR314" i="1"/>
  <c r="DQ314" i="1"/>
  <c r="DP314" i="1"/>
  <c r="DO314" i="1"/>
  <c r="DN314" i="1"/>
  <c r="DM314" i="1"/>
  <c r="DL314" i="1"/>
  <c r="DK314" i="1"/>
  <c r="DJ314" i="1"/>
  <c r="DI314" i="1"/>
  <c r="DH314" i="1"/>
  <c r="DG314" i="1"/>
  <c r="DF314" i="1"/>
  <c r="DE314" i="1"/>
  <c r="DD314" i="1"/>
  <c r="DC314" i="1"/>
  <c r="DB314" i="1"/>
  <c r="DA314" i="1"/>
  <c r="CZ314" i="1"/>
  <c r="CY314" i="1"/>
  <c r="CX314" i="1"/>
  <c r="CW314" i="1"/>
  <c r="CV314" i="1"/>
  <c r="CU314" i="1"/>
  <c r="CT314" i="1"/>
  <c r="CS314" i="1"/>
  <c r="CR314" i="1"/>
  <c r="CQ314" i="1"/>
  <c r="CP314" i="1"/>
  <c r="CO314" i="1"/>
  <c r="CN314" i="1"/>
  <c r="CM314" i="1"/>
  <c r="CL314" i="1"/>
  <c r="CK314" i="1"/>
  <c r="CJ314" i="1"/>
  <c r="CI314" i="1"/>
  <c r="CH314" i="1"/>
  <c r="CG314" i="1"/>
  <c r="CF314" i="1"/>
  <c r="CE314" i="1"/>
  <c r="CD314" i="1"/>
  <c r="CC314" i="1"/>
  <c r="CB314" i="1"/>
  <c r="CA314" i="1"/>
  <c r="BZ314" i="1"/>
  <c r="BY314" i="1"/>
  <c r="BX314" i="1"/>
  <c r="BW314" i="1"/>
  <c r="BV314" i="1"/>
  <c r="BU314" i="1"/>
  <c r="BT314" i="1"/>
  <c r="BS314" i="1"/>
  <c r="BR314" i="1"/>
  <c r="BQ314" i="1"/>
  <c r="BP314" i="1"/>
  <c r="BO314" i="1"/>
  <c r="BN314" i="1"/>
  <c r="BM314" i="1"/>
  <c r="BL314" i="1"/>
  <c r="BK314" i="1"/>
  <c r="BJ314" i="1"/>
  <c r="BI314" i="1"/>
  <c r="BH314" i="1"/>
  <c r="BG314" i="1"/>
  <c r="BF314" i="1"/>
  <c r="BE314" i="1"/>
  <c r="BD314" i="1"/>
  <c r="BC314" i="1"/>
  <c r="BB314" i="1"/>
  <c r="BA314" i="1"/>
  <c r="AZ314" i="1"/>
  <c r="AY314" i="1"/>
  <c r="S314" i="1"/>
  <c r="R314" i="1"/>
  <c r="Q314" i="1"/>
  <c r="P314" i="1"/>
  <c r="O314" i="1"/>
  <c r="N314" i="1"/>
  <c r="M314" i="1"/>
  <c r="L314" i="1"/>
  <c r="K314" i="1"/>
  <c r="J314" i="1"/>
  <c r="I314" i="1"/>
  <c r="EL313" i="1"/>
  <c r="EK313" i="1"/>
  <c r="EJ313" i="1"/>
  <c r="EI313" i="1"/>
  <c r="EH313" i="1"/>
  <c r="EG313" i="1"/>
  <c r="EF313" i="1"/>
  <c r="EE313" i="1"/>
  <c r="ED313" i="1"/>
  <c r="EC313" i="1"/>
  <c r="EB313" i="1"/>
  <c r="EA313" i="1"/>
  <c r="DZ313" i="1"/>
  <c r="DY313" i="1"/>
  <c r="DX313" i="1"/>
  <c r="DW313" i="1"/>
  <c r="DV313" i="1"/>
  <c r="DU313" i="1"/>
  <c r="DT313" i="1"/>
  <c r="DS313" i="1"/>
  <c r="DR313" i="1"/>
  <c r="DQ313" i="1"/>
  <c r="DP313" i="1"/>
  <c r="DO313" i="1"/>
  <c r="DN313" i="1"/>
  <c r="DM313" i="1"/>
  <c r="DL313" i="1"/>
  <c r="DK313" i="1"/>
  <c r="DJ313" i="1"/>
  <c r="DI313" i="1"/>
  <c r="DH313" i="1"/>
  <c r="DG313" i="1"/>
  <c r="DF313" i="1"/>
  <c r="DE313" i="1"/>
  <c r="DD313" i="1"/>
  <c r="DC313" i="1"/>
  <c r="DB313" i="1"/>
  <c r="DA313" i="1"/>
  <c r="CZ313" i="1"/>
  <c r="CY313" i="1"/>
  <c r="CX313" i="1"/>
  <c r="CW313" i="1"/>
  <c r="CV313" i="1"/>
  <c r="CU313" i="1"/>
  <c r="CT313" i="1"/>
  <c r="CS313" i="1"/>
  <c r="CR313" i="1"/>
  <c r="CQ313" i="1"/>
  <c r="CP313" i="1"/>
  <c r="CO313" i="1"/>
  <c r="CN313" i="1"/>
  <c r="CM313" i="1"/>
  <c r="CL313" i="1"/>
  <c r="CK313" i="1"/>
  <c r="CJ313" i="1"/>
  <c r="CI313" i="1"/>
  <c r="CH313" i="1"/>
  <c r="CG313" i="1"/>
  <c r="CF313" i="1"/>
  <c r="CE313" i="1"/>
  <c r="CD313" i="1"/>
  <c r="CC313" i="1"/>
  <c r="CB313" i="1"/>
  <c r="CA313" i="1"/>
  <c r="BZ313" i="1"/>
  <c r="BY313" i="1"/>
  <c r="BX313" i="1"/>
  <c r="BW313" i="1"/>
  <c r="BV313" i="1"/>
  <c r="BU313" i="1"/>
  <c r="BT313" i="1"/>
  <c r="BS313" i="1"/>
  <c r="BR313" i="1"/>
  <c r="BQ313" i="1"/>
  <c r="BP313" i="1"/>
  <c r="BO313" i="1"/>
  <c r="BN313" i="1"/>
  <c r="BM313" i="1"/>
  <c r="BL313" i="1"/>
  <c r="BK313" i="1"/>
  <c r="BJ313" i="1"/>
  <c r="BI313" i="1"/>
  <c r="BH313" i="1"/>
  <c r="BG313" i="1"/>
  <c r="BF313" i="1"/>
  <c r="BE313" i="1"/>
  <c r="BD313" i="1"/>
  <c r="BC313" i="1"/>
  <c r="BB313" i="1"/>
  <c r="BA313" i="1"/>
  <c r="AZ313" i="1"/>
  <c r="AY313" i="1"/>
  <c r="S313" i="1"/>
  <c r="R313" i="1"/>
  <c r="Q313" i="1"/>
  <c r="P313" i="1"/>
  <c r="O313" i="1"/>
  <c r="N313" i="1"/>
  <c r="M313" i="1"/>
  <c r="L313" i="1"/>
  <c r="K313" i="1"/>
  <c r="J313" i="1"/>
  <c r="I313" i="1"/>
  <c r="AN312" i="1"/>
  <c r="AL312" i="1"/>
  <c r="AJ312" i="1"/>
  <c r="AH312" i="1"/>
  <c r="AF312" i="1"/>
  <c r="AD312" i="1"/>
  <c r="AB312" i="1"/>
  <c r="Z312" i="1"/>
  <c r="X312" i="1"/>
  <c r="V312" i="1"/>
  <c r="AN311" i="1"/>
  <c r="AL311" i="1"/>
  <c r="AJ311" i="1"/>
  <c r="AH311" i="1"/>
  <c r="AF311" i="1"/>
  <c r="AD311" i="1"/>
  <c r="AB311" i="1"/>
  <c r="Z311" i="1"/>
  <c r="X311" i="1"/>
  <c r="V311" i="1"/>
  <c r="AN310" i="1"/>
  <c r="AL310" i="1"/>
  <c r="AJ310" i="1"/>
  <c r="AH310" i="1"/>
  <c r="AF310" i="1"/>
  <c r="AD310" i="1"/>
  <c r="AB310" i="1"/>
  <c r="Z310" i="1"/>
  <c r="X310" i="1"/>
  <c r="V310" i="1"/>
  <c r="AN309" i="1"/>
  <c r="AL309" i="1"/>
  <c r="AJ309" i="1"/>
  <c r="AH309" i="1"/>
  <c r="AF309" i="1"/>
  <c r="AD309" i="1"/>
  <c r="AB309" i="1"/>
  <c r="Z309" i="1"/>
  <c r="X309" i="1"/>
  <c r="V309" i="1"/>
  <c r="EL307" i="1"/>
  <c r="EK307" i="1"/>
  <c r="EJ307" i="1"/>
  <c r="EI307" i="1"/>
  <c r="EH307" i="1"/>
  <c r="EG307" i="1"/>
  <c r="EF307" i="1"/>
  <c r="EE307" i="1"/>
  <c r="ED307" i="1"/>
  <c r="EC307" i="1"/>
  <c r="EB307" i="1"/>
  <c r="EA307" i="1"/>
  <c r="DZ307" i="1"/>
  <c r="DY307" i="1"/>
  <c r="DX307" i="1"/>
  <c r="DW307" i="1"/>
  <c r="DV307" i="1"/>
  <c r="DU307" i="1"/>
  <c r="DT307" i="1"/>
  <c r="DS307" i="1"/>
  <c r="DR307" i="1"/>
  <c r="DQ307" i="1"/>
  <c r="DP307" i="1"/>
  <c r="DO307" i="1"/>
  <c r="DN307" i="1"/>
  <c r="DM307" i="1"/>
  <c r="DL307" i="1"/>
  <c r="DK307" i="1"/>
  <c r="DJ307" i="1"/>
  <c r="DI307" i="1"/>
  <c r="DH307" i="1"/>
  <c r="DG307" i="1"/>
  <c r="DF307" i="1"/>
  <c r="DE307" i="1"/>
  <c r="DD307" i="1"/>
  <c r="DC307" i="1"/>
  <c r="DB307" i="1"/>
  <c r="DA307" i="1"/>
  <c r="CZ307" i="1"/>
  <c r="CY307" i="1"/>
  <c r="CX307" i="1"/>
  <c r="CW307" i="1"/>
  <c r="CV307" i="1"/>
  <c r="CU307" i="1"/>
  <c r="CT307" i="1"/>
  <c r="CS307" i="1"/>
  <c r="CR307" i="1"/>
  <c r="CQ307" i="1"/>
  <c r="CP307" i="1"/>
  <c r="CO307" i="1"/>
  <c r="CN307" i="1"/>
  <c r="CM307" i="1"/>
  <c r="CL307" i="1"/>
  <c r="CK307" i="1"/>
  <c r="CJ307" i="1"/>
  <c r="CI307" i="1"/>
  <c r="CH307" i="1"/>
  <c r="CG307" i="1"/>
  <c r="CF307" i="1"/>
  <c r="CE307" i="1"/>
  <c r="CD307" i="1"/>
  <c r="CC307" i="1"/>
  <c r="CB307" i="1"/>
  <c r="CA307" i="1"/>
  <c r="BZ307" i="1"/>
  <c r="BY307" i="1"/>
  <c r="BX307" i="1"/>
  <c r="BW307" i="1"/>
  <c r="BV307" i="1"/>
  <c r="BU307" i="1"/>
  <c r="BT307" i="1"/>
  <c r="BS307" i="1"/>
  <c r="BR307" i="1"/>
  <c r="BQ307" i="1"/>
  <c r="BP307" i="1"/>
  <c r="BO307" i="1"/>
  <c r="BN307" i="1"/>
  <c r="BM307" i="1"/>
  <c r="BL307" i="1"/>
  <c r="BK307" i="1"/>
  <c r="BJ307" i="1"/>
  <c r="BI307" i="1"/>
  <c r="BH307" i="1"/>
  <c r="BG307" i="1"/>
  <c r="BF307" i="1"/>
  <c r="BE307" i="1"/>
  <c r="BD307" i="1"/>
  <c r="BC307" i="1"/>
  <c r="BB307" i="1"/>
  <c r="BA307" i="1"/>
  <c r="AZ307" i="1"/>
  <c r="AY307" i="1"/>
  <c r="S307" i="1"/>
  <c r="R307" i="1"/>
  <c r="Q307" i="1"/>
  <c r="P307" i="1"/>
  <c r="O307" i="1"/>
  <c r="N307" i="1"/>
  <c r="M307" i="1"/>
  <c r="L307" i="1"/>
  <c r="K307" i="1"/>
  <c r="J307" i="1"/>
  <c r="I307" i="1"/>
  <c r="EL306" i="1"/>
  <c r="EK306" i="1"/>
  <c r="EJ306" i="1"/>
  <c r="EI306" i="1"/>
  <c r="EH306" i="1"/>
  <c r="EG306" i="1"/>
  <c r="EF306" i="1"/>
  <c r="EE306" i="1"/>
  <c r="ED306" i="1"/>
  <c r="EC306" i="1"/>
  <c r="EB306" i="1"/>
  <c r="EA306" i="1"/>
  <c r="DZ306" i="1"/>
  <c r="DY306" i="1"/>
  <c r="DX306" i="1"/>
  <c r="DW306" i="1"/>
  <c r="DV306" i="1"/>
  <c r="DU306" i="1"/>
  <c r="DT306" i="1"/>
  <c r="DS306" i="1"/>
  <c r="DR306" i="1"/>
  <c r="DQ306" i="1"/>
  <c r="DP306" i="1"/>
  <c r="DO306" i="1"/>
  <c r="DN306" i="1"/>
  <c r="DM306" i="1"/>
  <c r="DL306" i="1"/>
  <c r="DK306" i="1"/>
  <c r="DJ306" i="1"/>
  <c r="DI306" i="1"/>
  <c r="DH306" i="1"/>
  <c r="DG306" i="1"/>
  <c r="DF306" i="1"/>
  <c r="DE306" i="1"/>
  <c r="DD306" i="1"/>
  <c r="DC306" i="1"/>
  <c r="DB306" i="1"/>
  <c r="DA306" i="1"/>
  <c r="CZ306" i="1"/>
  <c r="CY306" i="1"/>
  <c r="CX306" i="1"/>
  <c r="CW306" i="1"/>
  <c r="CV306" i="1"/>
  <c r="CU306" i="1"/>
  <c r="CT306" i="1"/>
  <c r="CS306" i="1"/>
  <c r="CR306" i="1"/>
  <c r="CQ306" i="1"/>
  <c r="CP306" i="1"/>
  <c r="CO306" i="1"/>
  <c r="CN306" i="1"/>
  <c r="CM306" i="1"/>
  <c r="CL306" i="1"/>
  <c r="CK306" i="1"/>
  <c r="CJ306" i="1"/>
  <c r="CI306" i="1"/>
  <c r="CH306" i="1"/>
  <c r="CG306" i="1"/>
  <c r="CF306" i="1"/>
  <c r="CE306" i="1"/>
  <c r="CD306" i="1"/>
  <c r="CC306" i="1"/>
  <c r="CB306" i="1"/>
  <c r="CA306" i="1"/>
  <c r="BZ306" i="1"/>
  <c r="BY306" i="1"/>
  <c r="BX306" i="1"/>
  <c r="BW306" i="1"/>
  <c r="BV306" i="1"/>
  <c r="BU306" i="1"/>
  <c r="BT306" i="1"/>
  <c r="BS306" i="1"/>
  <c r="BR306" i="1"/>
  <c r="BQ306" i="1"/>
  <c r="BP306" i="1"/>
  <c r="BO306" i="1"/>
  <c r="BN306" i="1"/>
  <c r="BM306" i="1"/>
  <c r="BL306" i="1"/>
  <c r="BK306" i="1"/>
  <c r="BJ306" i="1"/>
  <c r="BI306" i="1"/>
  <c r="BH306" i="1"/>
  <c r="BG306" i="1"/>
  <c r="BF306" i="1"/>
  <c r="BE306" i="1"/>
  <c r="BD306" i="1"/>
  <c r="BC306" i="1"/>
  <c r="BB306" i="1"/>
  <c r="BA306" i="1"/>
  <c r="AZ306" i="1"/>
  <c r="AY306" i="1"/>
  <c r="S306" i="1"/>
  <c r="R306" i="1"/>
  <c r="Q306" i="1"/>
  <c r="P306" i="1"/>
  <c r="O306" i="1"/>
  <c r="N306" i="1"/>
  <c r="M306" i="1"/>
  <c r="L306" i="1"/>
  <c r="K306" i="1"/>
  <c r="J306" i="1"/>
  <c r="I306" i="1"/>
  <c r="AN305" i="1"/>
  <c r="AL305" i="1"/>
  <c r="AJ305" i="1"/>
  <c r="AH305" i="1"/>
  <c r="AF305" i="1"/>
  <c r="AD305" i="1"/>
  <c r="AB305" i="1"/>
  <c r="Z305" i="1"/>
  <c r="X305" i="1"/>
  <c r="V305" i="1"/>
  <c r="AN304" i="1"/>
  <c r="AL304" i="1"/>
  <c r="AJ304" i="1"/>
  <c r="AH304" i="1"/>
  <c r="AF304" i="1"/>
  <c r="AD304" i="1"/>
  <c r="AB304" i="1"/>
  <c r="Z304" i="1"/>
  <c r="X304" i="1"/>
  <c r="V304" i="1"/>
  <c r="AN303" i="1"/>
  <c r="AL303" i="1"/>
  <c r="AJ303" i="1"/>
  <c r="AH303" i="1"/>
  <c r="AF303" i="1"/>
  <c r="AD303" i="1"/>
  <c r="AB303" i="1"/>
  <c r="Z303" i="1"/>
  <c r="X303" i="1"/>
  <c r="V303" i="1"/>
  <c r="AN302" i="1"/>
  <c r="AL302" i="1"/>
  <c r="AJ302" i="1"/>
  <c r="AH302" i="1"/>
  <c r="AF302" i="1"/>
  <c r="AD302" i="1"/>
  <c r="AB302" i="1"/>
  <c r="Z302" i="1"/>
  <c r="X302" i="1"/>
  <c r="V302" i="1"/>
  <c r="AN301" i="1"/>
  <c r="AL301" i="1"/>
  <c r="AJ301" i="1"/>
  <c r="AH301" i="1"/>
  <c r="AF301" i="1"/>
  <c r="AD301" i="1"/>
  <c r="AB301" i="1"/>
  <c r="Z301" i="1"/>
  <c r="X301" i="1"/>
  <c r="V301" i="1"/>
  <c r="AN300" i="1"/>
  <c r="AL300" i="1"/>
  <c r="AJ300" i="1"/>
  <c r="AH300" i="1"/>
  <c r="AF300" i="1"/>
  <c r="AD300" i="1"/>
  <c r="AB300" i="1"/>
  <c r="Z300" i="1"/>
  <c r="X300" i="1"/>
  <c r="V300" i="1"/>
  <c r="AN299" i="1"/>
  <c r="AL299" i="1"/>
  <c r="AJ299" i="1"/>
  <c r="AH299" i="1"/>
  <c r="AF299" i="1"/>
  <c r="AD299" i="1"/>
  <c r="AB299" i="1"/>
  <c r="Z299" i="1"/>
  <c r="X299" i="1"/>
  <c r="V299" i="1"/>
  <c r="AN298" i="1"/>
  <c r="AL298" i="1"/>
  <c r="AJ298" i="1"/>
  <c r="AH298" i="1"/>
  <c r="AF298" i="1"/>
  <c r="AD298" i="1"/>
  <c r="AB298" i="1"/>
  <c r="Z298" i="1"/>
  <c r="X298" i="1"/>
  <c r="V298" i="1"/>
  <c r="AN297" i="1"/>
  <c r="AL297" i="1"/>
  <c r="AJ297" i="1"/>
  <c r="AH297" i="1"/>
  <c r="AF297" i="1"/>
  <c r="AD297" i="1"/>
  <c r="AB297" i="1"/>
  <c r="Z297" i="1"/>
  <c r="X297" i="1"/>
  <c r="V297" i="1"/>
  <c r="AN296" i="1"/>
  <c r="AL296" i="1"/>
  <c r="AJ296" i="1"/>
  <c r="AH296" i="1"/>
  <c r="AF296" i="1"/>
  <c r="AD296" i="1"/>
  <c r="AB296" i="1"/>
  <c r="Z296" i="1"/>
  <c r="X296" i="1"/>
  <c r="V296" i="1"/>
  <c r="AN295" i="1"/>
  <c r="AL295" i="1"/>
  <c r="AJ295" i="1"/>
  <c r="AH295" i="1"/>
  <c r="AF295" i="1"/>
  <c r="AD295" i="1"/>
  <c r="AB295" i="1"/>
  <c r="Z295" i="1"/>
  <c r="X295" i="1"/>
  <c r="V295" i="1"/>
  <c r="AN294" i="1"/>
  <c r="AL294" i="1"/>
  <c r="AJ294" i="1"/>
  <c r="AH294" i="1"/>
  <c r="AF294" i="1"/>
  <c r="AD294" i="1"/>
  <c r="AB294" i="1"/>
  <c r="Z294" i="1"/>
  <c r="X294" i="1"/>
  <c r="V294" i="1"/>
  <c r="AN293" i="1"/>
  <c r="AL293" i="1"/>
  <c r="AJ293" i="1"/>
  <c r="AH293" i="1"/>
  <c r="AF293" i="1"/>
  <c r="AD293" i="1"/>
  <c r="AB293" i="1"/>
  <c r="Z293" i="1"/>
  <c r="X293" i="1"/>
  <c r="V293" i="1"/>
  <c r="AN292" i="1"/>
  <c r="AL292" i="1"/>
  <c r="AJ292" i="1"/>
  <c r="AH292" i="1"/>
  <c r="AF292" i="1"/>
  <c r="AD292" i="1"/>
  <c r="AB292" i="1"/>
  <c r="Z292" i="1"/>
  <c r="X292" i="1"/>
  <c r="V292" i="1"/>
  <c r="AN291" i="1"/>
  <c r="AL291" i="1"/>
  <c r="AJ291" i="1"/>
  <c r="AH291" i="1"/>
  <c r="AF291" i="1"/>
  <c r="AD291" i="1"/>
  <c r="AB291" i="1"/>
  <c r="Z291" i="1"/>
  <c r="X291" i="1"/>
  <c r="V291" i="1"/>
  <c r="AN290" i="1"/>
  <c r="AL290" i="1"/>
  <c r="AJ290" i="1"/>
  <c r="AH290" i="1"/>
  <c r="AF290" i="1"/>
  <c r="AD290" i="1"/>
  <c r="AB290" i="1"/>
  <c r="Z290" i="1"/>
  <c r="X290" i="1"/>
  <c r="V290" i="1"/>
  <c r="AN289" i="1"/>
  <c r="AL289" i="1"/>
  <c r="AJ289" i="1"/>
  <c r="AH289" i="1"/>
  <c r="AF289" i="1"/>
  <c r="AD289" i="1"/>
  <c r="AB289" i="1"/>
  <c r="Z289" i="1"/>
  <c r="X289" i="1"/>
  <c r="V289" i="1"/>
  <c r="AN288" i="1"/>
  <c r="AL288" i="1"/>
  <c r="AJ288" i="1"/>
  <c r="AH288" i="1"/>
  <c r="AF288" i="1"/>
  <c r="AD288" i="1"/>
  <c r="AB288" i="1"/>
  <c r="Z288" i="1"/>
  <c r="X288" i="1"/>
  <c r="V288" i="1"/>
  <c r="AX287" i="1"/>
  <c r="AW287" i="1"/>
  <c r="AV287" i="1"/>
  <c r="AU287" i="1"/>
  <c r="AT287" i="1"/>
  <c r="AS287" i="1"/>
  <c r="AR287" i="1"/>
  <c r="AQ287" i="1"/>
  <c r="EL286" i="1"/>
  <c r="EK286" i="1"/>
  <c r="EJ286" i="1"/>
  <c r="EI286" i="1"/>
  <c r="EH286" i="1"/>
  <c r="EG286" i="1"/>
  <c r="EF286" i="1"/>
  <c r="EE286" i="1"/>
  <c r="ED286" i="1"/>
  <c r="EC286" i="1"/>
  <c r="EB286" i="1"/>
  <c r="EA286" i="1"/>
  <c r="DZ286" i="1"/>
  <c r="DY286" i="1"/>
  <c r="DX286" i="1"/>
  <c r="DW286" i="1"/>
  <c r="DV286" i="1"/>
  <c r="DU286" i="1"/>
  <c r="DT286" i="1"/>
  <c r="DS286" i="1"/>
  <c r="DR286" i="1"/>
  <c r="DQ286" i="1"/>
  <c r="DP286" i="1"/>
  <c r="DO286" i="1"/>
  <c r="DN286" i="1"/>
  <c r="DM286" i="1"/>
  <c r="DL286" i="1"/>
  <c r="DK286" i="1"/>
  <c r="DJ286" i="1"/>
  <c r="DI286" i="1"/>
  <c r="DH286" i="1"/>
  <c r="DG286" i="1"/>
  <c r="DF286" i="1"/>
  <c r="DE286" i="1"/>
  <c r="DD286" i="1"/>
  <c r="DC286" i="1"/>
  <c r="DB286" i="1"/>
  <c r="DA286" i="1"/>
  <c r="CZ286" i="1"/>
  <c r="CY286" i="1"/>
  <c r="CX286" i="1"/>
  <c r="CW286" i="1"/>
  <c r="CV286" i="1"/>
  <c r="CU286" i="1"/>
  <c r="CT286" i="1"/>
  <c r="CS286" i="1"/>
  <c r="CR286" i="1"/>
  <c r="CQ286" i="1"/>
  <c r="CP286" i="1"/>
  <c r="CO286" i="1"/>
  <c r="CN286" i="1"/>
  <c r="CM286" i="1"/>
  <c r="CL286" i="1"/>
  <c r="CK286" i="1"/>
  <c r="CJ286" i="1"/>
  <c r="CI286" i="1"/>
  <c r="CH286" i="1"/>
  <c r="CG286" i="1"/>
  <c r="CF286" i="1"/>
  <c r="CE286" i="1"/>
  <c r="CD286" i="1"/>
  <c r="CC286" i="1"/>
  <c r="CB286" i="1"/>
  <c r="CA286" i="1"/>
  <c r="BZ286" i="1"/>
  <c r="BY286" i="1"/>
  <c r="BX286" i="1"/>
  <c r="BW286" i="1"/>
  <c r="BV286" i="1"/>
  <c r="BU286" i="1"/>
  <c r="BT286" i="1"/>
  <c r="BS286" i="1"/>
  <c r="BR286" i="1"/>
  <c r="BQ286" i="1"/>
  <c r="BP286" i="1"/>
  <c r="BO286" i="1"/>
  <c r="BN286" i="1"/>
  <c r="BM286" i="1"/>
  <c r="BL286" i="1"/>
  <c r="BK286" i="1"/>
  <c r="BJ286" i="1"/>
  <c r="BI286" i="1"/>
  <c r="BH286" i="1"/>
  <c r="BG286" i="1"/>
  <c r="BF286" i="1"/>
  <c r="BE286" i="1"/>
  <c r="BD286" i="1"/>
  <c r="BC286" i="1"/>
  <c r="BB286" i="1"/>
  <c r="BA286" i="1"/>
  <c r="AZ286" i="1"/>
  <c r="AY286" i="1"/>
  <c r="S286" i="1"/>
  <c r="R286" i="1"/>
  <c r="Q286" i="1"/>
  <c r="P286" i="1"/>
  <c r="O286" i="1"/>
  <c r="N286" i="1"/>
  <c r="M286" i="1"/>
  <c r="L286" i="1"/>
  <c r="K286" i="1"/>
  <c r="J286" i="1"/>
  <c r="I286" i="1"/>
  <c r="EL285" i="1"/>
  <c r="EK285" i="1"/>
  <c r="EJ285" i="1"/>
  <c r="EI285" i="1"/>
  <c r="EH285" i="1"/>
  <c r="EG285" i="1"/>
  <c r="EF285" i="1"/>
  <c r="EE285" i="1"/>
  <c r="ED285" i="1"/>
  <c r="EC285" i="1"/>
  <c r="EB285" i="1"/>
  <c r="EA285" i="1"/>
  <c r="DZ285" i="1"/>
  <c r="DY285" i="1"/>
  <c r="DX285" i="1"/>
  <c r="DW285" i="1"/>
  <c r="DV285" i="1"/>
  <c r="DU285" i="1"/>
  <c r="DT285" i="1"/>
  <c r="DS285" i="1"/>
  <c r="DR285" i="1"/>
  <c r="DQ285" i="1"/>
  <c r="DP285" i="1"/>
  <c r="DO285" i="1"/>
  <c r="DN285" i="1"/>
  <c r="DM285" i="1"/>
  <c r="DL285" i="1"/>
  <c r="DK285" i="1"/>
  <c r="DJ285" i="1"/>
  <c r="DI285" i="1"/>
  <c r="DH285" i="1"/>
  <c r="DG285" i="1"/>
  <c r="DF285" i="1"/>
  <c r="DE285" i="1"/>
  <c r="DD285" i="1"/>
  <c r="DC285" i="1"/>
  <c r="DB285" i="1"/>
  <c r="DA285" i="1"/>
  <c r="CZ285" i="1"/>
  <c r="CY285" i="1"/>
  <c r="CX285" i="1"/>
  <c r="CW285" i="1"/>
  <c r="CV285" i="1"/>
  <c r="CU285" i="1"/>
  <c r="CT285" i="1"/>
  <c r="CS285" i="1"/>
  <c r="CR285" i="1"/>
  <c r="CQ285" i="1"/>
  <c r="CP285" i="1"/>
  <c r="CO285" i="1"/>
  <c r="CN285" i="1"/>
  <c r="CM285" i="1"/>
  <c r="CL285" i="1"/>
  <c r="CK285" i="1"/>
  <c r="CJ285" i="1"/>
  <c r="CI285" i="1"/>
  <c r="CH285" i="1"/>
  <c r="CG285" i="1"/>
  <c r="CF285" i="1"/>
  <c r="CE285" i="1"/>
  <c r="CD285" i="1"/>
  <c r="CC285" i="1"/>
  <c r="CB285" i="1"/>
  <c r="CA285" i="1"/>
  <c r="BZ285" i="1"/>
  <c r="BY285" i="1"/>
  <c r="BX285" i="1"/>
  <c r="BW285" i="1"/>
  <c r="BV285" i="1"/>
  <c r="BU285" i="1"/>
  <c r="BT285" i="1"/>
  <c r="BS285" i="1"/>
  <c r="BR285" i="1"/>
  <c r="BQ285" i="1"/>
  <c r="BP285" i="1"/>
  <c r="BO285" i="1"/>
  <c r="BN285" i="1"/>
  <c r="BM285" i="1"/>
  <c r="BL285" i="1"/>
  <c r="BK285" i="1"/>
  <c r="BJ285" i="1"/>
  <c r="BI285" i="1"/>
  <c r="BH285" i="1"/>
  <c r="BG285" i="1"/>
  <c r="BF285" i="1"/>
  <c r="BE285" i="1"/>
  <c r="BD285" i="1"/>
  <c r="BC285" i="1"/>
  <c r="BB285" i="1"/>
  <c r="BA285" i="1"/>
  <c r="AZ285" i="1"/>
  <c r="AY285" i="1"/>
  <c r="S285" i="1"/>
  <c r="R285" i="1"/>
  <c r="Q285" i="1"/>
  <c r="P285" i="1"/>
  <c r="O285" i="1"/>
  <c r="N285" i="1"/>
  <c r="M285" i="1"/>
  <c r="L285" i="1"/>
  <c r="K285" i="1"/>
  <c r="J285" i="1"/>
  <c r="I285" i="1"/>
  <c r="AN284" i="1"/>
  <c r="AL284" i="1"/>
  <c r="AJ284" i="1"/>
  <c r="AH284" i="1"/>
  <c r="AF284" i="1"/>
  <c r="AD284" i="1"/>
  <c r="AB284" i="1"/>
  <c r="Z284" i="1"/>
  <c r="X284" i="1"/>
  <c r="V284" i="1"/>
  <c r="AN283" i="1"/>
  <c r="AL283" i="1"/>
  <c r="AJ283" i="1"/>
  <c r="AH283" i="1"/>
  <c r="AF283" i="1"/>
  <c r="AD283" i="1"/>
  <c r="AB283" i="1"/>
  <c r="Z283" i="1"/>
  <c r="X283" i="1"/>
  <c r="V283" i="1"/>
  <c r="AN282" i="1"/>
  <c r="AL282" i="1"/>
  <c r="AJ282" i="1"/>
  <c r="AH282" i="1"/>
  <c r="AF282" i="1"/>
  <c r="AD282" i="1"/>
  <c r="AB282" i="1"/>
  <c r="Z282" i="1"/>
  <c r="X282" i="1"/>
  <c r="V282" i="1"/>
  <c r="AN281" i="1"/>
  <c r="AL281" i="1"/>
  <c r="AJ281" i="1"/>
  <c r="AH281" i="1"/>
  <c r="AF281" i="1"/>
  <c r="AD281" i="1"/>
  <c r="AB281" i="1"/>
  <c r="Z281" i="1"/>
  <c r="X281" i="1"/>
  <c r="V281" i="1"/>
  <c r="AN280" i="1"/>
  <c r="AL280" i="1"/>
  <c r="AJ280" i="1"/>
  <c r="AH280" i="1"/>
  <c r="AF280" i="1"/>
  <c r="AD280" i="1"/>
  <c r="AB280" i="1"/>
  <c r="Z280" i="1"/>
  <c r="X280" i="1"/>
  <c r="V280" i="1"/>
  <c r="AN279" i="1"/>
  <c r="AL279" i="1"/>
  <c r="AJ279" i="1"/>
  <c r="AH279" i="1"/>
  <c r="AF279" i="1"/>
  <c r="AD279" i="1"/>
  <c r="AB279" i="1"/>
  <c r="Z279" i="1"/>
  <c r="X279" i="1"/>
  <c r="V279" i="1"/>
  <c r="AN278" i="1"/>
  <c r="AL278" i="1"/>
  <c r="AJ278" i="1"/>
  <c r="AH278" i="1"/>
  <c r="AF278" i="1"/>
  <c r="AD278" i="1"/>
  <c r="AB278" i="1"/>
  <c r="Z278" i="1"/>
  <c r="X278" i="1"/>
  <c r="V278" i="1"/>
  <c r="AN277" i="1"/>
  <c r="AL277" i="1"/>
  <c r="AJ277" i="1"/>
  <c r="AH277" i="1"/>
  <c r="AF277" i="1"/>
  <c r="AD277" i="1"/>
  <c r="AB277" i="1"/>
  <c r="Z277" i="1"/>
  <c r="X277" i="1"/>
  <c r="V277" i="1"/>
  <c r="AN276" i="1"/>
  <c r="AL276" i="1"/>
  <c r="AJ276" i="1"/>
  <c r="AH276" i="1"/>
  <c r="AF276" i="1"/>
  <c r="AD276" i="1"/>
  <c r="AB276" i="1"/>
  <c r="Z276" i="1"/>
  <c r="X276" i="1"/>
  <c r="V276" i="1"/>
  <c r="AN275" i="1"/>
  <c r="AL275" i="1"/>
  <c r="AJ275" i="1"/>
  <c r="AH275" i="1"/>
  <c r="AF275" i="1"/>
  <c r="AD275" i="1"/>
  <c r="AB275" i="1"/>
  <c r="Z275" i="1"/>
  <c r="X275" i="1"/>
  <c r="V275" i="1"/>
  <c r="AN274" i="1"/>
  <c r="AL274" i="1"/>
  <c r="AJ274" i="1"/>
  <c r="AH274" i="1"/>
  <c r="AF274" i="1"/>
  <c r="AD274" i="1"/>
  <c r="AB274" i="1"/>
  <c r="Z274" i="1"/>
  <c r="X274" i="1"/>
  <c r="V274" i="1"/>
  <c r="AN273" i="1"/>
  <c r="AL273" i="1"/>
  <c r="AJ273" i="1"/>
  <c r="AH273" i="1"/>
  <c r="AF273" i="1"/>
  <c r="AD273" i="1"/>
  <c r="AB273" i="1"/>
  <c r="Z273" i="1"/>
  <c r="X273" i="1"/>
  <c r="V273" i="1"/>
  <c r="AN272" i="1"/>
  <c r="AL272" i="1"/>
  <c r="AJ272" i="1"/>
  <c r="AH272" i="1"/>
  <c r="AF272" i="1"/>
  <c r="AD272" i="1"/>
  <c r="AB272" i="1"/>
  <c r="Z272" i="1"/>
  <c r="X272" i="1"/>
  <c r="V272" i="1"/>
  <c r="AN271" i="1"/>
  <c r="AL271" i="1"/>
  <c r="AJ271" i="1"/>
  <c r="AH271" i="1"/>
  <c r="AF271" i="1"/>
  <c r="AD271" i="1"/>
  <c r="AB271" i="1"/>
  <c r="Z271" i="1"/>
  <c r="X271" i="1"/>
  <c r="V271" i="1"/>
  <c r="AN270" i="1"/>
  <c r="AL270" i="1"/>
  <c r="AJ270" i="1"/>
  <c r="AH270" i="1"/>
  <c r="AF270" i="1"/>
  <c r="AD270" i="1"/>
  <c r="AB270" i="1"/>
  <c r="Z270" i="1"/>
  <c r="X270" i="1"/>
  <c r="V270" i="1"/>
  <c r="AN269" i="1"/>
  <c r="AL269" i="1"/>
  <c r="AJ269" i="1"/>
  <c r="AH269" i="1"/>
  <c r="AF269" i="1"/>
  <c r="AD269" i="1"/>
  <c r="AB269" i="1"/>
  <c r="Z269" i="1"/>
  <c r="X269" i="1"/>
  <c r="V269" i="1"/>
  <c r="AN268" i="1"/>
  <c r="AL268" i="1"/>
  <c r="AJ268" i="1"/>
  <c r="AH268" i="1"/>
  <c r="AF268" i="1"/>
  <c r="AD268" i="1"/>
  <c r="AB268" i="1"/>
  <c r="Z268" i="1"/>
  <c r="X268" i="1"/>
  <c r="V268" i="1"/>
  <c r="AN267" i="1"/>
  <c r="AL267" i="1"/>
  <c r="AJ267" i="1"/>
  <c r="AH267" i="1"/>
  <c r="AF267" i="1"/>
  <c r="AD267" i="1"/>
  <c r="AB267" i="1"/>
  <c r="Z267" i="1"/>
  <c r="X267" i="1"/>
  <c r="V267" i="1"/>
  <c r="AN266" i="1"/>
  <c r="AL266" i="1"/>
  <c r="AJ266" i="1"/>
  <c r="AH266" i="1"/>
  <c r="AF266" i="1"/>
  <c r="AD266" i="1"/>
  <c r="AB266" i="1"/>
  <c r="Z266" i="1"/>
  <c r="X266" i="1"/>
  <c r="V266" i="1"/>
  <c r="AX265" i="1"/>
  <c r="AW265" i="1"/>
  <c r="AV265" i="1"/>
  <c r="AU265" i="1"/>
  <c r="AT265" i="1"/>
  <c r="AS265" i="1"/>
  <c r="AR265" i="1"/>
  <c r="AQ265" i="1"/>
  <c r="EL264" i="1"/>
  <c r="EK264" i="1"/>
  <c r="EJ264" i="1"/>
  <c r="EI264" i="1"/>
  <c r="EH264" i="1"/>
  <c r="EG264" i="1"/>
  <c r="EF264" i="1"/>
  <c r="EE264" i="1"/>
  <c r="ED264" i="1"/>
  <c r="EC264" i="1"/>
  <c r="EB264" i="1"/>
  <c r="EA264" i="1"/>
  <c r="DZ264" i="1"/>
  <c r="DY264" i="1"/>
  <c r="DX264" i="1"/>
  <c r="DW264" i="1"/>
  <c r="DV264" i="1"/>
  <c r="DU264" i="1"/>
  <c r="DT264" i="1"/>
  <c r="DS264" i="1"/>
  <c r="DR264" i="1"/>
  <c r="DQ264" i="1"/>
  <c r="DP264" i="1"/>
  <c r="DO264" i="1"/>
  <c r="DN264" i="1"/>
  <c r="DM264" i="1"/>
  <c r="DL264" i="1"/>
  <c r="DK264" i="1"/>
  <c r="DJ264" i="1"/>
  <c r="DI264" i="1"/>
  <c r="DH264" i="1"/>
  <c r="DG264" i="1"/>
  <c r="DF264" i="1"/>
  <c r="DE264" i="1"/>
  <c r="DD264" i="1"/>
  <c r="DC264" i="1"/>
  <c r="DB264" i="1"/>
  <c r="DA264" i="1"/>
  <c r="CZ264" i="1"/>
  <c r="CY264" i="1"/>
  <c r="CX264" i="1"/>
  <c r="CW264" i="1"/>
  <c r="CV264" i="1"/>
  <c r="CU264" i="1"/>
  <c r="CT264" i="1"/>
  <c r="CS264" i="1"/>
  <c r="CR264" i="1"/>
  <c r="CQ264" i="1"/>
  <c r="CP264" i="1"/>
  <c r="CO264" i="1"/>
  <c r="CN264" i="1"/>
  <c r="CM264" i="1"/>
  <c r="CL264" i="1"/>
  <c r="CK264" i="1"/>
  <c r="CJ264" i="1"/>
  <c r="CI264" i="1"/>
  <c r="CH264" i="1"/>
  <c r="CG264" i="1"/>
  <c r="CF264" i="1"/>
  <c r="CE264" i="1"/>
  <c r="CD264" i="1"/>
  <c r="CC264" i="1"/>
  <c r="CB264" i="1"/>
  <c r="CA264" i="1"/>
  <c r="BZ264" i="1"/>
  <c r="BY264" i="1"/>
  <c r="BX264" i="1"/>
  <c r="BW264" i="1"/>
  <c r="BV264" i="1"/>
  <c r="BU264" i="1"/>
  <c r="BT264" i="1"/>
  <c r="BS264" i="1"/>
  <c r="BR264" i="1"/>
  <c r="BQ264" i="1"/>
  <c r="BP264" i="1"/>
  <c r="BO264" i="1"/>
  <c r="BN264" i="1"/>
  <c r="BM264" i="1"/>
  <c r="BL264" i="1"/>
  <c r="BK264" i="1"/>
  <c r="BJ264" i="1"/>
  <c r="BI264" i="1"/>
  <c r="BH264" i="1"/>
  <c r="BG264" i="1"/>
  <c r="BF264" i="1"/>
  <c r="BE264" i="1"/>
  <c r="BD264" i="1"/>
  <c r="BC264" i="1"/>
  <c r="BB264" i="1"/>
  <c r="BA264" i="1"/>
  <c r="AZ264" i="1"/>
  <c r="AY264" i="1"/>
  <c r="S264" i="1"/>
  <c r="R264" i="1"/>
  <c r="Q264" i="1"/>
  <c r="P264" i="1"/>
  <c r="O264" i="1"/>
  <c r="N264" i="1"/>
  <c r="M264" i="1"/>
  <c r="L264" i="1"/>
  <c r="K264" i="1"/>
  <c r="J264" i="1"/>
  <c r="I264" i="1"/>
  <c r="EL263" i="1"/>
  <c r="EK263" i="1"/>
  <c r="EJ263" i="1"/>
  <c r="EI263" i="1"/>
  <c r="EH263" i="1"/>
  <c r="EG263" i="1"/>
  <c r="EF263" i="1"/>
  <c r="EE263" i="1"/>
  <c r="ED263" i="1"/>
  <c r="EC263" i="1"/>
  <c r="EB263" i="1"/>
  <c r="EA263" i="1"/>
  <c r="DZ263" i="1"/>
  <c r="DY263" i="1"/>
  <c r="DX263" i="1"/>
  <c r="DW263" i="1"/>
  <c r="DV263" i="1"/>
  <c r="DU263" i="1"/>
  <c r="DT263" i="1"/>
  <c r="DS263" i="1"/>
  <c r="DR263" i="1"/>
  <c r="DQ263" i="1"/>
  <c r="DP263" i="1"/>
  <c r="DO263" i="1"/>
  <c r="DN263" i="1"/>
  <c r="DM263" i="1"/>
  <c r="DL263" i="1"/>
  <c r="DK263" i="1"/>
  <c r="DJ263" i="1"/>
  <c r="DI263" i="1"/>
  <c r="DH263" i="1"/>
  <c r="DG263" i="1"/>
  <c r="DF263" i="1"/>
  <c r="DE263" i="1"/>
  <c r="DD263" i="1"/>
  <c r="DC263" i="1"/>
  <c r="DB263" i="1"/>
  <c r="DA263" i="1"/>
  <c r="CZ263" i="1"/>
  <c r="CY263" i="1"/>
  <c r="CX263" i="1"/>
  <c r="CW263" i="1"/>
  <c r="CV263" i="1"/>
  <c r="CU263" i="1"/>
  <c r="CT263" i="1"/>
  <c r="CS263" i="1"/>
  <c r="CR263" i="1"/>
  <c r="CQ263" i="1"/>
  <c r="CP263" i="1"/>
  <c r="CO263" i="1"/>
  <c r="CN263" i="1"/>
  <c r="CM263" i="1"/>
  <c r="CL263" i="1"/>
  <c r="CK263" i="1"/>
  <c r="CJ263" i="1"/>
  <c r="CI263" i="1"/>
  <c r="CH263" i="1"/>
  <c r="CG263" i="1"/>
  <c r="CF263" i="1"/>
  <c r="CE263" i="1"/>
  <c r="CD263" i="1"/>
  <c r="CC263" i="1"/>
  <c r="CB263" i="1"/>
  <c r="CA263" i="1"/>
  <c r="BZ263" i="1"/>
  <c r="BY263" i="1"/>
  <c r="BX263" i="1"/>
  <c r="BW263" i="1"/>
  <c r="BV263" i="1"/>
  <c r="BU263" i="1"/>
  <c r="BT263" i="1"/>
  <c r="BS263" i="1"/>
  <c r="BR263" i="1"/>
  <c r="BQ263" i="1"/>
  <c r="BP263" i="1"/>
  <c r="BO263" i="1"/>
  <c r="BN263" i="1"/>
  <c r="BM263" i="1"/>
  <c r="BL263" i="1"/>
  <c r="BK263" i="1"/>
  <c r="BJ263" i="1"/>
  <c r="BI263" i="1"/>
  <c r="BH263" i="1"/>
  <c r="BG263" i="1"/>
  <c r="BF263" i="1"/>
  <c r="BE263" i="1"/>
  <c r="BD263" i="1"/>
  <c r="BC263" i="1"/>
  <c r="BB263" i="1"/>
  <c r="BA263" i="1"/>
  <c r="AZ263" i="1"/>
  <c r="AY263" i="1"/>
  <c r="S263" i="1"/>
  <c r="R263" i="1"/>
  <c r="Q263" i="1"/>
  <c r="P263" i="1"/>
  <c r="O263" i="1"/>
  <c r="N263" i="1"/>
  <c r="M263" i="1"/>
  <c r="L263" i="1"/>
  <c r="K263" i="1"/>
  <c r="J263" i="1"/>
  <c r="I263" i="1"/>
  <c r="AN262" i="1"/>
  <c r="AL262" i="1"/>
  <c r="AJ262" i="1"/>
  <c r="AH262" i="1"/>
  <c r="AF262" i="1"/>
  <c r="AD262" i="1"/>
  <c r="AB262" i="1"/>
  <c r="Z262" i="1"/>
  <c r="X262" i="1"/>
  <c r="V262" i="1"/>
  <c r="AN261" i="1"/>
  <c r="AL261" i="1"/>
  <c r="AJ261" i="1"/>
  <c r="AH261" i="1"/>
  <c r="AF261" i="1"/>
  <c r="AD261" i="1"/>
  <c r="AB261" i="1"/>
  <c r="Z261" i="1"/>
  <c r="X261" i="1"/>
  <c r="V261" i="1"/>
  <c r="AN260" i="1"/>
  <c r="AL260" i="1"/>
  <c r="AJ260" i="1"/>
  <c r="AH260" i="1"/>
  <c r="AF260" i="1"/>
  <c r="AD260" i="1"/>
  <c r="AB260" i="1"/>
  <c r="Z260" i="1"/>
  <c r="X260" i="1"/>
  <c r="V260" i="1"/>
  <c r="AN259" i="1"/>
  <c r="AL259" i="1"/>
  <c r="AJ259" i="1"/>
  <c r="AH259" i="1"/>
  <c r="AF259" i="1"/>
  <c r="AD259" i="1"/>
  <c r="AB259" i="1"/>
  <c r="Z259" i="1"/>
  <c r="X259" i="1"/>
  <c r="V259" i="1"/>
  <c r="AN258" i="1"/>
  <c r="AL258" i="1"/>
  <c r="AJ258" i="1"/>
  <c r="AH258" i="1"/>
  <c r="AF258" i="1"/>
  <c r="AD258" i="1"/>
  <c r="AB258" i="1"/>
  <c r="Z258" i="1"/>
  <c r="X258" i="1"/>
  <c r="V258" i="1"/>
  <c r="AN257" i="1"/>
  <c r="AL257" i="1"/>
  <c r="AJ257" i="1"/>
  <c r="AH257" i="1"/>
  <c r="AF257" i="1"/>
  <c r="AD257" i="1"/>
  <c r="AB257" i="1"/>
  <c r="Z257" i="1"/>
  <c r="X257" i="1"/>
  <c r="V257" i="1"/>
  <c r="AN256" i="1"/>
  <c r="AL256" i="1"/>
  <c r="AJ256" i="1"/>
  <c r="AH256" i="1"/>
  <c r="AF256" i="1"/>
  <c r="AD256" i="1"/>
  <c r="AB256" i="1"/>
  <c r="Z256" i="1"/>
  <c r="X256" i="1"/>
  <c r="V256" i="1"/>
  <c r="AN255" i="1"/>
  <c r="AL255" i="1"/>
  <c r="AJ255" i="1"/>
  <c r="AH255" i="1"/>
  <c r="AF255" i="1"/>
  <c r="AD255" i="1"/>
  <c r="AB255" i="1"/>
  <c r="Z255" i="1"/>
  <c r="X255" i="1"/>
  <c r="V255" i="1"/>
  <c r="AN254" i="1"/>
  <c r="AL254" i="1"/>
  <c r="AJ254" i="1"/>
  <c r="AH254" i="1"/>
  <c r="AF254" i="1"/>
  <c r="AD254" i="1"/>
  <c r="AB254" i="1"/>
  <c r="Z254" i="1"/>
  <c r="X254" i="1"/>
  <c r="V254" i="1"/>
  <c r="AN253" i="1"/>
  <c r="AL253" i="1"/>
  <c r="AJ253" i="1"/>
  <c r="AH253" i="1"/>
  <c r="AF253" i="1"/>
  <c r="AD253" i="1"/>
  <c r="AB253" i="1"/>
  <c r="Z253" i="1"/>
  <c r="X253" i="1"/>
  <c r="V253" i="1"/>
  <c r="AN252" i="1"/>
  <c r="AL252" i="1"/>
  <c r="AJ252" i="1"/>
  <c r="AH252" i="1"/>
  <c r="AF252" i="1"/>
  <c r="AD252" i="1"/>
  <c r="AB252" i="1"/>
  <c r="Z252" i="1"/>
  <c r="X252" i="1"/>
  <c r="V252" i="1"/>
  <c r="AN251" i="1"/>
  <c r="AL251" i="1"/>
  <c r="AJ251" i="1"/>
  <c r="AH251" i="1"/>
  <c r="AF251" i="1"/>
  <c r="AD251" i="1"/>
  <c r="AB251" i="1"/>
  <c r="Z251" i="1"/>
  <c r="X251" i="1"/>
  <c r="V251" i="1"/>
  <c r="AN250" i="1"/>
  <c r="AL250" i="1"/>
  <c r="AJ250" i="1"/>
  <c r="AH250" i="1"/>
  <c r="AF250" i="1"/>
  <c r="AD250" i="1"/>
  <c r="AB250" i="1"/>
  <c r="Z250" i="1"/>
  <c r="X250" i="1"/>
  <c r="V250" i="1"/>
  <c r="AN249" i="1"/>
  <c r="AL249" i="1"/>
  <c r="AJ249" i="1"/>
  <c r="AH249" i="1"/>
  <c r="AF249" i="1"/>
  <c r="AD249" i="1"/>
  <c r="AB249" i="1"/>
  <c r="Z249" i="1"/>
  <c r="X249" i="1"/>
  <c r="V249" i="1"/>
  <c r="AN248" i="1"/>
  <c r="AL248" i="1"/>
  <c r="AJ248" i="1"/>
  <c r="AH248" i="1"/>
  <c r="AF248" i="1"/>
  <c r="AD248" i="1"/>
  <c r="AB248" i="1"/>
  <c r="Z248" i="1"/>
  <c r="X248" i="1"/>
  <c r="V248" i="1"/>
  <c r="AN247" i="1"/>
  <c r="AL247" i="1"/>
  <c r="AJ247" i="1"/>
  <c r="AH247" i="1"/>
  <c r="AF247" i="1"/>
  <c r="AD247" i="1"/>
  <c r="AB247" i="1"/>
  <c r="Z247" i="1"/>
  <c r="X247" i="1"/>
  <c r="V247" i="1"/>
  <c r="AN246" i="1"/>
  <c r="AL246" i="1"/>
  <c r="AJ246" i="1"/>
  <c r="AH246" i="1"/>
  <c r="AF246" i="1"/>
  <c r="AD246" i="1"/>
  <c r="AB246" i="1"/>
  <c r="Z246" i="1"/>
  <c r="X246" i="1"/>
  <c r="V246" i="1"/>
  <c r="AN245" i="1"/>
  <c r="AL245" i="1"/>
  <c r="AJ245" i="1"/>
  <c r="AH245" i="1"/>
  <c r="AF245" i="1"/>
  <c r="AD245" i="1"/>
  <c r="AB245" i="1"/>
  <c r="Z245" i="1"/>
  <c r="X245" i="1"/>
  <c r="V245" i="1"/>
  <c r="AN244" i="1"/>
  <c r="AL244" i="1"/>
  <c r="AJ244" i="1"/>
  <c r="AH244" i="1"/>
  <c r="AF244" i="1"/>
  <c r="AD244" i="1"/>
  <c r="AB244" i="1"/>
  <c r="Z244" i="1"/>
  <c r="X244" i="1"/>
  <c r="V244" i="1"/>
  <c r="AN243" i="1"/>
  <c r="AL243" i="1"/>
  <c r="AJ243" i="1"/>
  <c r="AH243" i="1"/>
  <c r="AF243" i="1"/>
  <c r="AD243" i="1"/>
  <c r="AB243" i="1"/>
  <c r="Z243" i="1"/>
  <c r="X243" i="1"/>
  <c r="V243" i="1"/>
  <c r="AN242" i="1"/>
  <c r="AL242" i="1"/>
  <c r="AJ242" i="1"/>
  <c r="AH242" i="1"/>
  <c r="AF242" i="1"/>
  <c r="AD242" i="1"/>
  <c r="AB242" i="1"/>
  <c r="Z242" i="1"/>
  <c r="X242" i="1"/>
  <c r="V242" i="1"/>
  <c r="AN241" i="1"/>
  <c r="AL241" i="1"/>
  <c r="AJ241" i="1"/>
  <c r="AH241" i="1"/>
  <c r="AF241" i="1"/>
  <c r="AD241" i="1"/>
  <c r="AB241" i="1"/>
  <c r="Z241" i="1"/>
  <c r="X241" i="1"/>
  <c r="V241" i="1"/>
  <c r="AN240" i="1"/>
  <c r="AL240" i="1"/>
  <c r="AJ240" i="1"/>
  <c r="AH240" i="1"/>
  <c r="AF240" i="1"/>
  <c r="AD240" i="1"/>
  <c r="AB240" i="1"/>
  <c r="Z240" i="1"/>
  <c r="X240" i="1"/>
  <c r="V240" i="1"/>
  <c r="AN239" i="1"/>
  <c r="AL239" i="1"/>
  <c r="AJ239" i="1"/>
  <c r="AH239" i="1"/>
  <c r="AF239" i="1"/>
  <c r="AD239" i="1"/>
  <c r="AB239" i="1"/>
  <c r="Z239" i="1"/>
  <c r="X239" i="1"/>
  <c r="V239" i="1"/>
  <c r="AN238" i="1"/>
  <c r="AL238" i="1"/>
  <c r="AJ238" i="1"/>
  <c r="AH238" i="1"/>
  <c r="AF238" i="1"/>
  <c r="AD238" i="1"/>
  <c r="AB238" i="1"/>
  <c r="Z238" i="1"/>
  <c r="X238" i="1"/>
  <c r="V238" i="1"/>
  <c r="AN237" i="1"/>
  <c r="AL237" i="1"/>
  <c r="AJ237" i="1"/>
  <c r="AH237" i="1"/>
  <c r="AF237" i="1"/>
  <c r="AD237" i="1"/>
  <c r="AB237" i="1"/>
  <c r="Z237" i="1"/>
  <c r="X237" i="1"/>
  <c r="V237" i="1"/>
  <c r="AN236" i="1"/>
  <c r="AL236" i="1"/>
  <c r="AJ236" i="1"/>
  <c r="AH236" i="1"/>
  <c r="AF236" i="1"/>
  <c r="AD236" i="1"/>
  <c r="AB236" i="1"/>
  <c r="Z236" i="1"/>
  <c r="X236" i="1"/>
  <c r="V236" i="1"/>
  <c r="AN235" i="1"/>
  <c r="AL235" i="1"/>
  <c r="AJ235" i="1"/>
  <c r="AH235" i="1"/>
  <c r="AF235" i="1"/>
  <c r="AD235" i="1"/>
  <c r="AB235" i="1"/>
  <c r="Z235" i="1"/>
  <c r="X235" i="1"/>
  <c r="V235" i="1"/>
  <c r="AN234" i="1"/>
  <c r="AL234" i="1"/>
  <c r="AJ234" i="1"/>
  <c r="AH234" i="1"/>
  <c r="AF234" i="1"/>
  <c r="AD234" i="1"/>
  <c r="AB234" i="1"/>
  <c r="Z234" i="1"/>
  <c r="X234" i="1"/>
  <c r="V234" i="1"/>
  <c r="AN233" i="1"/>
  <c r="AL233" i="1"/>
  <c r="AJ233" i="1"/>
  <c r="AH233" i="1"/>
  <c r="AF233" i="1"/>
  <c r="AD233" i="1"/>
  <c r="AB233" i="1"/>
  <c r="Z233" i="1"/>
  <c r="X233" i="1"/>
  <c r="V233" i="1"/>
  <c r="AN232" i="1"/>
  <c r="AL232" i="1"/>
  <c r="AJ232" i="1"/>
  <c r="AH232" i="1"/>
  <c r="AF232" i="1"/>
  <c r="AD232" i="1"/>
  <c r="AB232" i="1"/>
  <c r="Z232" i="1"/>
  <c r="X232" i="1"/>
  <c r="V232" i="1"/>
  <c r="AN231" i="1"/>
  <c r="AL231" i="1"/>
  <c r="AJ231" i="1"/>
  <c r="AH231" i="1"/>
  <c r="AF231" i="1"/>
  <c r="AD231" i="1"/>
  <c r="AB231" i="1"/>
  <c r="Z231" i="1"/>
  <c r="X231" i="1"/>
  <c r="V231" i="1"/>
  <c r="AN230" i="1"/>
  <c r="AL230" i="1"/>
  <c r="AJ230" i="1"/>
  <c r="AH230" i="1"/>
  <c r="AF230" i="1"/>
  <c r="AD230" i="1"/>
  <c r="AB230" i="1"/>
  <c r="Z230" i="1"/>
  <c r="X230" i="1"/>
  <c r="V230" i="1"/>
  <c r="AN229" i="1"/>
  <c r="AL229" i="1"/>
  <c r="AJ229" i="1"/>
  <c r="AH229" i="1"/>
  <c r="AF229" i="1"/>
  <c r="AD229" i="1"/>
  <c r="AB229" i="1"/>
  <c r="Z229" i="1"/>
  <c r="X229" i="1"/>
  <c r="V229" i="1"/>
  <c r="AN228" i="1"/>
  <c r="AL228" i="1"/>
  <c r="AJ228" i="1"/>
  <c r="AH228" i="1"/>
  <c r="AF228" i="1"/>
  <c r="AD228" i="1"/>
  <c r="AB228" i="1"/>
  <c r="Z228" i="1"/>
  <c r="X228" i="1"/>
  <c r="V228" i="1"/>
  <c r="AN227" i="1"/>
  <c r="AL227" i="1"/>
  <c r="AJ227" i="1"/>
  <c r="AH227" i="1"/>
  <c r="AF227" i="1"/>
  <c r="AD227" i="1"/>
  <c r="AB227" i="1"/>
  <c r="Z227" i="1"/>
  <c r="X227" i="1"/>
  <c r="V227" i="1"/>
  <c r="AN226" i="1"/>
  <c r="AL226" i="1"/>
  <c r="AJ226" i="1"/>
  <c r="AH226" i="1"/>
  <c r="AF226" i="1"/>
  <c r="AD226" i="1"/>
  <c r="AB226" i="1"/>
  <c r="Z226" i="1"/>
  <c r="X226" i="1"/>
  <c r="V226" i="1"/>
  <c r="AN225" i="1"/>
  <c r="AL225" i="1"/>
  <c r="AJ225" i="1"/>
  <c r="AH225" i="1"/>
  <c r="AF225" i="1"/>
  <c r="AD225" i="1"/>
  <c r="AB225" i="1"/>
  <c r="Z225" i="1"/>
  <c r="X225" i="1"/>
  <c r="V225" i="1"/>
  <c r="AN224" i="1"/>
  <c r="AL224" i="1"/>
  <c r="AJ224" i="1"/>
  <c r="AH224" i="1"/>
  <c r="AF224" i="1"/>
  <c r="AD224" i="1"/>
  <c r="AB224" i="1"/>
  <c r="Z224" i="1"/>
  <c r="X224" i="1"/>
  <c r="V224" i="1"/>
  <c r="AN223" i="1"/>
  <c r="AL223" i="1"/>
  <c r="AJ223" i="1"/>
  <c r="AH223" i="1"/>
  <c r="AF223" i="1"/>
  <c r="AD223" i="1"/>
  <c r="AB223" i="1"/>
  <c r="Z223" i="1"/>
  <c r="X223" i="1"/>
  <c r="V223" i="1"/>
  <c r="AN222" i="1"/>
  <c r="AL222" i="1"/>
  <c r="AJ222" i="1"/>
  <c r="AH222" i="1"/>
  <c r="AF222" i="1"/>
  <c r="AD222" i="1"/>
  <c r="AB222" i="1"/>
  <c r="Z222" i="1"/>
  <c r="X222" i="1"/>
  <c r="V222" i="1"/>
  <c r="AN221" i="1"/>
  <c r="AL221" i="1"/>
  <c r="AJ221" i="1"/>
  <c r="AH221" i="1"/>
  <c r="AF221" i="1"/>
  <c r="AD221" i="1"/>
  <c r="AB221" i="1"/>
  <c r="Z221" i="1"/>
  <c r="X221" i="1"/>
  <c r="V221" i="1"/>
  <c r="AN220" i="1"/>
  <c r="AL220" i="1"/>
  <c r="AJ220" i="1"/>
  <c r="AH220" i="1"/>
  <c r="AF220" i="1"/>
  <c r="AD220" i="1"/>
  <c r="AB220" i="1"/>
  <c r="Z220" i="1"/>
  <c r="X220" i="1"/>
  <c r="V220" i="1"/>
  <c r="AN219" i="1"/>
  <c r="AL219" i="1"/>
  <c r="AJ219" i="1"/>
  <c r="AH219" i="1"/>
  <c r="AF219" i="1"/>
  <c r="AD219" i="1"/>
  <c r="AB219" i="1"/>
  <c r="Z219" i="1"/>
  <c r="X219" i="1"/>
  <c r="V219" i="1"/>
  <c r="AN218" i="1"/>
  <c r="AL218" i="1"/>
  <c r="AJ218" i="1"/>
  <c r="AH218" i="1"/>
  <c r="AF218" i="1"/>
  <c r="AD218" i="1"/>
  <c r="AB218" i="1"/>
  <c r="Z218" i="1"/>
  <c r="X218" i="1"/>
  <c r="V218" i="1"/>
  <c r="AN217" i="1"/>
  <c r="AL217" i="1"/>
  <c r="AJ217" i="1"/>
  <c r="AH217" i="1"/>
  <c r="AF217" i="1"/>
  <c r="AD217" i="1"/>
  <c r="AB217" i="1"/>
  <c r="Z217" i="1"/>
  <c r="X217" i="1"/>
  <c r="V217" i="1"/>
  <c r="AX216" i="1"/>
  <c r="AW216" i="1"/>
  <c r="AV216" i="1"/>
  <c r="AU216" i="1"/>
  <c r="AT216" i="1"/>
  <c r="AS216" i="1"/>
  <c r="AR216" i="1"/>
  <c r="AQ216" i="1"/>
  <c r="EL215" i="1"/>
  <c r="EK215" i="1"/>
  <c r="EJ215" i="1"/>
  <c r="EI215" i="1"/>
  <c r="EH215" i="1"/>
  <c r="EG215" i="1"/>
  <c r="EF215" i="1"/>
  <c r="EE215" i="1"/>
  <c r="ED215" i="1"/>
  <c r="EC215" i="1"/>
  <c r="EB215" i="1"/>
  <c r="EA215" i="1"/>
  <c r="DZ215" i="1"/>
  <c r="DY215" i="1"/>
  <c r="DX215" i="1"/>
  <c r="DW215" i="1"/>
  <c r="DV215" i="1"/>
  <c r="DU215" i="1"/>
  <c r="DT215" i="1"/>
  <c r="DS215" i="1"/>
  <c r="DR215" i="1"/>
  <c r="DQ215" i="1"/>
  <c r="DP215" i="1"/>
  <c r="DO215" i="1"/>
  <c r="DN215" i="1"/>
  <c r="DM215" i="1"/>
  <c r="DL215" i="1"/>
  <c r="DK215" i="1"/>
  <c r="DJ215" i="1"/>
  <c r="DI215" i="1"/>
  <c r="DH215" i="1"/>
  <c r="DG215" i="1"/>
  <c r="DF215" i="1"/>
  <c r="DE215" i="1"/>
  <c r="DD215" i="1"/>
  <c r="DC215" i="1"/>
  <c r="DB215" i="1"/>
  <c r="DA215" i="1"/>
  <c r="CZ215" i="1"/>
  <c r="CY215" i="1"/>
  <c r="CX215" i="1"/>
  <c r="CW215" i="1"/>
  <c r="CV215" i="1"/>
  <c r="CU215" i="1"/>
  <c r="CT215" i="1"/>
  <c r="CS215" i="1"/>
  <c r="CR215" i="1"/>
  <c r="CQ215" i="1"/>
  <c r="CP215" i="1"/>
  <c r="CO215" i="1"/>
  <c r="CN215" i="1"/>
  <c r="CM215" i="1"/>
  <c r="CL215" i="1"/>
  <c r="CK215" i="1"/>
  <c r="CJ215" i="1"/>
  <c r="CI215" i="1"/>
  <c r="CH215" i="1"/>
  <c r="CG215" i="1"/>
  <c r="CF215" i="1"/>
  <c r="CE215" i="1"/>
  <c r="CD215" i="1"/>
  <c r="CC215" i="1"/>
  <c r="CB215" i="1"/>
  <c r="CA215" i="1"/>
  <c r="BZ215" i="1"/>
  <c r="BY215" i="1"/>
  <c r="BX215" i="1"/>
  <c r="BW215" i="1"/>
  <c r="BV215" i="1"/>
  <c r="BU215" i="1"/>
  <c r="BT215" i="1"/>
  <c r="BS215" i="1"/>
  <c r="BR215" i="1"/>
  <c r="BQ215" i="1"/>
  <c r="BP215" i="1"/>
  <c r="BO215" i="1"/>
  <c r="BN215" i="1"/>
  <c r="BM215" i="1"/>
  <c r="BL215" i="1"/>
  <c r="BK215" i="1"/>
  <c r="BJ215" i="1"/>
  <c r="BI215" i="1"/>
  <c r="BH215" i="1"/>
  <c r="BG215" i="1"/>
  <c r="BF215" i="1"/>
  <c r="BE215" i="1"/>
  <c r="BD215" i="1"/>
  <c r="BC215" i="1"/>
  <c r="BB215" i="1"/>
  <c r="BA215" i="1"/>
  <c r="AZ215" i="1"/>
  <c r="AY215" i="1"/>
  <c r="S215" i="1"/>
  <c r="R215" i="1"/>
  <c r="Q215" i="1"/>
  <c r="P215" i="1"/>
  <c r="O215" i="1"/>
  <c r="N215" i="1"/>
  <c r="M215" i="1"/>
  <c r="L215" i="1"/>
  <c r="K215" i="1"/>
  <c r="J215" i="1"/>
  <c r="I215" i="1"/>
  <c r="EL214" i="1"/>
  <c r="EK214" i="1"/>
  <c r="EJ214" i="1"/>
  <c r="EI214" i="1"/>
  <c r="EH214" i="1"/>
  <c r="EG214" i="1"/>
  <c r="EF214" i="1"/>
  <c r="EE214" i="1"/>
  <c r="ED214" i="1"/>
  <c r="EC214" i="1"/>
  <c r="EB214" i="1"/>
  <c r="EA214" i="1"/>
  <c r="DZ214" i="1"/>
  <c r="DY214" i="1"/>
  <c r="DX214" i="1"/>
  <c r="DW214" i="1"/>
  <c r="DV214" i="1"/>
  <c r="DU214" i="1"/>
  <c r="DT214" i="1"/>
  <c r="DS214" i="1"/>
  <c r="DR214" i="1"/>
  <c r="DQ214" i="1"/>
  <c r="DP214" i="1"/>
  <c r="DO214" i="1"/>
  <c r="DN214" i="1"/>
  <c r="DM214" i="1"/>
  <c r="DL214" i="1"/>
  <c r="DK214" i="1"/>
  <c r="DJ214" i="1"/>
  <c r="DI214" i="1"/>
  <c r="DH214" i="1"/>
  <c r="DG214" i="1"/>
  <c r="DF214" i="1"/>
  <c r="DE214" i="1"/>
  <c r="DD214" i="1"/>
  <c r="DC214" i="1"/>
  <c r="DB214" i="1"/>
  <c r="DA214" i="1"/>
  <c r="CZ214" i="1"/>
  <c r="CY214" i="1"/>
  <c r="CX214" i="1"/>
  <c r="CW214" i="1"/>
  <c r="CV214" i="1"/>
  <c r="CU214" i="1"/>
  <c r="CT214" i="1"/>
  <c r="CS214" i="1"/>
  <c r="CR214" i="1"/>
  <c r="CQ214" i="1"/>
  <c r="CP214" i="1"/>
  <c r="CO214" i="1"/>
  <c r="CN214" i="1"/>
  <c r="CM214" i="1"/>
  <c r="CL214" i="1"/>
  <c r="CK214" i="1"/>
  <c r="CJ214" i="1"/>
  <c r="CI214" i="1"/>
  <c r="CH214" i="1"/>
  <c r="CG214" i="1"/>
  <c r="CF214" i="1"/>
  <c r="CE214" i="1"/>
  <c r="CD214" i="1"/>
  <c r="CC214" i="1"/>
  <c r="CB214" i="1"/>
  <c r="CA214" i="1"/>
  <c r="BZ214" i="1"/>
  <c r="BY214" i="1"/>
  <c r="BX214" i="1"/>
  <c r="BW214" i="1"/>
  <c r="BV214" i="1"/>
  <c r="BU214" i="1"/>
  <c r="BT214" i="1"/>
  <c r="BS214" i="1"/>
  <c r="BR214" i="1"/>
  <c r="BQ214" i="1"/>
  <c r="BP214" i="1"/>
  <c r="BO214" i="1"/>
  <c r="BN214" i="1"/>
  <c r="BM214" i="1"/>
  <c r="BL214" i="1"/>
  <c r="BK214" i="1"/>
  <c r="BJ214" i="1"/>
  <c r="BI214" i="1"/>
  <c r="BH214" i="1"/>
  <c r="BG214" i="1"/>
  <c r="BF214" i="1"/>
  <c r="BE214" i="1"/>
  <c r="BD214" i="1"/>
  <c r="BC214" i="1"/>
  <c r="BB214" i="1"/>
  <c r="BA214" i="1"/>
  <c r="AZ214" i="1"/>
  <c r="AY214" i="1"/>
  <c r="S214" i="1"/>
  <c r="R214" i="1"/>
  <c r="Q214" i="1"/>
  <c r="P214" i="1"/>
  <c r="O214" i="1"/>
  <c r="N214" i="1"/>
  <c r="M214" i="1"/>
  <c r="L214" i="1"/>
  <c r="K214" i="1"/>
  <c r="J214" i="1"/>
  <c r="I214" i="1"/>
  <c r="AN213" i="1"/>
  <c r="AL213" i="1"/>
  <c r="AJ213" i="1"/>
  <c r="AH213" i="1"/>
  <c r="AF213" i="1"/>
  <c r="AD213" i="1"/>
  <c r="AB213" i="1"/>
  <c r="Z213" i="1"/>
  <c r="X213" i="1"/>
  <c r="V213" i="1"/>
  <c r="AN212" i="1"/>
  <c r="AL212" i="1"/>
  <c r="AJ212" i="1"/>
  <c r="AH212" i="1"/>
  <c r="AF212" i="1"/>
  <c r="AD212" i="1"/>
  <c r="AB212" i="1"/>
  <c r="Z212" i="1"/>
  <c r="X212" i="1"/>
  <c r="V212" i="1"/>
  <c r="AN211" i="1"/>
  <c r="AL211" i="1"/>
  <c r="AJ211" i="1"/>
  <c r="AH211" i="1"/>
  <c r="AF211" i="1"/>
  <c r="AD211" i="1"/>
  <c r="AB211" i="1"/>
  <c r="Z211" i="1"/>
  <c r="X211" i="1"/>
  <c r="V211" i="1"/>
  <c r="AN210" i="1"/>
  <c r="AL210" i="1"/>
  <c r="AJ210" i="1"/>
  <c r="AH210" i="1"/>
  <c r="AF210" i="1"/>
  <c r="AD210" i="1"/>
  <c r="AB210" i="1"/>
  <c r="Z210" i="1"/>
  <c r="X210" i="1"/>
  <c r="V210" i="1"/>
  <c r="AN209" i="1"/>
  <c r="AL209" i="1"/>
  <c r="AJ209" i="1"/>
  <c r="AH209" i="1"/>
  <c r="AF209" i="1"/>
  <c r="AD209" i="1"/>
  <c r="AB209" i="1"/>
  <c r="Z209" i="1"/>
  <c r="X209" i="1"/>
  <c r="V209" i="1"/>
  <c r="AN208" i="1"/>
  <c r="AL208" i="1"/>
  <c r="AJ208" i="1"/>
  <c r="AH208" i="1"/>
  <c r="AF208" i="1"/>
  <c r="AD208" i="1"/>
  <c r="AB208" i="1"/>
  <c r="Z208" i="1"/>
  <c r="X208" i="1"/>
  <c r="V208" i="1"/>
  <c r="AN207" i="1"/>
  <c r="AL207" i="1"/>
  <c r="AJ207" i="1"/>
  <c r="AH207" i="1"/>
  <c r="AF207" i="1"/>
  <c r="AD207" i="1"/>
  <c r="AB207" i="1"/>
  <c r="Z207" i="1"/>
  <c r="X207" i="1"/>
  <c r="V207" i="1"/>
  <c r="AN206" i="1"/>
  <c r="AL206" i="1"/>
  <c r="AJ206" i="1"/>
  <c r="AH206" i="1"/>
  <c r="AF206" i="1"/>
  <c r="AD206" i="1"/>
  <c r="AB206" i="1"/>
  <c r="Z206" i="1"/>
  <c r="X206" i="1"/>
  <c r="V206" i="1"/>
  <c r="AN205" i="1"/>
  <c r="AL205" i="1"/>
  <c r="AJ205" i="1"/>
  <c r="AH205" i="1"/>
  <c r="AF205" i="1"/>
  <c r="AD205" i="1"/>
  <c r="AB205" i="1"/>
  <c r="Z205" i="1"/>
  <c r="X205" i="1"/>
  <c r="V205" i="1"/>
  <c r="AN204" i="1"/>
  <c r="AL204" i="1"/>
  <c r="AJ204" i="1"/>
  <c r="AH204" i="1"/>
  <c r="AF204" i="1"/>
  <c r="AD204" i="1"/>
  <c r="AB204" i="1"/>
  <c r="Z204" i="1"/>
  <c r="X204" i="1"/>
  <c r="V204" i="1"/>
  <c r="AN203" i="1"/>
  <c r="AL203" i="1"/>
  <c r="AJ203" i="1"/>
  <c r="AH203" i="1"/>
  <c r="AF203" i="1"/>
  <c r="AD203" i="1"/>
  <c r="AB203" i="1"/>
  <c r="Z203" i="1"/>
  <c r="X203" i="1"/>
  <c r="V203" i="1"/>
  <c r="AN202" i="1"/>
  <c r="AL202" i="1"/>
  <c r="AJ202" i="1"/>
  <c r="AH202" i="1"/>
  <c r="AF202" i="1"/>
  <c r="AD202" i="1"/>
  <c r="AB202" i="1"/>
  <c r="Z202" i="1"/>
  <c r="X202" i="1"/>
  <c r="V202" i="1"/>
  <c r="AN201" i="1"/>
  <c r="AL201" i="1"/>
  <c r="AJ201" i="1"/>
  <c r="AH201" i="1"/>
  <c r="AF201" i="1"/>
  <c r="AD201" i="1"/>
  <c r="AB201" i="1"/>
  <c r="Z201" i="1"/>
  <c r="X201" i="1"/>
  <c r="V201" i="1"/>
  <c r="AN200" i="1"/>
  <c r="AL200" i="1"/>
  <c r="AJ200" i="1"/>
  <c r="AH200" i="1"/>
  <c r="AF200" i="1"/>
  <c r="AD200" i="1"/>
  <c r="AB200" i="1"/>
  <c r="Z200" i="1"/>
  <c r="X200" i="1"/>
  <c r="V200" i="1"/>
  <c r="AN199" i="1"/>
  <c r="AL199" i="1"/>
  <c r="AJ199" i="1"/>
  <c r="AH199" i="1"/>
  <c r="AF199" i="1"/>
  <c r="AD199" i="1"/>
  <c r="AB199" i="1"/>
  <c r="Z199" i="1"/>
  <c r="X199" i="1"/>
  <c r="V199" i="1"/>
  <c r="AN198" i="1"/>
  <c r="AL198" i="1"/>
  <c r="AJ198" i="1"/>
  <c r="AH198" i="1"/>
  <c r="AF198" i="1"/>
  <c r="AD198" i="1"/>
  <c r="AB198" i="1"/>
  <c r="Z198" i="1"/>
  <c r="X198" i="1"/>
  <c r="V198" i="1"/>
  <c r="AN197" i="1"/>
  <c r="AL197" i="1"/>
  <c r="AJ197" i="1"/>
  <c r="AH197" i="1"/>
  <c r="AF197" i="1"/>
  <c r="AD197" i="1"/>
  <c r="AB197" i="1"/>
  <c r="Z197" i="1"/>
  <c r="X197" i="1"/>
  <c r="V197" i="1"/>
  <c r="AN196" i="1"/>
  <c r="AL196" i="1"/>
  <c r="AJ196" i="1"/>
  <c r="AH196" i="1"/>
  <c r="AF196" i="1"/>
  <c r="AD196" i="1"/>
  <c r="AB196" i="1"/>
  <c r="Z196" i="1"/>
  <c r="X196" i="1"/>
  <c r="V196" i="1"/>
  <c r="AN195" i="1"/>
  <c r="AL195" i="1"/>
  <c r="AJ195" i="1"/>
  <c r="AH195" i="1"/>
  <c r="AF195" i="1"/>
  <c r="AD195" i="1"/>
  <c r="AB195" i="1"/>
  <c r="Z195" i="1"/>
  <c r="X195" i="1"/>
  <c r="V195" i="1"/>
  <c r="AX194" i="1"/>
  <c r="AW194" i="1"/>
  <c r="AV194" i="1"/>
  <c r="AU194" i="1"/>
  <c r="AT194" i="1"/>
  <c r="AS194" i="1"/>
  <c r="AR194" i="1"/>
  <c r="AQ194" i="1"/>
  <c r="EL193" i="1"/>
  <c r="EK193" i="1"/>
  <c r="EJ193" i="1"/>
  <c r="EI193" i="1"/>
  <c r="EH193" i="1"/>
  <c r="EG193" i="1"/>
  <c r="EF193" i="1"/>
  <c r="EE193" i="1"/>
  <c r="ED193" i="1"/>
  <c r="EC193" i="1"/>
  <c r="EB193" i="1"/>
  <c r="EA193" i="1"/>
  <c r="DZ193" i="1"/>
  <c r="DY193" i="1"/>
  <c r="DX193" i="1"/>
  <c r="DW193" i="1"/>
  <c r="DV193" i="1"/>
  <c r="DU193" i="1"/>
  <c r="DT193" i="1"/>
  <c r="DS193" i="1"/>
  <c r="DR193" i="1"/>
  <c r="DQ193" i="1"/>
  <c r="DP193" i="1"/>
  <c r="DO193" i="1"/>
  <c r="DN193" i="1"/>
  <c r="DM193" i="1"/>
  <c r="DL193" i="1"/>
  <c r="DK193" i="1"/>
  <c r="DJ193" i="1"/>
  <c r="DI193" i="1"/>
  <c r="DH193" i="1"/>
  <c r="DG193" i="1"/>
  <c r="DF193" i="1"/>
  <c r="DE193" i="1"/>
  <c r="DD193" i="1"/>
  <c r="DC193" i="1"/>
  <c r="DB193" i="1"/>
  <c r="DA193" i="1"/>
  <c r="CZ193" i="1"/>
  <c r="CY193" i="1"/>
  <c r="CX193" i="1"/>
  <c r="CW193" i="1"/>
  <c r="CV193" i="1"/>
  <c r="CU193" i="1"/>
  <c r="CT193" i="1"/>
  <c r="CS193" i="1"/>
  <c r="CR193" i="1"/>
  <c r="CQ193" i="1"/>
  <c r="CP193" i="1"/>
  <c r="CO193" i="1"/>
  <c r="CN193" i="1"/>
  <c r="CM193" i="1"/>
  <c r="CL193" i="1"/>
  <c r="CK193" i="1"/>
  <c r="CJ193" i="1"/>
  <c r="CI193" i="1"/>
  <c r="CH193" i="1"/>
  <c r="CG193" i="1"/>
  <c r="CF193" i="1"/>
  <c r="CE193" i="1"/>
  <c r="CD193" i="1"/>
  <c r="CC193" i="1"/>
  <c r="CB193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M193" i="1"/>
  <c r="BL193" i="1"/>
  <c r="BK193" i="1"/>
  <c r="BJ193" i="1"/>
  <c r="BI193" i="1"/>
  <c r="BH193" i="1"/>
  <c r="BG193" i="1"/>
  <c r="BF193" i="1"/>
  <c r="BE193" i="1"/>
  <c r="BD193" i="1"/>
  <c r="BC193" i="1"/>
  <c r="BB193" i="1"/>
  <c r="BA193" i="1"/>
  <c r="AZ193" i="1"/>
  <c r="AY193" i="1"/>
  <c r="S193" i="1"/>
  <c r="R193" i="1"/>
  <c r="Q193" i="1"/>
  <c r="P193" i="1"/>
  <c r="O193" i="1"/>
  <c r="N193" i="1"/>
  <c r="M193" i="1"/>
  <c r="L193" i="1"/>
  <c r="K193" i="1"/>
  <c r="J193" i="1"/>
  <c r="I193" i="1"/>
  <c r="EL192" i="1"/>
  <c r="EK192" i="1"/>
  <c r="EJ192" i="1"/>
  <c r="EI192" i="1"/>
  <c r="EH192" i="1"/>
  <c r="EG192" i="1"/>
  <c r="EF192" i="1"/>
  <c r="EE192" i="1"/>
  <c r="ED192" i="1"/>
  <c r="EC192" i="1"/>
  <c r="EB192" i="1"/>
  <c r="EA192" i="1"/>
  <c r="DZ192" i="1"/>
  <c r="DY192" i="1"/>
  <c r="DX192" i="1"/>
  <c r="DW192" i="1"/>
  <c r="DV192" i="1"/>
  <c r="DU192" i="1"/>
  <c r="DT192" i="1"/>
  <c r="DS192" i="1"/>
  <c r="DR192" i="1"/>
  <c r="DQ192" i="1"/>
  <c r="DP192" i="1"/>
  <c r="DO192" i="1"/>
  <c r="DN192" i="1"/>
  <c r="DM192" i="1"/>
  <c r="DL192" i="1"/>
  <c r="DK192" i="1"/>
  <c r="DJ192" i="1"/>
  <c r="DI192" i="1"/>
  <c r="DH192" i="1"/>
  <c r="DG192" i="1"/>
  <c r="DF192" i="1"/>
  <c r="DE192" i="1"/>
  <c r="DD192" i="1"/>
  <c r="DC192" i="1"/>
  <c r="DB192" i="1"/>
  <c r="DA192" i="1"/>
  <c r="CZ192" i="1"/>
  <c r="CY192" i="1"/>
  <c r="CX192" i="1"/>
  <c r="CW192" i="1"/>
  <c r="CV192" i="1"/>
  <c r="CU192" i="1"/>
  <c r="CT192" i="1"/>
  <c r="CS192" i="1"/>
  <c r="CR192" i="1"/>
  <c r="CQ192" i="1"/>
  <c r="CP192" i="1"/>
  <c r="CO192" i="1"/>
  <c r="CN192" i="1"/>
  <c r="CM192" i="1"/>
  <c r="CL192" i="1"/>
  <c r="CK192" i="1"/>
  <c r="CJ192" i="1"/>
  <c r="CI192" i="1"/>
  <c r="CH192" i="1"/>
  <c r="CG192" i="1"/>
  <c r="CF192" i="1"/>
  <c r="CE192" i="1"/>
  <c r="CD192" i="1"/>
  <c r="CC192" i="1"/>
  <c r="CB192" i="1"/>
  <c r="CA192" i="1"/>
  <c r="BZ192" i="1"/>
  <c r="BY192" i="1"/>
  <c r="BX192" i="1"/>
  <c r="BW192" i="1"/>
  <c r="BV192" i="1"/>
  <c r="BU192" i="1"/>
  <c r="BT192" i="1"/>
  <c r="BS192" i="1"/>
  <c r="BR192" i="1"/>
  <c r="BQ192" i="1"/>
  <c r="BP192" i="1"/>
  <c r="BO192" i="1"/>
  <c r="BN192" i="1"/>
  <c r="BM192" i="1"/>
  <c r="BL192" i="1"/>
  <c r="BK192" i="1"/>
  <c r="BJ192" i="1"/>
  <c r="BI192" i="1"/>
  <c r="BH192" i="1"/>
  <c r="BG192" i="1"/>
  <c r="BF192" i="1"/>
  <c r="BE192" i="1"/>
  <c r="BD192" i="1"/>
  <c r="BC192" i="1"/>
  <c r="BB192" i="1"/>
  <c r="BA192" i="1"/>
  <c r="AZ192" i="1"/>
  <c r="AY192" i="1"/>
  <c r="S192" i="1"/>
  <c r="R192" i="1"/>
  <c r="Q192" i="1"/>
  <c r="P192" i="1"/>
  <c r="O192" i="1"/>
  <c r="N192" i="1"/>
  <c r="M192" i="1"/>
  <c r="L192" i="1"/>
  <c r="K192" i="1"/>
  <c r="J192" i="1"/>
  <c r="I192" i="1"/>
  <c r="AN191" i="1"/>
  <c r="AL191" i="1"/>
  <c r="AJ191" i="1"/>
  <c r="AH191" i="1"/>
  <c r="AF191" i="1"/>
  <c r="AD191" i="1"/>
  <c r="AB191" i="1"/>
  <c r="Z191" i="1"/>
  <c r="X191" i="1"/>
  <c r="V191" i="1"/>
  <c r="AN190" i="1"/>
  <c r="AL190" i="1"/>
  <c r="AJ190" i="1"/>
  <c r="AH190" i="1"/>
  <c r="AF190" i="1"/>
  <c r="AD190" i="1"/>
  <c r="AB190" i="1"/>
  <c r="Z190" i="1"/>
  <c r="X190" i="1"/>
  <c r="V190" i="1"/>
  <c r="AN189" i="1"/>
  <c r="AL189" i="1"/>
  <c r="AJ189" i="1"/>
  <c r="AH189" i="1"/>
  <c r="AF189" i="1"/>
  <c r="AD189" i="1"/>
  <c r="AB189" i="1"/>
  <c r="Z189" i="1"/>
  <c r="X189" i="1"/>
  <c r="V189" i="1"/>
  <c r="AN188" i="1"/>
  <c r="AL188" i="1"/>
  <c r="AJ188" i="1"/>
  <c r="AH188" i="1"/>
  <c r="AF188" i="1"/>
  <c r="AD188" i="1"/>
  <c r="AB188" i="1"/>
  <c r="Z188" i="1"/>
  <c r="X188" i="1"/>
  <c r="V188" i="1"/>
  <c r="AN187" i="1"/>
  <c r="AL187" i="1"/>
  <c r="AJ187" i="1"/>
  <c r="AH187" i="1"/>
  <c r="AF187" i="1"/>
  <c r="AD187" i="1"/>
  <c r="AB187" i="1"/>
  <c r="Z187" i="1"/>
  <c r="X187" i="1"/>
  <c r="V187" i="1"/>
  <c r="EL185" i="1"/>
  <c r="EK185" i="1"/>
  <c r="EJ185" i="1"/>
  <c r="EI185" i="1"/>
  <c r="EH185" i="1"/>
  <c r="EG185" i="1"/>
  <c r="EF185" i="1"/>
  <c r="EE185" i="1"/>
  <c r="ED185" i="1"/>
  <c r="EC185" i="1"/>
  <c r="EB185" i="1"/>
  <c r="EA185" i="1"/>
  <c r="DZ185" i="1"/>
  <c r="DY185" i="1"/>
  <c r="DX185" i="1"/>
  <c r="DW185" i="1"/>
  <c r="DV185" i="1"/>
  <c r="DU185" i="1"/>
  <c r="DT185" i="1"/>
  <c r="DS185" i="1"/>
  <c r="DR185" i="1"/>
  <c r="DQ185" i="1"/>
  <c r="DP185" i="1"/>
  <c r="DO185" i="1"/>
  <c r="DN185" i="1"/>
  <c r="DM185" i="1"/>
  <c r="DL185" i="1"/>
  <c r="DK185" i="1"/>
  <c r="DJ185" i="1"/>
  <c r="DI185" i="1"/>
  <c r="DH185" i="1"/>
  <c r="DG185" i="1"/>
  <c r="DF185" i="1"/>
  <c r="DE185" i="1"/>
  <c r="DD185" i="1"/>
  <c r="DC185" i="1"/>
  <c r="DB185" i="1"/>
  <c r="DA185" i="1"/>
  <c r="CZ185" i="1"/>
  <c r="CY185" i="1"/>
  <c r="CX185" i="1"/>
  <c r="CW185" i="1"/>
  <c r="CV185" i="1"/>
  <c r="CU185" i="1"/>
  <c r="CT185" i="1"/>
  <c r="CS185" i="1"/>
  <c r="CR185" i="1"/>
  <c r="CQ185" i="1"/>
  <c r="CP185" i="1"/>
  <c r="CO185" i="1"/>
  <c r="CN185" i="1"/>
  <c r="CM185" i="1"/>
  <c r="CL185" i="1"/>
  <c r="CK185" i="1"/>
  <c r="CJ185" i="1"/>
  <c r="CI185" i="1"/>
  <c r="CH185" i="1"/>
  <c r="CG185" i="1"/>
  <c r="CF185" i="1"/>
  <c r="CE185" i="1"/>
  <c r="CD185" i="1"/>
  <c r="CC185" i="1"/>
  <c r="CB185" i="1"/>
  <c r="CA185" i="1"/>
  <c r="BZ185" i="1"/>
  <c r="BY185" i="1"/>
  <c r="BX185" i="1"/>
  <c r="BW185" i="1"/>
  <c r="BV185" i="1"/>
  <c r="BU185" i="1"/>
  <c r="BT185" i="1"/>
  <c r="BS185" i="1"/>
  <c r="BR185" i="1"/>
  <c r="BQ185" i="1"/>
  <c r="BP185" i="1"/>
  <c r="BO185" i="1"/>
  <c r="BN185" i="1"/>
  <c r="BM185" i="1"/>
  <c r="BL185" i="1"/>
  <c r="BK185" i="1"/>
  <c r="BJ185" i="1"/>
  <c r="BI185" i="1"/>
  <c r="BH185" i="1"/>
  <c r="BG185" i="1"/>
  <c r="BF185" i="1"/>
  <c r="BE185" i="1"/>
  <c r="BD185" i="1"/>
  <c r="BC185" i="1"/>
  <c r="BB185" i="1"/>
  <c r="BA185" i="1"/>
  <c r="AZ185" i="1"/>
  <c r="AY185" i="1"/>
  <c r="S185" i="1"/>
  <c r="R185" i="1"/>
  <c r="Q185" i="1"/>
  <c r="P185" i="1"/>
  <c r="O185" i="1"/>
  <c r="N185" i="1"/>
  <c r="M185" i="1"/>
  <c r="L185" i="1"/>
  <c r="K185" i="1"/>
  <c r="J185" i="1"/>
  <c r="I185" i="1"/>
  <c r="EL184" i="1"/>
  <c r="EK184" i="1"/>
  <c r="EJ184" i="1"/>
  <c r="EI184" i="1"/>
  <c r="EH184" i="1"/>
  <c r="EG184" i="1"/>
  <c r="EF184" i="1"/>
  <c r="EE184" i="1"/>
  <c r="ED184" i="1"/>
  <c r="EC184" i="1"/>
  <c r="EB184" i="1"/>
  <c r="EA184" i="1"/>
  <c r="DZ184" i="1"/>
  <c r="DY184" i="1"/>
  <c r="DX184" i="1"/>
  <c r="DW184" i="1"/>
  <c r="DV184" i="1"/>
  <c r="DU184" i="1"/>
  <c r="DT184" i="1"/>
  <c r="DS184" i="1"/>
  <c r="DR184" i="1"/>
  <c r="DQ184" i="1"/>
  <c r="DP184" i="1"/>
  <c r="DO184" i="1"/>
  <c r="DN184" i="1"/>
  <c r="DM184" i="1"/>
  <c r="DL184" i="1"/>
  <c r="DK184" i="1"/>
  <c r="DJ184" i="1"/>
  <c r="DI184" i="1"/>
  <c r="DH184" i="1"/>
  <c r="DG184" i="1"/>
  <c r="DF184" i="1"/>
  <c r="DE184" i="1"/>
  <c r="DD184" i="1"/>
  <c r="DC184" i="1"/>
  <c r="DB184" i="1"/>
  <c r="DA184" i="1"/>
  <c r="CZ184" i="1"/>
  <c r="CY184" i="1"/>
  <c r="CX184" i="1"/>
  <c r="CW184" i="1"/>
  <c r="CV184" i="1"/>
  <c r="CU184" i="1"/>
  <c r="CT184" i="1"/>
  <c r="CS184" i="1"/>
  <c r="CR184" i="1"/>
  <c r="CQ184" i="1"/>
  <c r="CP184" i="1"/>
  <c r="CO184" i="1"/>
  <c r="CN184" i="1"/>
  <c r="CM184" i="1"/>
  <c r="CL184" i="1"/>
  <c r="CK184" i="1"/>
  <c r="CJ184" i="1"/>
  <c r="CI184" i="1"/>
  <c r="CH184" i="1"/>
  <c r="CG184" i="1"/>
  <c r="CF184" i="1"/>
  <c r="CE184" i="1"/>
  <c r="CD184" i="1"/>
  <c r="CC184" i="1"/>
  <c r="CB184" i="1"/>
  <c r="CA184" i="1"/>
  <c r="BZ184" i="1"/>
  <c r="BY184" i="1"/>
  <c r="BX184" i="1"/>
  <c r="BW184" i="1"/>
  <c r="BV184" i="1"/>
  <c r="BU184" i="1"/>
  <c r="BT184" i="1"/>
  <c r="BS184" i="1"/>
  <c r="BR184" i="1"/>
  <c r="BQ184" i="1"/>
  <c r="BP184" i="1"/>
  <c r="BO184" i="1"/>
  <c r="BN184" i="1"/>
  <c r="BM184" i="1"/>
  <c r="BL184" i="1"/>
  <c r="BK184" i="1"/>
  <c r="BJ184" i="1"/>
  <c r="BI184" i="1"/>
  <c r="BH184" i="1"/>
  <c r="BG184" i="1"/>
  <c r="BF184" i="1"/>
  <c r="BE184" i="1"/>
  <c r="BD184" i="1"/>
  <c r="BC184" i="1"/>
  <c r="BB184" i="1"/>
  <c r="BA184" i="1"/>
  <c r="AZ184" i="1"/>
  <c r="AY184" i="1"/>
  <c r="S184" i="1"/>
  <c r="R184" i="1"/>
  <c r="Q184" i="1"/>
  <c r="P184" i="1"/>
  <c r="O184" i="1"/>
  <c r="N184" i="1"/>
  <c r="M184" i="1"/>
  <c r="L184" i="1"/>
  <c r="K184" i="1"/>
  <c r="J184" i="1"/>
  <c r="I184" i="1"/>
  <c r="AN183" i="1"/>
  <c r="AL183" i="1"/>
  <c r="AJ183" i="1"/>
  <c r="AH183" i="1"/>
  <c r="AF183" i="1"/>
  <c r="AD183" i="1"/>
  <c r="AB183" i="1"/>
  <c r="Z183" i="1"/>
  <c r="X183" i="1"/>
  <c r="V183" i="1"/>
  <c r="AN182" i="1"/>
  <c r="AL182" i="1"/>
  <c r="AJ182" i="1"/>
  <c r="AH182" i="1"/>
  <c r="AF182" i="1"/>
  <c r="AD182" i="1"/>
  <c r="AB182" i="1"/>
  <c r="Z182" i="1"/>
  <c r="X182" i="1"/>
  <c r="V182" i="1"/>
  <c r="AN181" i="1"/>
  <c r="AL181" i="1"/>
  <c r="AJ181" i="1"/>
  <c r="AH181" i="1"/>
  <c r="AF181" i="1"/>
  <c r="AD181" i="1"/>
  <c r="AB181" i="1"/>
  <c r="Z181" i="1"/>
  <c r="X181" i="1"/>
  <c r="V181" i="1"/>
  <c r="AN180" i="1"/>
  <c r="AL180" i="1"/>
  <c r="AJ180" i="1"/>
  <c r="AH180" i="1"/>
  <c r="AF180" i="1"/>
  <c r="AD180" i="1"/>
  <c r="AB180" i="1"/>
  <c r="Z180" i="1"/>
  <c r="X180" i="1"/>
  <c r="V180" i="1"/>
  <c r="AN179" i="1"/>
  <c r="AL179" i="1"/>
  <c r="AJ179" i="1"/>
  <c r="AH179" i="1"/>
  <c r="AF179" i="1"/>
  <c r="AD179" i="1"/>
  <c r="AB179" i="1"/>
  <c r="Z179" i="1"/>
  <c r="X179" i="1"/>
  <c r="V179" i="1"/>
  <c r="AN178" i="1"/>
  <c r="AL178" i="1"/>
  <c r="AJ178" i="1"/>
  <c r="AH178" i="1"/>
  <c r="AF178" i="1"/>
  <c r="AD178" i="1"/>
  <c r="AB178" i="1"/>
  <c r="Z178" i="1"/>
  <c r="X178" i="1"/>
  <c r="V178" i="1"/>
  <c r="AN177" i="1"/>
  <c r="AL177" i="1"/>
  <c r="AJ177" i="1"/>
  <c r="AH177" i="1"/>
  <c r="AF177" i="1"/>
  <c r="AD177" i="1"/>
  <c r="AB177" i="1"/>
  <c r="Z177" i="1"/>
  <c r="X177" i="1"/>
  <c r="V177" i="1"/>
  <c r="EL175" i="1"/>
  <c r="EK175" i="1"/>
  <c r="EJ175" i="1"/>
  <c r="EI175" i="1"/>
  <c r="EH175" i="1"/>
  <c r="EG175" i="1"/>
  <c r="EF175" i="1"/>
  <c r="EE175" i="1"/>
  <c r="ED175" i="1"/>
  <c r="EC175" i="1"/>
  <c r="EB175" i="1"/>
  <c r="EA175" i="1"/>
  <c r="DZ175" i="1"/>
  <c r="DY175" i="1"/>
  <c r="DX175" i="1"/>
  <c r="DW175" i="1"/>
  <c r="DV175" i="1"/>
  <c r="DU175" i="1"/>
  <c r="DT175" i="1"/>
  <c r="DS175" i="1"/>
  <c r="DR175" i="1"/>
  <c r="DQ175" i="1"/>
  <c r="DP175" i="1"/>
  <c r="DO175" i="1"/>
  <c r="DN175" i="1"/>
  <c r="DM175" i="1"/>
  <c r="DL175" i="1"/>
  <c r="DK175" i="1"/>
  <c r="DJ175" i="1"/>
  <c r="DI175" i="1"/>
  <c r="DH175" i="1"/>
  <c r="DG175" i="1"/>
  <c r="DF175" i="1"/>
  <c r="DE175" i="1"/>
  <c r="DD175" i="1"/>
  <c r="DC175" i="1"/>
  <c r="DB175" i="1"/>
  <c r="DA175" i="1"/>
  <c r="CZ175" i="1"/>
  <c r="CY175" i="1"/>
  <c r="CX175" i="1"/>
  <c r="CW175" i="1"/>
  <c r="CV175" i="1"/>
  <c r="CU175" i="1"/>
  <c r="CT175" i="1"/>
  <c r="CS175" i="1"/>
  <c r="CR175" i="1"/>
  <c r="CQ175" i="1"/>
  <c r="CP175" i="1"/>
  <c r="CO175" i="1"/>
  <c r="CN175" i="1"/>
  <c r="CM175" i="1"/>
  <c r="CL175" i="1"/>
  <c r="CK175" i="1"/>
  <c r="CJ175" i="1"/>
  <c r="CI175" i="1"/>
  <c r="CH175" i="1"/>
  <c r="CG175" i="1"/>
  <c r="CF175" i="1"/>
  <c r="CE175" i="1"/>
  <c r="CD175" i="1"/>
  <c r="CC175" i="1"/>
  <c r="CB175" i="1"/>
  <c r="CA175" i="1"/>
  <c r="BZ175" i="1"/>
  <c r="BY175" i="1"/>
  <c r="BX175" i="1"/>
  <c r="BW175" i="1"/>
  <c r="BV175" i="1"/>
  <c r="BU175" i="1"/>
  <c r="BT175" i="1"/>
  <c r="BS175" i="1"/>
  <c r="BR175" i="1"/>
  <c r="BQ175" i="1"/>
  <c r="BP175" i="1"/>
  <c r="BO175" i="1"/>
  <c r="BN175" i="1"/>
  <c r="BM175" i="1"/>
  <c r="BL175" i="1"/>
  <c r="BK175" i="1"/>
  <c r="BJ175" i="1"/>
  <c r="BI175" i="1"/>
  <c r="BH175" i="1"/>
  <c r="BG175" i="1"/>
  <c r="BF175" i="1"/>
  <c r="BE175" i="1"/>
  <c r="BD175" i="1"/>
  <c r="BC175" i="1"/>
  <c r="BB175" i="1"/>
  <c r="BA175" i="1"/>
  <c r="AZ175" i="1"/>
  <c r="AY175" i="1"/>
  <c r="S175" i="1"/>
  <c r="R175" i="1"/>
  <c r="Q175" i="1"/>
  <c r="P175" i="1"/>
  <c r="O175" i="1"/>
  <c r="N175" i="1"/>
  <c r="M175" i="1"/>
  <c r="L175" i="1"/>
  <c r="K175" i="1"/>
  <c r="J175" i="1"/>
  <c r="I175" i="1"/>
  <c r="EL174" i="1"/>
  <c r="EK174" i="1"/>
  <c r="EJ174" i="1"/>
  <c r="EI174" i="1"/>
  <c r="EH174" i="1"/>
  <c r="EG174" i="1"/>
  <c r="EF174" i="1"/>
  <c r="EE174" i="1"/>
  <c r="ED174" i="1"/>
  <c r="EC174" i="1"/>
  <c r="EB174" i="1"/>
  <c r="EA174" i="1"/>
  <c r="DZ174" i="1"/>
  <c r="DY174" i="1"/>
  <c r="DX174" i="1"/>
  <c r="DW174" i="1"/>
  <c r="DV174" i="1"/>
  <c r="DU174" i="1"/>
  <c r="DT174" i="1"/>
  <c r="DS174" i="1"/>
  <c r="DR174" i="1"/>
  <c r="DQ174" i="1"/>
  <c r="DP174" i="1"/>
  <c r="DO174" i="1"/>
  <c r="DN174" i="1"/>
  <c r="DM174" i="1"/>
  <c r="DL174" i="1"/>
  <c r="DK174" i="1"/>
  <c r="DJ174" i="1"/>
  <c r="DI174" i="1"/>
  <c r="DH174" i="1"/>
  <c r="DG174" i="1"/>
  <c r="DF174" i="1"/>
  <c r="DE174" i="1"/>
  <c r="DD174" i="1"/>
  <c r="DC174" i="1"/>
  <c r="DB174" i="1"/>
  <c r="DA174" i="1"/>
  <c r="CZ174" i="1"/>
  <c r="CY174" i="1"/>
  <c r="CX174" i="1"/>
  <c r="CW174" i="1"/>
  <c r="CV174" i="1"/>
  <c r="CU174" i="1"/>
  <c r="CT174" i="1"/>
  <c r="CS174" i="1"/>
  <c r="CR174" i="1"/>
  <c r="CQ174" i="1"/>
  <c r="CP174" i="1"/>
  <c r="CO174" i="1"/>
  <c r="CN174" i="1"/>
  <c r="CM174" i="1"/>
  <c r="CL174" i="1"/>
  <c r="CK174" i="1"/>
  <c r="CJ174" i="1"/>
  <c r="CI174" i="1"/>
  <c r="CH174" i="1"/>
  <c r="CG174" i="1"/>
  <c r="CF174" i="1"/>
  <c r="CE174" i="1"/>
  <c r="CD174" i="1"/>
  <c r="CC174" i="1"/>
  <c r="CB174" i="1"/>
  <c r="CA174" i="1"/>
  <c r="BZ174" i="1"/>
  <c r="BY174" i="1"/>
  <c r="BX174" i="1"/>
  <c r="BW174" i="1"/>
  <c r="BV174" i="1"/>
  <c r="BU174" i="1"/>
  <c r="BT174" i="1"/>
  <c r="BS174" i="1"/>
  <c r="BR174" i="1"/>
  <c r="BQ174" i="1"/>
  <c r="BP174" i="1"/>
  <c r="BO174" i="1"/>
  <c r="BN174" i="1"/>
  <c r="BM174" i="1"/>
  <c r="BL174" i="1"/>
  <c r="BK174" i="1"/>
  <c r="BJ174" i="1"/>
  <c r="BI174" i="1"/>
  <c r="BH174" i="1"/>
  <c r="BG174" i="1"/>
  <c r="BF174" i="1"/>
  <c r="BE174" i="1"/>
  <c r="BD174" i="1"/>
  <c r="BC174" i="1"/>
  <c r="BB174" i="1"/>
  <c r="BA174" i="1"/>
  <c r="AZ174" i="1"/>
  <c r="AY174" i="1"/>
  <c r="S174" i="1"/>
  <c r="R174" i="1"/>
  <c r="Q174" i="1"/>
  <c r="P174" i="1"/>
  <c r="O174" i="1"/>
  <c r="N174" i="1"/>
  <c r="M174" i="1"/>
  <c r="L174" i="1"/>
  <c r="K174" i="1"/>
  <c r="J174" i="1"/>
  <c r="I174" i="1"/>
  <c r="AN173" i="1"/>
  <c r="AL173" i="1"/>
  <c r="AJ173" i="1"/>
  <c r="AH173" i="1"/>
  <c r="AF173" i="1"/>
  <c r="AD173" i="1"/>
  <c r="AB173" i="1"/>
  <c r="Z173" i="1"/>
  <c r="X173" i="1"/>
  <c r="V173" i="1"/>
  <c r="AN172" i="1"/>
  <c r="AL172" i="1"/>
  <c r="AJ172" i="1"/>
  <c r="AH172" i="1"/>
  <c r="AF172" i="1"/>
  <c r="AD172" i="1"/>
  <c r="AB172" i="1"/>
  <c r="Z172" i="1"/>
  <c r="X172" i="1"/>
  <c r="V172" i="1"/>
  <c r="EL170" i="1"/>
  <c r="EK170" i="1"/>
  <c r="EJ170" i="1"/>
  <c r="EI170" i="1"/>
  <c r="EH170" i="1"/>
  <c r="EG170" i="1"/>
  <c r="EF170" i="1"/>
  <c r="EE170" i="1"/>
  <c r="ED170" i="1"/>
  <c r="EC170" i="1"/>
  <c r="EB170" i="1"/>
  <c r="EA170" i="1"/>
  <c r="DZ170" i="1"/>
  <c r="DY170" i="1"/>
  <c r="DX170" i="1"/>
  <c r="DW170" i="1"/>
  <c r="DV170" i="1"/>
  <c r="DU170" i="1"/>
  <c r="DT170" i="1"/>
  <c r="DS170" i="1"/>
  <c r="DR170" i="1"/>
  <c r="DQ170" i="1"/>
  <c r="DP170" i="1"/>
  <c r="DO170" i="1"/>
  <c r="DN170" i="1"/>
  <c r="DM170" i="1"/>
  <c r="DL170" i="1"/>
  <c r="DK170" i="1"/>
  <c r="DJ170" i="1"/>
  <c r="DI170" i="1"/>
  <c r="DH170" i="1"/>
  <c r="DG170" i="1"/>
  <c r="DF170" i="1"/>
  <c r="DE170" i="1"/>
  <c r="DD170" i="1"/>
  <c r="DC170" i="1"/>
  <c r="DB170" i="1"/>
  <c r="DA170" i="1"/>
  <c r="CZ170" i="1"/>
  <c r="CY170" i="1"/>
  <c r="CX170" i="1"/>
  <c r="CW170" i="1"/>
  <c r="CV170" i="1"/>
  <c r="CU170" i="1"/>
  <c r="CT170" i="1"/>
  <c r="CS170" i="1"/>
  <c r="CR170" i="1"/>
  <c r="CQ170" i="1"/>
  <c r="CP170" i="1"/>
  <c r="CO170" i="1"/>
  <c r="CN170" i="1"/>
  <c r="CM170" i="1"/>
  <c r="CL170" i="1"/>
  <c r="CK170" i="1"/>
  <c r="CJ170" i="1"/>
  <c r="CI170" i="1"/>
  <c r="CH170" i="1"/>
  <c r="CG170" i="1"/>
  <c r="CF170" i="1"/>
  <c r="CE170" i="1"/>
  <c r="CD170" i="1"/>
  <c r="CC170" i="1"/>
  <c r="CB170" i="1"/>
  <c r="CA170" i="1"/>
  <c r="BZ170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BM170" i="1"/>
  <c r="BL170" i="1"/>
  <c r="BK170" i="1"/>
  <c r="BJ170" i="1"/>
  <c r="BI170" i="1"/>
  <c r="BH170" i="1"/>
  <c r="BG170" i="1"/>
  <c r="BF170" i="1"/>
  <c r="BE170" i="1"/>
  <c r="BD170" i="1"/>
  <c r="BC170" i="1"/>
  <c r="BB170" i="1"/>
  <c r="BA170" i="1"/>
  <c r="AZ170" i="1"/>
  <c r="AY170" i="1"/>
  <c r="S170" i="1"/>
  <c r="R170" i="1"/>
  <c r="Q170" i="1"/>
  <c r="P170" i="1"/>
  <c r="O170" i="1"/>
  <c r="N170" i="1"/>
  <c r="M170" i="1"/>
  <c r="L170" i="1"/>
  <c r="K170" i="1"/>
  <c r="J170" i="1"/>
  <c r="I170" i="1"/>
  <c r="EL169" i="1"/>
  <c r="EK169" i="1"/>
  <c r="EJ169" i="1"/>
  <c r="EI169" i="1"/>
  <c r="EH169" i="1"/>
  <c r="EG169" i="1"/>
  <c r="EF169" i="1"/>
  <c r="EE169" i="1"/>
  <c r="ED169" i="1"/>
  <c r="EC169" i="1"/>
  <c r="EB169" i="1"/>
  <c r="EA169" i="1"/>
  <c r="DZ169" i="1"/>
  <c r="DY169" i="1"/>
  <c r="DX169" i="1"/>
  <c r="DW169" i="1"/>
  <c r="DV169" i="1"/>
  <c r="DU169" i="1"/>
  <c r="DT169" i="1"/>
  <c r="DS169" i="1"/>
  <c r="DR169" i="1"/>
  <c r="DQ169" i="1"/>
  <c r="DP169" i="1"/>
  <c r="DO169" i="1"/>
  <c r="DN169" i="1"/>
  <c r="DM169" i="1"/>
  <c r="DL169" i="1"/>
  <c r="DK169" i="1"/>
  <c r="DJ169" i="1"/>
  <c r="DI169" i="1"/>
  <c r="DH169" i="1"/>
  <c r="DG169" i="1"/>
  <c r="DF169" i="1"/>
  <c r="DE169" i="1"/>
  <c r="DD169" i="1"/>
  <c r="DC169" i="1"/>
  <c r="DB169" i="1"/>
  <c r="DA169" i="1"/>
  <c r="CZ169" i="1"/>
  <c r="CY169" i="1"/>
  <c r="CX169" i="1"/>
  <c r="CW169" i="1"/>
  <c r="CV169" i="1"/>
  <c r="CU169" i="1"/>
  <c r="CT169" i="1"/>
  <c r="CS169" i="1"/>
  <c r="CR169" i="1"/>
  <c r="CQ169" i="1"/>
  <c r="CP169" i="1"/>
  <c r="CO169" i="1"/>
  <c r="CN169" i="1"/>
  <c r="CM169" i="1"/>
  <c r="CL169" i="1"/>
  <c r="CK169" i="1"/>
  <c r="CJ169" i="1"/>
  <c r="CI169" i="1"/>
  <c r="CH169" i="1"/>
  <c r="CG169" i="1"/>
  <c r="CF169" i="1"/>
  <c r="CE169" i="1"/>
  <c r="CD169" i="1"/>
  <c r="CC169" i="1"/>
  <c r="CB169" i="1"/>
  <c r="CA169" i="1"/>
  <c r="BZ169" i="1"/>
  <c r="BY169" i="1"/>
  <c r="BX169" i="1"/>
  <c r="BW169" i="1"/>
  <c r="BV169" i="1"/>
  <c r="BU169" i="1"/>
  <c r="BT169" i="1"/>
  <c r="BS169" i="1"/>
  <c r="BR169" i="1"/>
  <c r="BQ169" i="1"/>
  <c r="BP169" i="1"/>
  <c r="BO169" i="1"/>
  <c r="BN169" i="1"/>
  <c r="BM169" i="1"/>
  <c r="BL169" i="1"/>
  <c r="BK169" i="1"/>
  <c r="BJ169" i="1"/>
  <c r="BI169" i="1"/>
  <c r="BH169" i="1"/>
  <c r="BG169" i="1"/>
  <c r="BF169" i="1"/>
  <c r="BE169" i="1"/>
  <c r="BD169" i="1"/>
  <c r="BC169" i="1"/>
  <c r="BB169" i="1"/>
  <c r="BA169" i="1"/>
  <c r="AZ169" i="1"/>
  <c r="AY169" i="1"/>
  <c r="S169" i="1"/>
  <c r="R169" i="1"/>
  <c r="Q169" i="1"/>
  <c r="P169" i="1"/>
  <c r="O169" i="1"/>
  <c r="N169" i="1"/>
  <c r="M169" i="1"/>
  <c r="L169" i="1"/>
  <c r="K169" i="1"/>
  <c r="J169" i="1"/>
  <c r="I169" i="1"/>
  <c r="AN168" i="1"/>
  <c r="AL168" i="1"/>
  <c r="AJ168" i="1"/>
  <c r="AH168" i="1"/>
  <c r="AF168" i="1"/>
  <c r="AD168" i="1"/>
  <c r="AB168" i="1"/>
  <c r="Z168" i="1"/>
  <c r="X168" i="1"/>
  <c r="V168" i="1"/>
  <c r="AN167" i="1"/>
  <c r="AL167" i="1"/>
  <c r="AJ167" i="1"/>
  <c r="AH167" i="1"/>
  <c r="AF167" i="1"/>
  <c r="AD167" i="1"/>
  <c r="AB167" i="1"/>
  <c r="Z167" i="1"/>
  <c r="X167" i="1"/>
  <c r="V167" i="1"/>
  <c r="AN166" i="1"/>
  <c r="AL166" i="1"/>
  <c r="AJ166" i="1"/>
  <c r="AH166" i="1"/>
  <c r="AF166" i="1"/>
  <c r="AD166" i="1"/>
  <c r="AB166" i="1"/>
  <c r="Z166" i="1"/>
  <c r="X166" i="1"/>
  <c r="V166" i="1"/>
  <c r="AN165" i="1"/>
  <c r="AL165" i="1"/>
  <c r="AJ165" i="1"/>
  <c r="AH165" i="1"/>
  <c r="AF165" i="1"/>
  <c r="AD165" i="1"/>
  <c r="AB165" i="1"/>
  <c r="Z165" i="1"/>
  <c r="X165" i="1"/>
  <c r="V165" i="1"/>
  <c r="AN164" i="1"/>
  <c r="AL164" i="1"/>
  <c r="AJ164" i="1"/>
  <c r="AH164" i="1"/>
  <c r="AF164" i="1"/>
  <c r="AD164" i="1"/>
  <c r="AB164" i="1"/>
  <c r="Z164" i="1"/>
  <c r="X164" i="1"/>
  <c r="V164" i="1"/>
  <c r="AN163" i="1"/>
  <c r="AL163" i="1"/>
  <c r="AJ163" i="1"/>
  <c r="AH163" i="1"/>
  <c r="AF163" i="1"/>
  <c r="AD163" i="1"/>
  <c r="AB163" i="1"/>
  <c r="Z163" i="1"/>
  <c r="X163" i="1"/>
  <c r="V163" i="1"/>
  <c r="AN162" i="1"/>
  <c r="AL162" i="1"/>
  <c r="AJ162" i="1"/>
  <c r="AH162" i="1"/>
  <c r="AF162" i="1"/>
  <c r="AD162" i="1"/>
  <c r="AB162" i="1"/>
  <c r="Z162" i="1"/>
  <c r="X162" i="1"/>
  <c r="V162" i="1"/>
  <c r="AN161" i="1"/>
  <c r="AL161" i="1"/>
  <c r="AJ161" i="1"/>
  <c r="AH161" i="1"/>
  <c r="AF161" i="1"/>
  <c r="AD161" i="1"/>
  <c r="AB161" i="1"/>
  <c r="Z161" i="1"/>
  <c r="X161" i="1"/>
  <c r="V161" i="1"/>
  <c r="AN160" i="1"/>
  <c r="AL160" i="1"/>
  <c r="AJ160" i="1"/>
  <c r="AH160" i="1"/>
  <c r="AF160" i="1"/>
  <c r="AD160" i="1"/>
  <c r="AB160" i="1"/>
  <c r="Z160" i="1"/>
  <c r="X160" i="1"/>
  <c r="V160" i="1"/>
  <c r="AN159" i="1"/>
  <c r="AL159" i="1"/>
  <c r="AJ159" i="1"/>
  <c r="AH159" i="1"/>
  <c r="AF159" i="1"/>
  <c r="AD159" i="1"/>
  <c r="AB159" i="1"/>
  <c r="Z159" i="1"/>
  <c r="X159" i="1"/>
  <c r="V159" i="1"/>
  <c r="AN158" i="1"/>
  <c r="AL158" i="1"/>
  <c r="AJ158" i="1"/>
  <c r="AH158" i="1"/>
  <c r="AF158" i="1"/>
  <c r="AD158" i="1"/>
  <c r="AB158" i="1"/>
  <c r="Z158" i="1"/>
  <c r="X158" i="1"/>
  <c r="V158" i="1"/>
  <c r="AN157" i="1"/>
  <c r="AL157" i="1"/>
  <c r="AJ157" i="1"/>
  <c r="AH157" i="1"/>
  <c r="AF157" i="1"/>
  <c r="AD157" i="1"/>
  <c r="AB157" i="1"/>
  <c r="Z157" i="1"/>
  <c r="X157" i="1"/>
  <c r="V157" i="1"/>
  <c r="AN156" i="1"/>
  <c r="AL156" i="1"/>
  <c r="AJ156" i="1"/>
  <c r="AH156" i="1"/>
  <c r="AF156" i="1"/>
  <c r="AD156" i="1"/>
  <c r="AB156" i="1"/>
  <c r="Z156" i="1"/>
  <c r="X156" i="1"/>
  <c r="V156" i="1"/>
  <c r="AN155" i="1"/>
  <c r="AL155" i="1"/>
  <c r="AJ155" i="1"/>
  <c r="AH155" i="1"/>
  <c r="AF155" i="1"/>
  <c r="AD155" i="1"/>
  <c r="AB155" i="1"/>
  <c r="Z155" i="1"/>
  <c r="X155" i="1"/>
  <c r="V155" i="1"/>
  <c r="AN154" i="1"/>
  <c r="AL154" i="1"/>
  <c r="AJ154" i="1"/>
  <c r="AH154" i="1"/>
  <c r="AF154" i="1"/>
  <c r="AD154" i="1"/>
  <c r="AB154" i="1"/>
  <c r="Z154" i="1"/>
  <c r="X154" i="1"/>
  <c r="V154" i="1"/>
  <c r="AN153" i="1"/>
  <c r="AL153" i="1"/>
  <c r="AJ153" i="1"/>
  <c r="AH153" i="1"/>
  <c r="AF153" i="1"/>
  <c r="AD153" i="1"/>
  <c r="AB153" i="1"/>
  <c r="Z153" i="1"/>
  <c r="X153" i="1"/>
  <c r="V153" i="1"/>
  <c r="AX152" i="1"/>
  <c r="AW152" i="1"/>
  <c r="AV152" i="1"/>
  <c r="AU152" i="1"/>
  <c r="AT152" i="1"/>
  <c r="AS152" i="1"/>
  <c r="AR152" i="1"/>
  <c r="AQ152" i="1"/>
  <c r="EL151" i="1"/>
  <c r="EK151" i="1"/>
  <c r="EJ151" i="1"/>
  <c r="EI151" i="1"/>
  <c r="EH151" i="1"/>
  <c r="EG151" i="1"/>
  <c r="EF151" i="1"/>
  <c r="EE151" i="1"/>
  <c r="ED151" i="1"/>
  <c r="EC151" i="1"/>
  <c r="EB151" i="1"/>
  <c r="EA151" i="1"/>
  <c r="DZ151" i="1"/>
  <c r="DY151" i="1"/>
  <c r="DX151" i="1"/>
  <c r="DW151" i="1"/>
  <c r="DV151" i="1"/>
  <c r="DU151" i="1"/>
  <c r="DT151" i="1"/>
  <c r="DS151" i="1"/>
  <c r="DR151" i="1"/>
  <c r="DQ151" i="1"/>
  <c r="DP151" i="1"/>
  <c r="DO151" i="1"/>
  <c r="DN151" i="1"/>
  <c r="DM151" i="1"/>
  <c r="DL151" i="1"/>
  <c r="DK151" i="1"/>
  <c r="DJ151" i="1"/>
  <c r="DI151" i="1"/>
  <c r="DH151" i="1"/>
  <c r="DG151" i="1"/>
  <c r="DF151" i="1"/>
  <c r="DE151" i="1"/>
  <c r="DD151" i="1"/>
  <c r="DC151" i="1"/>
  <c r="DB151" i="1"/>
  <c r="DA151" i="1"/>
  <c r="CZ151" i="1"/>
  <c r="CY151" i="1"/>
  <c r="CX151" i="1"/>
  <c r="CW151" i="1"/>
  <c r="CV151" i="1"/>
  <c r="CU151" i="1"/>
  <c r="CT151" i="1"/>
  <c r="CS151" i="1"/>
  <c r="CR151" i="1"/>
  <c r="CQ151" i="1"/>
  <c r="CP151" i="1"/>
  <c r="CO151" i="1"/>
  <c r="CN151" i="1"/>
  <c r="CM151" i="1"/>
  <c r="CL151" i="1"/>
  <c r="CK151" i="1"/>
  <c r="CJ151" i="1"/>
  <c r="CI151" i="1"/>
  <c r="CH151" i="1"/>
  <c r="CG151" i="1"/>
  <c r="CF151" i="1"/>
  <c r="CE151" i="1"/>
  <c r="CD151" i="1"/>
  <c r="CC151" i="1"/>
  <c r="CB151" i="1"/>
  <c r="CA151" i="1"/>
  <c r="BZ151" i="1"/>
  <c r="BY151" i="1"/>
  <c r="BX151" i="1"/>
  <c r="BW151" i="1"/>
  <c r="BV151" i="1"/>
  <c r="BU151" i="1"/>
  <c r="BT151" i="1"/>
  <c r="BS151" i="1"/>
  <c r="BR151" i="1"/>
  <c r="BQ151" i="1"/>
  <c r="BP151" i="1"/>
  <c r="BO151" i="1"/>
  <c r="BN151" i="1"/>
  <c r="BM151" i="1"/>
  <c r="BL151" i="1"/>
  <c r="BK151" i="1"/>
  <c r="BJ151" i="1"/>
  <c r="BI151" i="1"/>
  <c r="BH151" i="1"/>
  <c r="BG151" i="1"/>
  <c r="BF151" i="1"/>
  <c r="BE151" i="1"/>
  <c r="BD151" i="1"/>
  <c r="BC151" i="1"/>
  <c r="BB151" i="1"/>
  <c r="BA151" i="1"/>
  <c r="AZ151" i="1"/>
  <c r="AY151" i="1"/>
  <c r="S151" i="1"/>
  <c r="R151" i="1"/>
  <c r="Q151" i="1"/>
  <c r="P151" i="1"/>
  <c r="O151" i="1"/>
  <c r="N151" i="1"/>
  <c r="M151" i="1"/>
  <c r="L151" i="1"/>
  <c r="K151" i="1"/>
  <c r="J151" i="1"/>
  <c r="I151" i="1"/>
  <c r="EL150" i="1"/>
  <c r="EK150" i="1"/>
  <c r="EJ150" i="1"/>
  <c r="EI150" i="1"/>
  <c r="EH150" i="1"/>
  <c r="EG150" i="1"/>
  <c r="EF150" i="1"/>
  <c r="EE150" i="1"/>
  <c r="ED150" i="1"/>
  <c r="EC150" i="1"/>
  <c r="EB150" i="1"/>
  <c r="EA150" i="1"/>
  <c r="DZ150" i="1"/>
  <c r="DY150" i="1"/>
  <c r="DX150" i="1"/>
  <c r="DW150" i="1"/>
  <c r="DV150" i="1"/>
  <c r="DU150" i="1"/>
  <c r="DT150" i="1"/>
  <c r="DS150" i="1"/>
  <c r="DR150" i="1"/>
  <c r="DQ150" i="1"/>
  <c r="DP150" i="1"/>
  <c r="DO150" i="1"/>
  <c r="DN150" i="1"/>
  <c r="DM150" i="1"/>
  <c r="DL150" i="1"/>
  <c r="DK150" i="1"/>
  <c r="DJ150" i="1"/>
  <c r="DI150" i="1"/>
  <c r="DH150" i="1"/>
  <c r="DG150" i="1"/>
  <c r="DF150" i="1"/>
  <c r="DE150" i="1"/>
  <c r="DD150" i="1"/>
  <c r="DC150" i="1"/>
  <c r="DB150" i="1"/>
  <c r="DA150" i="1"/>
  <c r="CZ150" i="1"/>
  <c r="CY150" i="1"/>
  <c r="CX150" i="1"/>
  <c r="CW150" i="1"/>
  <c r="CV150" i="1"/>
  <c r="CU150" i="1"/>
  <c r="CT150" i="1"/>
  <c r="CS150" i="1"/>
  <c r="CR150" i="1"/>
  <c r="CQ150" i="1"/>
  <c r="CP150" i="1"/>
  <c r="CO150" i="1"/>
  <c r="CN150" i="1"/>
  <c r="CM150" i="1"/>
  <c r="CL150" i="1"/>
  <c r="CK150" i="1"/>
  <c r="CJ150" i="1"/>
  <c r="CI150" i="1"/>
  <c r="CH150" i="1"/>
  <c r="CG150" i="1"/>
  <c r="CF150" i="1"/>
  <c r="CE150" i="1"/>
  <c r="CD150" i="1"/>
  <c r="CC150" i="1"/>
  <c r="CB150" i="1"/>
  <c r="CA150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BM150" i="1"/>
  <c r="BL150" i="1"/>
  <c r="BK150" i="1"/>
  <c r="BJ150" i="1"/>
  <c r="BI150" i="1"/>
  <c r="BH150" i="1"/>
  <c r="BG150" i="1"/>
  <c r="BF150" i="1"/>
  <c r="BE150" i="1"/>
  <c r="BD150" i="1"/>
  <c r="BC150" i="1"/>
  <c r="BB150" i="1"/>
  <c r="BA150" i="1"/>
  <c r="AZ150" i="1"/>
  <c r="AY150" i="1"/>
  <c r="S150" i="1"/>
  <c r="R150" i="1"/>
  <c r="Q150" i="1"/>
  <c r="P150" i="1"/>
  <c r="O150" i="1"/>
  <c r="N150" i="1"/>
  <c r="M150" i="1"/>
  <c r="L150" i="1"/>
  <c r="K150" i="1"/>
  <c r="J150" i="1"/>
  <c r="I150" i="1"/>
  <c r="AN149" i="1"/>
  <c r="AL149" i="1"/>
  <c r="AJ149" i="1"/>
  <c r="AH149" i="1"/>
  <c r="AF149" i="1"/>
  <c r="AD149" i="1"/>
  <c r="AB149" i="1"/>
  <c r="Z149" i="1"/>
  <c r="X149" i="1"/>
  <c r="V149" i="1"/>
  <c r="AN148" i="1"/>
  <c r="AL148" i="1"/>
  <c r="AJ148" i="1"/>
  <c r="AH148" i="1"/>
  <c r="AF148" i="1"/>
  <c r="AD148" i="1"/>
  <c r="AB148" i="1"/>
  <c r="Z148" i="1"/>
  <c r="X148" i="1"/>
  <c r="V148" i="1"/>
  <c r="AN147" i="1"/>
  <c r="AL147" i="1"/>
  <c r="AJ147" i="1"/>
  <c r="AH147" i="1"/>
  <c r="AF147" i="1"/>
  <c r="AD147" i="1"/>
  <c r="AB147" i="1"/>
  <c r="Z147" i="1"/>
  <c r="X147" i="1"/>
  <c r="V147" i="1"/>
  <c r="AN146" i="1"/>
  <c r="AL146" i="1"/>
  <c r="AJ146" i="1"/>
  <c r="AH146" i="1"/>
  <c r="AF146" i="1"/>
  <c r="AD146" i="1"/>
  <c r="AB146" i="1"/>
  <c r="Z146" i="1"/>
  <c r="X146" i="1"/>
  <c r="V146" i="1"/>
  <c r="AN145" i="1"/>
  <c r="AL145" i="1"/>
  <c r="AJ145" i="1"/>
  <c r="AH145" i="1"/>
  <c r="AF145" i="1"/>
  <c r="AD145" i="1"/>
  <c r="AB145" i="1"/>
  <c r="Z145" i="1"/>
  <c r="X145" i="1"/>
  <c r="V145" i="1"/>
  <c r="AN144" i="1"/>
  <c r="AL144" i="1"/>
  <c r="AJ144" i="1"/>
  <c r="AH144" i="1"/>
  <c r="AF144" i="1"/>
  <c r="AD144" i="1"/>
  <c r="AB144" i="1"/>
  <c r="Z144" i="1"/>
  <c r="X144" i="1"/>
  <c r="V144" i="1"/>
  <c r="AN143" i="1"/>
  <c r="AL143" i="1"/>
  <c r="AJ143" i="1"/>
  <c r="AH143" i="1"/>
  <c r="AF143" i="1"/>
  <c r="AD143" i="1"/>
  <c r="AB143" i="1"/>
  <c r="Z143" i="1"/>
  <c r="X143" i="1"/>
  <c r="V143" i="1"/>
  <c r="AN142" i="1"/>
  <c r="AL142" i="1"/>
  <c r="AJ142" i="1"/>
  <c r="AH142" i="1"/>
  <c r="AF142" i="1"/>
  <c r="AD142" i="1"/>
  <c r="AB142" i="1"/>
  <c r="Z142" i="1"/>
  <c r="X142" i="1"/>
  <c r="V142" i="1"/>
  <c r="AN141" i="1"/>
  <c r="AL141" i="1"/>
  <c r="AJ141" i="1"/>
  <c r="AH141" i="1"/>
  <c r="AF141" i="1"/>
  <c r="AD141" i="1"/>
  <c r="AB141" i="1"/>
  <c r="Z141" i="1"/>
  <c r="X141" i="1"/>
  <c r="V141" i="1"/>
  <c r="AN140" i="1"/>
  <c r="AL140" i="1"/>
  <c r="AJ140" i="1"/>
  <c r="AH140" i="1"/>
  <c r="AF140" i="1"/>
  <c r="AD140" i="1"/>
  <c r="AB140" i="1"/>
  <c r="Z140" i="1"/>
  <c r="X140" i="1"/>
  <c r="V140" i="1"/>
  <c r="AN139" i="1"/>
  <c r="AL139" i="1"/>
  <c r="AJ139" i="1"/>
  <c r="AH139" i="1"/>
  <c r="AF139" i="1"/>
  <c r="AD139" i="1"/>
  <c r="AB139" i="1"/>
  <c r="Z139" i="1"/>
  <c r="X139" i="1"/>
  <c r="V139" i="1"/>
  <c r="AN138" i="1"/>
  <c r="AL138" i="1"/>
  <c r="AJ138" i="1"/>
  <c r="AH138" i="1"/>
  <c r="AF138" i="1"/>
  <c r="AD138" i="1"/>
  <c r="AB138" i="1"/>
  <c r="Z138" i="1"/>
  <c r="X138" i="1"/>
  <c r="V138" i="1"/>
  <c r="EL136" i="1"/>
  <c r="EK136" i="1"/>
  <c r="EJ136" i="1"/>
  <c r="EI136" i="1"/>
  <c r="EH136" i="1"/>
  <c r="EG136" i="1"/>
  <c r="EF136" i="1"/>
  <c r="EE136" i="1"/>
  <c r="ED136" i="1"/>
  <c r="EC136" i="1"/>
  <c r="EB136" i="1"/>
  <c r="EA136" i="1"/>
  <c r="DZ136" i="1"/>
  <c r="DY136" i="1"/>
  <c r="DX136" i="1"/>
  <c r="DW136" i="1"/>
  <c r="DV136" i="1"/>
  <c r="DU136" i="1"/>
  <c r="DT136" i="1"/>
  <c r="DS136" i="1"/>
  <c r="DR136" i="1"/>
  <c r="DQ136" i="1"/>
  <c r="DP136" i="1"/>
  <c r="DO136" i="1"/>
  <c r="DN136" i="1"/>
  <c r="DM136" i="1"/>
  <c r="DL136" i="1"/>
  <c r="DK136" i="1"/>
  <c r="DJ136" i="1"/>
  <c r="DI136" i="1"/>
  <c r="DH136" i="1"/>
  <c r="DG136" i="1"/>
  <c r="DF136" i="1"/>
  <c r="DE136" i="1"/>
  <c r="DD136" i="1"/>
  <c r="DC136" i="1"/>
  <c r="DB136" i="1"/>
  <c r="DA136" i="1"/>
  <c r="CZ136" i="1"/>
  <c r="CY136" i="1"/>
  <c r="CX136" i="1"/>
  <c r="CW136" i="1"/>
  <c r="CV136" i="1"/>
  <c r="CU136" i="1"/>
  <c r="CT136" i="1"/>
  <c r="CS136" i="1"/>
  <c r="CR136" i="1"/>
  <c r="CQ136" i="1"/>
  <c r="CP136" i="1"/>
  <c r="CO136" i="1"/>
  <c r="CN136" i="1"/>
  <c r="CM136" i="1"/>
  <c r="CL136" i="1"/>
  <c r="CK136" i="1"/>
  <c r="CJ136" i="1"/>
  <c r="CI136" i="1"/>
  <c r="CH136" i="1"/>
  <c r="CG136" i="1"/>
  <c r="CF136" i="1"/>
  <c r="CE136" i="1"/>
  <c r="CD136" i="1"/>
  <c r="CC136" i="1"/>
  <c r="CB136" i="1"/>
  <c r="CA136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BK136" i="1"/>
  <c r="BJ136" i="1"/>
  <c r="BI136" i="1"/>
  <c r="BH136" i="1"/>
  <c r="BG136" i="1"/>
  <c r="BF136" i="1"/>
  <c r="BE136" i="1"/>
  <c r="BD136" i="1"/>
  <c r="BC136" i="1"/>
  <c r="BB136" i="1"/>
  <c r="BA136" i="1"/>
  <c r="AZ136" i="1"/>
  <c r="AY136" i="1"/>
  <c r="S136" i="1"/>
  <c r="R136" i="1"/>
  <c r="Q136" i="1"/>
  <c r="P136" i="1"/>
  <c r="O136" i="1"/>
  <c r="N136" i="1"/>
  <c r="M136" i="1"/>
  <c r="L136" i="1"/>
  <c r="K136" i="1"/>
  <c r="J136" i="1"/>
  <c r="I136" i="1"/>
  <c r="EL135" i="1"/>
  <c r="EK135" i="1"/>
  <c r="EJ135" i="1"/>
  <c r="EI135" i="1"/>
  <c r="EH135" i="1"/>
  <c r="EG135" i="1"/>
  <c r="EF135" i="1"/>
  <c r="EE135" i="1"/>
  <c r="ED135" i="1"/>
  <c r="EC135" i="1"/>
  <c r="EB135" i="1"/>
  <c r="EA135" i="1"/>
  <c r="DZ135" i="1"/>
  <c r="DY135" i="1"/>
  <c r="DX135" i="1"/>
  <c r="DW135" i="1"/>
  <c r="DV135" i="1"/>
  <c r="DU135" i="1"/>
  <c r="DT135" i="1"/>
  <c r="DS135" i="1"/>
  <c r="DR135" i="1"/>
  <c r="DQ135" i="1"/>
  <c r="DP135" i="1"/>
  <c r="DO135" i="1"/>
  <c r="DN135" i="1"/>
  <c r="DM135" i="1"/>
  <c r="DL135" i="1"/>
  <c r="DK135" i="1"/>
  <c r="DJ135" i="1"/>
  <c r="DI135" i="1"/>
  <c r="DH135" i="1"/>
  <c r="DG135" i="1"/>
  <c r="DF135" i="1"/>
  <c r="DE135" i="1"/>
  <c r="DD135" i="1"/>
  <c r="DC135" i="1"/>
  <c r="DB135" i="1"/>
  <c r="DA135" i="1"/>
  <c r="CZ135" i="1"/>
  <c r="CY135" i="1"/>
  <c r="CX135" i="1"/>
  <c r="CW135" i="1"/>
  <c r="CV135" i="1"/>
  <c r="CU135" i="1"/>
  <c r="CT135" i="1"/>
  <c r="CS135" i="1"/>
  <c r="CR135" i="1"/>
  <c r="CQ135" i="1"/>
  <c r="CP135" i="1"/>
  <c r="CO135" i="1"/>
  <c r="CN135" i="1"/>
  <c r="CM135" i="1"/>
  <c r="CL135" i="1"/>
  <c r="CK135" i="1"/>
  <c r="CJ135" i="1"/>
  <c r="CI135" i="1"/>
  <c r="CH135" i="1"/>
  <c r="CG135" i="1"/>
  <c r="CF135" i="1"/>
  <c r="CE135" i="1"/>
  <c r="CD135" i="1"/>
  <c r="CC135" i="1"/>
  <c r="CB135" i="1"/>
  <c r="CA135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BM135" i="1"/>
  <c r="BL135" i="1"/>
  <c r="BK135" i="1"/>
  <c r="BJ135" i="1"/>
  <c r="BI135" i="1"/>
  <c r="BH135" i="1"/>
  <c r="BG135" i="1"/>
  <c r="BF135" i="1"/>
  <c r="BE135" i="1"/>
  <c r="BD135" i="1"/>
  <c r="BC135" i="1"/>
  <c r="BB135" i="1"/>
  <c r="BA135" i="1"/>
  <c r="AZ135" i="1"/>
  <c r="AY135" i="1"/>
  <c r="S135" i="1"/>
  <c r="R135" i="1"/>
  <c r="Q135" i="1"/>
  <c r="P135" i="1"/>
  <c r="O135" i="1"/>
  <c r="N135" i="1"/>
  <c r="M135" i="1"/>
  <c r="L135" i="1"/>
  <c r="K135" i="1"/>
  <c r="J135" i="1"/>
  <c r="I135" i="1"/>
  <c r="AN134" i="1"/>
  <c r="AL134" i="1"/>
  <c r="AJ134" i="1"/>
  <c r="AH134" i="1"/>
  <c r="AF134" i="1"/>
  <c r="AD134" i="1"/>
  <c r="AB134" i="1"/>
  <c r="Z134" i="1"/>
  <c r="X134" i="1"/>
  <c r="V134" i="1"/>
  <c r="AN133" i="1"/>
  <c r="AL133" i="1"/>
  <c r="AJ133" i="1"/>
  <c r="AH133" i="1"/>
  <c r="AF133" i="1"/>
  <c r="AD133" i="1"/>
  <c r="AB133" i="1"/>
  <c r="Z133" i="1"/>
  <c r="X133" i="1"/>
  <c r="V133" i="1"/>
  <c r="AN132" i="1"/>
  <c r="AL132" i="1"/>
  <c r="AJ132" i="1"/>
  <c r="AH132" i="1"/>
  <c r="AF132" i="1"/>
  <c r="AD132" i="1"/>
  <c r="AB132" i="1"/>
  <c r="Z132" i="1"/>
  <c r="X132" i="1"/>
  <c r="V132" i="1"/>
  <c r="AN131" i="1"/>
  <c r="AL131" i="1"/>
  <c r="AJ131" i="1"/>
  <c r="AH131" i="1"/>
  <c r="AF131" i="1"/>
  <c r="AD131" i="1"/>
  <c r="AB131" i="1"/>
  <c r="Z131" i="1"/>
  <c r="X131" i="1"/>
  <c r="V131" i="1"/>
  <c r="AN130" i="1"/>
  <c r="AL130" i="1"/>
  <c r="AJ130" i="1"/>
  <c r="AH130" i="1"/>
  <c r="AF130" i="1"/>
  <c r="AD130" i="1"/>
  <c r="AB130" i="1"/>
  <c r="Z130" i="1"/>
  <c r="X130" i="1"/>
  <c r="V130" i="1"/>
  <c r="AN129" i="1"/>
  <c r="AL129" i="1"/>
  <c r="AJ129" i="1"/>
  <c r="AH129" i="1"/>
  <c r="AF129" i="1"/>
  <c r="AD129" i="1"/>
  <c r="AB129" i="1"/>
  <c r="Z129" i="1"/>
  <c r="X129" i="1"/>
  <c r="V129" i="1"/>
  <c r="AN128" i="1"/>
  <c r="AL128" i="1"/>
  <c r="AJ128" i="1"/>
  <c r="AH128" i="1"/>
  <c r="AF128" i="1"/>
  <c r="AD128" i="1"/>
  <c r="AB128" i="1"/>
  <c r="Z128" i="1"/>
  <c r="X128" i="1"/>
  <c r="V128" i="1"/>
  <c r="AN127" i="1"/>
  <c r="AL127" i="1"/>
  <c r="AJ127" i="1"/>
  <c r="AH127" i="1"/>
  <c r="AF127" i="1"/>
  <c r="AD127" i="1"/>
  <c r="AB127" i="1"/>
  <c r="Z127" i="1"/>
  <c r="X127" i="1"/>
  <c r="V127" i="1"/>
  <c r="AN126" i="1"/>
  <c r="AL126" i="1"/>
  <c r="AJ126" i="1"/>
  <c r="AH126" i="1"/>
  <c r="AF126" i="1"/>
  <c r="AD126" i="1"/>
  <c r="AB126" i="1"/>
  <c r="Z126" i="1"/>
  <c r="X126" i="1"/>
  <c r="V126" i="1"/>
  <c r="AN125" i="1"/>
  <c r="AL125" i="1"/>
  <c r="AJ125" i="1"/>
  <c r="AH125" i="1"/>
  <c r="AF125" i="1"/>
  <c r="AD125" i="1"/>
  <c r="AB125" i="1"/>
  <c r="Z125" i="1"/>
  <c r="X125" i="1"/>
  <c r="V125" i="1"/>
  <c r="AN124" i="1"/>
  <c r="AL124" i="1"/>
  <c r="AJ124" i="1"/>
  <c r="AH124" i="1"/>
  <c r="AF124" i="1"/>
  <c r="AD124" i="1"/>
  <c r="AB124" i="1"/>
  <c r="Z124" i="1"/>
  <c r="X124" i="1"/>
  <c r="V124" i="1"/>
  <c r="EL122" i="1"/>
  <c r="EK122" i="1"/>
  <c r="EJ122" i="1"/>
  <c r="EI122" i="1"/>
  <c r="EH122" i="1"/>
  <c r="EG122" i="1"/>
  <c r="EF122" i="1"/>
  <c r="EE122" i="1"/>
  <c r="ED122" i="1"/>
  <c r="EC122" i="1"/>
  <c r="EB122" i="1"/>
  <c r="EA122" i="1"/>
  <c r="DZ122" i="1"/>
  <c r="DY122" i="1"/>
  <c r="DX122" i="1"/>
  <c r="DW122" i="1"/>
  <c r="DV122" i="1"/>
  <c r="DU122" i="1"/>
  <c r="DT122" i="1"/>
  <c r="DS122" i="1"/>
  <c r="DR122" i="1"/>
  <c r="DQ122" i="1"/>
  <c r="DP122" i="1"/>
  <c r="DO122" i="1"/>
  <c r="DN122" i="1"/>
  <c r="DM122" i="1"/>
  <c r="DL122" i="1"/>
  <c r="DK122" i="1"/>
  <c r="DJ122" i="1"/>
  <c r="DI122" i="1"/>
  <c r="DH122" i="1"/>
  <c r="DG122" i="1"/>
  <c r="DF122" i="1"/>
  <c r="DE122" i="1"/>
  <c r="DD122" i="1"/>
  <c r="DC122" i="1"/>
  <c r="DB122" i="1"/>
  <c r="DA122" i="1"/>
  <c r="CZ122" i="1"/>
  <c r="CY122" i="1"/>
  <c r="CX122" i="1"/>
  <c r="CW122" i="1"/>
  <c r="CV122" i="1"/>
  <c r="CU122" i="1"/>
  <c r="CT122" i="1"/>
  <c r="CS122" i="1"/>
  <c r="CR122" i="1"/>
  <c r="CQ122" i="1"/>
  <c r="CP122" i="1"/>
  <c r="CO122" i="1"/>
  <c r="CN122" i="1"/>
  <c r="CM122" i="1"/>
  <c r="CL122" i="1"/>
  <c r="CK122" i="1"/>
  <c r="CJ122" i="1"/>
  <c r="CI122" i="1"/>
  <c r="CH122" i="1"/>
  <c r="CG122" i="1"/>
  <c r="CF122" i="1"/>
  <c r="CE122" i="1"/>
  <c r="CD122" i="1"/>
  <c r="CC122" i="1"/>
  <c r="CB122" i="1"/>
  <c r="CA122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BM122" i="1"/>
  <c r="BL122" i="1"/>
  <c r="BK122" i="1"/>
  <c r="BJ122" i="1"/>
  <c r="BI122" i="1"/>
  <c r="BH122" i="1"/>
  <c r="BG122" i="1"/>
  <c r="BF122" i="1"/>
  <c r="BE122" i="1"/>
  <c r="BD122" i="1"/>
  <c r="BC122" i="1"/>
  <c r="BB122" i="1"/>
  <c r="BA122" i="1"/>
  <c r="AZ122" i="1"/>
  <c r="AY122" i="1"/>
  <c r="S122" i="1"/>
  <c r="R122" i="1"/>
  <c r="Q122" i="1"/>
  <c r="P122" i="1"/>
  <c r="O122" i="1"/>
  <c r="N122" i="1"/>
  <c r="M122" i="1"/>
  <c r="L122" i="1"/>
  <c r="K122" i="1"/>
  <c r="J122" i="1"/>
  <c r="I122" i="1"/>
  <c r="EL121" i="1"/>
  <c r="EK121" i="1"/>
  <c r="EJ121" i="1"/>
  <c r="EI121" i="1"/>
  <c r="EH121" i="1"/>
  <c r="EG121" i="1"/>
  <c r="EF121" i="1"/>
  <c r="EE121" i="1"/>
  <c r="ED121" i="1"/>
  <c r="EC121" i="1"/>
  <c r="EB121" i="1"/>
  <c r="EA121" i="1"/>
  <c r="DZ121" i="1"/>
  <c r="DY121" i="1"/>
  <c r="DX121" i="1"/>
  <c r="DW121" i="1"/>
  <c r="DV121" i="1"/>
  <c r="DU121" i="1"/>
  <c r="DT121" i="1"/>
  <c r="DS121" i="1"/>
  <c r="DR121" i="1"/>
  <c r="DQ121" i="1"/>
  <c r="DP121" i="1"/>
  <c r="DO121" i="1"/>
  <c r="DN121" i="1"/>
  <c r="DM121" i="1"/>
  <c r="DL121" i="1"/>
  <c r="DK121" i="1"/>
  <c r="DJ121" i="1"/>
  <c r="DI121" i="1"/>
  <c r="DH121" i="1"/>
  <c r="DG121" i="1"/>
  <c r="DF121" i="1"/>
  <c r="DE121" i="1"/>
  <c r="DD121" i="1"/>
  <c r="DC121" i="1"/>
  <c r="DB121" i="1"/>
  <c r="DA121" i="1"/>
  <c r="CZ121" i="1"/>
  <c r="CY121" i="1"/>
  <c r="CX121" i="1"/>
  <c r="CW121" i="1"/>
  <c r="CV121" i="1"/>
  <c r="CU121" i="1"/>
  <c r="CT121" i="1"/>
  <c r="CS121" i="1"/>
  <c r="CR121" i="1"/>
  <c r="CQ121" i="1"/>
  <c r="CP121" i="1"/>
  <c r="CO121" i="1"/>
  <c r="CN121" i="1"/>
  <c r="CM121" i="1"/>
  <c r="CL121" i="1"/>
  <c r="CK121" i="1"/>
  <c r="CJ121" i="1"/>
  <c r="CI121" i="1"/>
  <c r="CH121" i="1"/>
  <c r="CG121" i="1"/>
  <c r="CF121" i="1"/>
  <c r="CE121" i="1"/>
  <c r="CD121" i="1"/>
  <c r="CC121" i="1"/>
  <c r="CB121" i="1"/>
  <c r="CA121" i="1"/>
  <c r="BZ121" i="1"/>
  <c r="BY121" i="1"/>
  <c r="BX121" i="1"/>
  <c r="BW121" i="1"/>
  <c r="BV121" i="1"/>
  <c r="BU121" i="1"/>
  <c r="BT121" i="1"/>
  <c r="BS121" i="1"/>
  <c r="BR121" i="1"/>
  <c r="BQ121" i="1"/>
  <c r="BP121" i="1"/>
  <c r="BO121" i="1"/>
  <c r="BN121" i="1"/>
  <c r="BM121" i="1"/>
  <c r="BL121" i="1"/>
  <c r="BK121" i="1"/>
  <c r="BJ121" i="1"/>
  <c r="BI121" i="1"/>
  <c r="BH121" i="1"/>
  <c r="BG121" i="1"/>
  <c r="BF121" i="1"/>
  <c r="BE121" i="1"/>
  <c r="BD121" i="1"/>
  <c r="BC121" i="1"/>
  <c r="BB121" i="1"/>
  <c r="BA121" i="1"/>
  <c r="AZ121" i="1"/>
  <c r="AY121" i="1"/>
  <c r="S121" i="1"/>
  <c r="R121" i="1"/>
  <c r="Q121" i="1"/>
  <c r="P121" i="1"/>
  <c r="O121" i="1"/>
  <c r="N121" i="1"/>
  <c r="M121" i="1"/>
  <c r="L121" i="1"/>
  <c r="K121" i="1"/>
  <c r="J121" i="1"/>
  <c r="I121" i="1"/>
  <c r="AN120" i="1"/>
  <c r="AL120" i="1"/>
  <c r="AJ120" i="1"/>
  <c r="AH120" i="1"/>
  <c r="AF120" i="1"/>
  <c r="AD120" i="1"/>
  <c r="AB120" i="1"/>
  <c r="Z120" i="1"/>
  <c r="X120" i="1"/>
  <c r="V120" i="1"/>
  <c r="AN119" i="1"/>
  <c r="AL119" i="1"/>
  <c r="AJ119" i="1"/>
  <c r="AH119" i="1"/>
  <c r="AF119" i="1"/>
  <c r="AD119" i="1"/>
  <c r="AB119" i="1"/>
  <c r="Z119" i="1"/>
  <c r="X119" i="1"/>
  <c r="V119" i="1"/>
  <c r="AN118" i="1"/>
  <c r="AL118" i="1"/>
  <c r="AJ118" i="1"/>
  <c r="AH118" i="1"/>
  <c r="AF118" i="1"/>
  <c r="AD118" i="1"/>
  <c r="AB118" i="1"/>
  <c r="Z118" i="1"/>
  <c r="X118" i="1"/>
  <c r="V118" i="1"/>
  <c r="AN117" i="1"/>
  <c r="AL117" i="1"/>
  <c r="AJ117" i="1"/>
  <c r="AH117" i="1"/>
  <c r="AF117" i="1"/>
  <c r="AD117" i="1"/>
  <c r="AB117" i="1"/>
  <c r="Z117" i="1"/>
  <c r="X117" i="1"/>
  <c r="V117" i="1"/>
  <c r="AN116" i="1"/>
  <c r="AL116" i="1"/>
  <c r="AJ116" i="1"/>
  <c r="AH116" i="1"/>
  <c r="AF116" i="1"/>
  <c r="AD116" i="1"/>
  <c r="AB116" i="1"/>
  <c r="Z116" i="1"/>
  <c r="X116" i="1"/>
  <c r="V116" i="1"/>
  <c r="AN115" i="1"/>
  <c r="AL115" i="1"/>
  <c r="AJ115" i="1"/>
  <c r="AH115" i="1"/>
  <c r="AF115" i="1"/>
  <c r="AD115" i="1"/>
  <c r="AB115" i="1"/>
  <c r="Z115" i="1"/>
  <c r="X115" i="1"/>
  <c r="V115" i="1"/>
  <c r="AN114" i="1"/>
  <c r="AL114" i="1"/>
  <c r="AJ114" i="1"/>
  <c r="AH114" i="1"/>
  <c r="AF114" i="1"/>
  <c r="AD114" i="1"/>
  <c r="AB114" i="1"/>
  <c r="Z114" i="1"/>
  <c r="X114" i="1"/>
  <c r="V114" i="1"/>
  <c r="AN113" i="1"/>
  <c r="AL113" i="1"/>
  <c r="AJ113" i="1"/>
  <c r="AH113" i="1"/>
  <c r="AF113" i="1"/>
  <c r="AD113" i="1"/>
  <c r="AB113" i="1"/>
  <c r="Z113" i="1"/>
  <c r="X113" i="1"/>
  <c r="V113" i="1"/>
  <c r="AN112" i="1"/>
  <c r="AL112" i="1"/>
  <c r="AJ112" i="1"/>
  <c r="AH112" i="1"/>
  <c r="AF112" i="1"/>
  <c r="AD112" i="1"/>
  <c r="AB112" i="1"/>
  <c r="Z112" i="1"/>
  <c r="X112" i="1"/>
  <c r="V112" i="1"/>
  <c r="AN111" i="1"/>
  <c r="AL111" i="1"/>
  <c r="AJ111" i="1"/>
  <c r="AH111" i="1"/>
  <c r="AF111" i="1"/>
  <c r="AD111" i="1"/>
  <c r="AB111" i="1"/>
  <c r="Z111" i="1"/>
  <c r="X111" i="1"/>
  <c r="V111" i="1"/>
  <c r="AX110" i="1"/>
  <c r="AW110" i="1"/>
  <c r="AV110" i="1"/>
  <c r="AU110" i="1"/>
  <c r="AT110" i="1"/>
  <c r="AS110" i="1"/>
  <c r="AR110" i="1"/>
  <c r="AQ110" i="1"/>
  <c r="AX109" i="1"/>
  <c r="AW109" i="1"/>
  <c r="AV109" i="1"/>
  <c r="AU109" i="1"/>
  <c r="AT109" i="1"/>
  <c r="AS109" i="1"/>
  <c r="AR109" i="1"/>
  <c r="AQ109" i="1"/>
  <c r="EL108" i="1"/>
  <c r="EK108" i="1"/>
  <c r="EJ108" i="1"/>
  <c r="EI108" i="1"/>
  <c r="EH108" i="1"/>
  <c r="EG108" i="1"/>
  <c r="EF108" i="1"/>
  <c r="EE108" i="1"/>
  <c r="ED108" i="1"/>
  <c r="EC108" i="1"/>
  <c r="EB108" i="1"/>
  <c r="EA108" i="1"/>
  <c r="DZ108" i="1"/>
  <c r="DY108" i="1"/>
  <c r="DX108" i="1"/>
  <c r="DW108" i="1"/>
  <c r="DV108" i="1"/>
  <c r="DU108" i="1"/>
  <c r="DT108" i="1"/>
  <c r="DS108" i="1"/>
  <c r="DR108" i="1"/>
  <c r="DQ108" i="1"/>
  <c r="DP108" i="1"/>
  <c r="DO108" i="1"/>
  <c r="DN108" i="1"/>
  <c r="DM108" i="1"/>
  <c r="DL108" i="1"/>
  <c r="DK108" i="1"/>
  <c r="DJ108" i="1"/>
  <c r="DI108" i="1"/>
  <c r="DH108" i="1"/>
  <c r="DG108" i="1"/>
  <c r="DF108" i="1"/>
  <c r="DE108" i="1"/>
  <c r="DD108" i="1"/>
  <c r="DC108" i="1"/>
  <c r="DB108" i="1"/>
  <c r="DA108" i="1"/>
  <c r="CZ108" i="1"/>
  <c r="CY108" i="1"/>
  <c r="CX108" i="1"/>
  <c r="CW108" i="1"/>
  <c r="CV108" i="1"/>
  <c r="CU108" i="1"/>
  <c r="CT108" i="1"/>
  <c r="CS108" i="1"/>
  <c r="CR108" i="1"/>
  <c r="CQ108" i="1"/>
  <c r="CP108" i="1"/>
  <c r="CO108" i="1"/>
  <c r="CN108" i="1"/>
  <c r="CM108" i="1"/>
  <c r="CL108" i="1"/>
  <c r="CK108" i="1"/>
  <c r="CJ108" i="1"/>
  <c r="CI108" i="1"/>
  <c r="CH108" i="1"/>
  <c r="CG108" i="1"/>
  <c r="CF108" i="1"/>
  <c r="CE108" i="1"/>
  <c r="CD108" i="1"/>
  <c r="CC108" i="1"/>
  <c r="CB108" i="1"/>
  <c r="CA108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BK108" i="1"/>
  <c r="BJ108" i="1"/>
  <c r="BI108" i="1"/>
  <c r="BH108" i="1"/>
  <c r="BG108" i="1"/>
  <c r="BF108" i="1"/>
  <c r="BE108" i="1"/>
  <c r="BD108" i="1"/>
  <c r="BC108" i="1"/>
  <c r="BB108" i="1"/>
  <c r="BA108" i="1"/>
  <c r="AZ108" i="1"/>
  <c r="AY108" i="1"/>
  <c r="S108" i="1"/>
  <c r="R108" i="1"/>
  <c r="Q108" i="1"/>
  <c r="P108" i="1"/>
  <c r="O108" i="1"/>
  <c r="N108" i="1"/>
  <c r="M108" i="1"/>
  <c r="L108" i="1"/>
  <c r="K108" i="1"/>
  <c r="J108" i="1"/>
  <c r="I108" i="1"/>
  <c r="EL107" i="1"/>
  <c r="EK107" i="1"/>
  <c r="EJ107" i="1"/>
  <c r="EI107" i="1"/>
  <c r="EH107" i="1"/>
  <c r="EG107" i="1"/>
  <c r="EF107" i="1"/>
  <c r="EE107" i="1"/>
  <c r="ED107" i="1"/>
  <c r="EC107" i="1"/>
  <c r="EB107" i="1"/>
  <c r="EA107" i="1"/>
  <c r="DZ107" i="1"/>
  <c r="DY107" i="1"/>
  <c r="DX107" i="1"/>
  <c r="DW107" i="1"/>
  <c r="DV107" i="1"/>
  <c r="DU107" i="1"/>
  <c r="DT107" i="1"/>
  <c r="DS107" i="1"/>
  <c r="DR107" i="1"/>
  <c r="DQ107" i="1"/>
  <c r="DP107" i="1"/>
  <c r="DO107" i="1"/>
  <c r="DN107" i="1"/>
  <c r="DM107" i="1"/>
  <c r="DL107" i="1"/>
  <c r="DK107" i="1"/>
  <c r="DJ107" i="1"/>
  <c r="DI107" i="1"/>
  <c r="DH107" i="1"/>
  <c r="DG107" i="1"/>
  <c r="DF107" i="1"/>
  <c r="DE107" i="1"/>
  <c r="DD107" i="1"/>
  <c r="DC107" i="1"/>
  <c r="DB107" i="1"/>
  <c r="DA107" i="1"/>
  <c r="CZ107" i="1"/>
  <c r="CY107" i="1"/>
  <c r="CX107" i="1"/>
  <c r="CW107" i="1"/>
  <c r="CV107" i="1"/>
  <c r="CU107" i="1"/>
  <c r="CT107" i="1"/>
  <c r="CS107" i="1"/>
  <c r="CR107" i="1"/>
  <c r="CQ107" i="1"/>
  <c r="CP107" i="1"/>
  <c r="CO107" i="1"/>
  <c r="CN107" i="1"/>
  <c r="CM107" i="1"/>
  <c r="CL107" i="1"/>
  <c r="CK107" i="1"/>
  <c r="CJ107" i="1"/>
  <c r="CI107" i="1"/>
  <c r="CH107" i="1"/>
  <c r="CG107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D107" i="1"/>
  <c r="BC107" i="1"/>
  <c r="BB107" i="1"/>
  <c r="BA107" i="1"/>
  <c r="AZ107" i="1"/>
  <c r="AY107" i="1"/>
  <c r="S107" i="1"/>
  <c r="R107" i="1"/>
  <c r="Q107" i="1"/>
  <c r="P107" i="1"/>
  <c r="O107" i="1"/>
  <c r="N107" i="1"/>
  <c r="M107" i="1"/>
  <c r="L107" i="1"/>
  <c r="K107" i="1"/>
  <c r="J107" i="1"/>
  <c r="I107" i="1"/>
  <c r="AN106" i="1"/>
  <c r="AL106" i="1"/>
  <c r="AJ106" i="1"/>
  <c r="AH106" i="1"/>
  <c r="AF106" i="1"/>
  <c r="AD106" i="1"/>
  <c r="AB106" i="1"/>
  <c r="Z106" i="1"/>
  <c r="X106" i="1"/>
  <c r="V106" i="1"/>
  <c r="AN105" i="1"/>
  <c r="AL105" i="1"/>
  <c r="AJ105" i="1"/>
  <c r="AH105" i="1"/>
  <c r="AF105" i="1"/>
  <c r="AD105" i="1"/>
  <c r="AB105" i="1"/>
  <c r="Z105" i="1"/>
  <c r="X105" i="1"/>
  <c r="V105" i="1"/>
  <c r="AN104" i="1"/>
  <c r="AL104" i="1"/>
  <c r="AJ104" i="1"/>
  <c r="AH104" i="1"/>
  <c r="AF104" i="1"/>
  <c r="AD104" i="1"/>
  <c r="AB104" i="1"/>
  <c r="Z104" i="1"/>
  <c r="X104" i="1"/>
  <c r="V104" i="1"/>
  <c r="AN103" i="1"/>
  <c r="AL103" i="1"/>
  <c r="AJ103" i="1"/>
  <c r="AH103" i="1"/>
  <c r="AF103" i="1"/>
  <c r="AD103" i="1"/>
  <c r="AB103" i="1"/>
  <c r="Z103" i="1"/>
  <c r="X103" i="1"/>
  <c r="V103" i="1"/>
  <c r="AN102" i="1"/>
  <c r="AL102" i="1"/>
  <c r="AJ102" i="1"/>
  <c r="AH102" i="1"/>
  <c r="AF102" i="1"/>
  <c r="AD102" i="1"/>
  <c r="AB102" i="1"/>
  <c r="Z102" i="1"/>
  <c r="X102" i="1"/>
  <c r="V102" i="1"/>
  <c r="AN101" i="1"/>
  <c r="AL101" i="1"/>
  <c r="AJ101" i="1"/>
  <c r="AH101" i="1"/>
  <c r="AF101" i="1"/>
  <c r="AD101" i="1"/>
  <c r="AB101" i="1"/>
  <c r="Z101" i="1"/>
  <c r="X101" i="1"/>
  <c r="V101" i="1"/>
  <c r="AN100" i="1"/>
  <c r="AL100" i="1"/>
  <c r="AJ100" i="1"/>
  <c r="AH100" i="1"/>
  <c r="AF100" i="1"/>
  <c r="AD100" i="1"/>
  <c r="AB100" i="1"/>
  <c r="Z100" i="1"/>
  <c r="X100" i="1"/>
  <c r="V100" i="1"/>
  <c r="AN99" i="1"/>
  <c r="AL99" i="1"/>
  <c r="AJ99" i="1"/>
  <c r="AH99" i="1"/>
  <c r="AF99" i="1"/>
  <c r="AD99" i="1"/>
  <c r="AB99" i="1"/>
  <c r="Z99" i="1"/>
  <c r="X99" i="1"/>
  <c r="V99" i="1"/>
  <c r="AN98" i="1"/>
  <c r="AL98" i="1"/>
  <c r="AJ98" i="1"/>
  <c r="AH98" i="1"/>
  <c r="AF98" i="1"/>
  <c r="AD98" i="1"/>
  <c r="AB98" i="1"/>
  <c r="Z98" i="1"/>
  <c r="X98" i="1"/>
  <c r="V98" i="1"/>
  <c r="AN97" i="1"/>
  <c r="AL97" i="1"/>
  <c r="AJ97" i="1"/>
  <c r="AH97" i="1"/>
  <c r="AF97" i="1"/>
  <c r="AD97" i="1"/>
  <c r="AB97" i="1"/>
  <c r="Z97" i="1"/>
  <c r="X97" i="1"/>
  <c r="V97" i="1"/>
  <c r="AN96" i="1"/>
  <c r="AL96" i="1"/>
  <c r="AJ96" i="1"/>
  <c r="AH96" i="1"/>
  <c r="AF96" i="1"/>
  <c r="AD96" i="1"/>
  <c r="AB96" i="1"/>
  <c r="Z96" i="1"/>
  <c r="X96" i="1"/>
  <c r="V96" i="1"/>
  <c r="AN95" i="1"/>
  <c r="AL95" i="1"/>
  <c r="AJ95" i="1"/>
  <c r="AH95" i="1"/>
  <c r="AF95" i="1"/>
  <c r="AD95" i="1"/>
  <c r="AB95" i="1"/>
  <c r="Z95" i="1"/>
  <c r="X95" i="1"/>
  <c r="V95" i="1"/>
  <c r="EL93" i="1"/>
  <c r="EK93" i="1"/>
  <c r="EJ93" i="1"/>
  <c r="EI93" i="1"/>
  <c r="EH93" i="1"/>
  <c r="EG93" i="1"/>
  <c r="EF93" i="1"/>
  <c r="EE93" i="1"/>
  <c r="ED93" i="1"/>
  <c r="EC93" i="1"/>
  <c r="EB93" i="1"/>
  <c r="EA93" i="1"/>
  <c r="DZ93" i="1"/>
  <c r="DY93" i="1"/>
  <c r="DX93" i="1"/>
  <c r="DW93" i="1"/>
  <c r="DV93" i="1"/>
  <c r="DU93" i="1"/>
  <c r="DT93" i="1"/>
  <c r="DS93" i="1"/>
  <c r="DR93" i="1"/>
  <c r="DQ93" i="1"/>
  <c r="DP93" i="1"/>
  <c r="DO93" i="1"/>
  <c r="DN93" i="1"/>
  <c r="DM93" i="1"/>
  <c r="DL93" i="1"/>
  <c r="DK93" i="1"/>
  <c r="DJ93" i="1"/>
  <c r="DI93" i="1"/>
  <c r="DH93" i="1"/>
  <c r="DG93" i="1"/>
  <c r="DF93" i="1"/>
  <c r="DE93" i="1"/>
  <c r="DD93" i="1"/>
  <c r="DC93" i="1"/>
  <c r="DB93" i="1"/>
  <c r="DA93" i="1"/>
  <c r="CZ93" i="1"/>
  <c r="CY93" i="1"/>
  <c r="CX93" i="1"/>
  <c r="CW93" i="1"/>
  <c r="CV93" i="1"/>
  <c r="CU93" i="1"/>
  <c r="CT93" i="1"/>
  <c r="CS93" i="1"/>
  <c r="CR93" i="1"/>
  <c r="CQ93" i="1"/>
  <c r="CP93" i="1"/>
  <c r="CO93" i="1"/>
  <c r="CN93" i="1"/>
  <c r="CM93" i="1"/>
  <c r="CL93" i="1"/>
  <c r="CK93" i="1"/>
  <c r="CJ93" i="1"/>
  <c r="CI93" i="1"/>
  <c r="CH93" i="1"/>
  <c r="CG93" i="1"/>
  <c r="CF93" i="1"/>
  <c r="CE93" i="1"/>
  <c r="CD93" i="1"/>
  <c r="CC93" i="1"/>
  <c r="CB93" i="1"/>
  <c r="CA93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BM93" i="1"/>
  <c r="BL93" i="1"/>
  <c r="BK93" i="1"/>
  <c r="BJ93" i="1"/>
  <c r="BI93" i="1"/>
  <c r="BH93" i="1"/>
  <c r="BG93" i="1"/>
  <c r="BF93" i="1"/>
  <c r="BE93" i="1"/>
  <c r="BD93" i="1"/>
  <c r="BC93" i="1"/>
  <c r="BB93" i="1"/>
  <c r="BA93" i="1"/>
  <c r="AZ93" i="1"/>
  <c r="AY93" i="1"/>
  <c r="S93" i="1"/>
  <c r="R93" i="1"/>
  <c r="Q93" i="1"/>
  <c r="P93" i="1"/>
  <c r="O93" i="1"/>
  <c r="N93" i="1"/>
  <c r="M93" i="1"/>
  <c r="L93" i="1"/>
  <c r="K93" i="1"/>
  <c r="J93" i="1"/>
  <c r="I93" i="1"/>
  <c r="EL92" i="1"/>
  <c r="EK92" i="1"/>
  <c r="EJ92" i="1"/>
  <c r="EI92" i="1"/>
  <c r="EH92" i="1"/>
  <c r="EG92" i="1"/>
  <c r="EF92" i="1"/>
  <c r="EE92" i="1"/>
  <c r="ED92" i="1"/>
  <c r="EC92" i="1"/>
  <c r="EB92" i="1"/>
  <c r="EA92" i="1"/>
  <c r="DZ92" i="1"/>
  <c r="DY92" i="1"/>
  <c r="DX92" i="1"/>
  <c r="DW92" i="1"/>
  <c r="DV92" i="1"/>
  <c r="DU92" i="1"/>
  <c r="DT92" i="1"/>
  <c r="DS92" i="1"/>
  <c r="DR92" i="1"/>
  <c r="DQ92" i="1"/>
  <c r="DP92" i="1"/>
  <c r="DO92" i="1"/>
  <c r="DN92" i="1"/>
  <c r="DM92" i="1"/>
  <c r="DL92" i="1"/>
  <c r="DK92" i="1"/>
  <c r="DJ92" i="1"/>
  <c r="DI92" i="1"/>
  <c r="DH92" i="1"/>
  <c r="DG92" i="1"/>
  <c r="DF92" i="1"/>
  <c r="DE92" i="1"/>
  <c r="DD92" i="1"/>
  <c r="DC92" i="1"/>
  <c r="DB92" i="1"/>
  <c r="DA92" i="1"/>
  <c r="CZ92" i="1"/>
  <c r="CY92" i="1"/>
  <c r="CX92" i="1"/>
  <c r="CW92" i="1"/>
  <c r="CV92" i="1"/>
  <c r="CU92" i="1"/>
  <c r="CT92" i="1"/>
  <c r="CS92" i="1"/>
  <c r="CR92" i="1"/>
  <c r="CQ92" i="1"/>
  <c r="CP92" i="1"/>
  <c r="CO92" i="1"/>
  <c r="CN92" i="1"/>
  <c r="CM92" i="1"/>
  <c r="CL92" i="1"/>
  <c r="CK92" i="1"/>
  <c r="CJ92" i="1"/>
  <c r="CI92" i="1"/>
  <c r="CH92" i="1"/>
  <c r="CG92" i="1"/>
  <c r="CF92" i="1"/>
  <c r="CE92" i="1"/>
  <c r="CD92" i="1"/>
  <c r="CC92" i="1"/>
  <c r="CB92" i="1"/>
  <c r="CA92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BM92" i="1"/>
  <c r="BL92" i="1"/>
  <c r="BK92" i="1"/>
  <c r="BJ92" i="1"/>
  <c r="BI92" i="1"/>
  <c r="BH92" i="1"/>
  <c r="BG92" i="1"/>
  <c r="BF92" i="1"/>
  <c r="BE92" i="1"/>
  <c r="BD92" i="1"/>
  <c r="BC92" i="1"/>
  <c r="BB92" i="1"/>
  <c r="BA92" i="1"/>
  <c r="AZ92" i="1"/>
  <c r="AY92" i="1"/>
  <c r="S92" i="1"/>
  <c r="R92" i="1"/>
  <c r="Q92" i="1"/>
  <c r="P92" i="1"/>
  <c r="O92" i="1"/>
  <c r="N92" i="1"/>
  <c r="M92" i="1"/>
  <c r="L92" i="1"/>
  <c r="K92" i="1"/>
  <c r="J92" i="1"/>
  <c r="I92" i="1"/>
  <c r="AN91" i="1"/>
  <c r="AL91" i="1"/>
  <c r="AJ91" i="1"/>
  <c r="AH91" i="1"/>
  <c r="AF91" i="1"/>
  <c r="AD91" i="1"/>
  <c r="AB91" i="1"/>
  <c r="Z91" i="1"/>
  <c r="X91" i="1"/>
  <c r="V91" i="1"/>
  <c r="AN90" i="1"/>
  <c r="AL90" i="1"/>
  <c r="AJ90" i="1"/>
  <c r="AH90" i="1"/>
  <c r="AF90" i="1"/>
  <c r="AD90" i="1"/>
  <c r="AB90" i="1"/>
  <c r="Z90" i="1"/>
  <c r="X90" i="1"/>
  <c r="V90" i="1"/>
  <c r="AN89" i="1"/>
  <c r="AL89" i="1"/>
  <c r="AJ89" i="1"/>
  <c r="AH89" i="1"/>
  <c r="AF89" i="1"/>
  <c r="AD89" i="1"/>
  <c r="AB89" i="1"/>
  <c r="Z89" i="1"/>
  <c r="X89" i="1"/>
  <c r="V89" i="1"/>
  <c r="AN88" i="1"/>
  <c r="AL88" i="1"/>
  <c r="AJ88" i="1"/>
  <c r="AH88" i="1"/>
  <c r="AF88" i="1"/>
  <c r="AD88" i="1"/>
  <c r="AB88" i="1"/>
  <c r="Z88" i="1"/>
  <c r="X88" i="1"/>
  <c r="V88" i="1"/>
  <c r="AN87" i="1"/>
  <c r="AL87" i="1"/>
  <c r="AJ87" i="1"/>
  <c r="AH87" i="1"/>
  <c r="AF87" i="1"/>
  <c r="AD87" i="1"/>
  <c r="AB87" i="1"/>
  <c r="Z87" i="1"/>
  <c r="X87" i="1"/>
  <c r="V87" i="1"/>
  <c r="AN86" i="1"/>
  <c r="AL86" i="1"/>
  <c r="AJ86" i="1"/>
  <c r="AH86" i="1"/>
  <c r="AF86" i="1"/>
  <c r="AD86" i="1"/>
  <c r="AB86" i="1"/>
  <c r="Z86" i="1"/>
  <c r="X86" i="1"/>
  <c r="V86" i="1"/>
  <c r="AN85" i="1"/>
  <c r="AL85" i="1"/>
  <c r="AJ85" i="1"/>
  <c r="AH85" i="1"/>
  <c r="AF85" i="1"/>
  <c r="AD85" i="1"/>
  <c r="AB85" i="1"/>
  <c r="Z85" i="1"/>
  <c r="X85" i="1"/>
  <c r="V85" i="1"/>
  <c r="AN84" i="1"/>
  <c r="AL84" i="1"/>
  <c r="AJ84" i="1"/>
  <c r="AH84" i="1"/>
  <c r="AF84" i="1"/>
  <c r="AD84" i="1"/>
  <c r="AB84" i="1"/>
  <c r="Z84" i="1"/>
  <c r="X84" i="1"/>
  <c r="V84" i="1"/>
  <c r="AN83" i="1"/>
  <c r="AL83" i="1"/>
  <c r="AJ83" i="1"/>
  <c r="AH83" i="1"/>
  <c r="AF83" i="1"/>
  <c r="AD83" i="1"/>
  <c r="AB83" i="1"/>
  <c r="Z83" i="1"/>
  <c r="X83" i="1"/>
  <c r="V83" i="1"/>
  <c r="AN82" i="1"/>
  <c r="AL82" i="1"/>
  <c r="AJ82" i="1"/>
  <c r="AH82" i="1"/>
  <c r="AF82" i="1"/>
  <c r="AD82" i="1"/>
  <c r="AB82" i="1"/>
  <c r="Z82" i="1"/>
  <c r="X82" i="1"/>
  <c r="V82" i="1"/>
  <c r="AN81" i="1"/>
  <c r="AL81" i="1"/>
  <c r="AJ81" i="1"/>
  <c r="AH81" i="1"/>
  <c r="AF81" i="1"/>
  <c r="AD81" i="1"/>
  <c r="AB81" i="1"/>
  <c r="Z81" i="1"/>
  <c r="X81" i="1"/>
  <c r="V81" i="1"/>
  <c r="EL79" i="1"/>
  <c r="EK79" i="1"/>
  <c r="EJ79" i="1"/>
  <c r="EI79" i="1"/>
  <c r="EH79" i="1"/>
  <c r="EG79" i="1"/>
  <c r="EF79" i="1"/>
  <c r="EE79" i="1"/>
  <c r="ED79" i="1"/>
  <c r="EC79" i="1"/>
  <c r="EB79" i="1"/>
  <c r="EA79" i="1"/>
  <c r="DZ79" i="1"/>
  <c r="DY79" i="1"/>
  <c r="DX79" i="1"/>
  <c r="DW79" i="1"/>
  <c r="DV79" i="1"/>
  <c r="DU79" i="1"/>
  <c r="DT79" i="1"/>
  <c r="DS79" i="1"/>
  <c r="DR79" i="1"/>
  <c r="DQ79" i="1"/>
  <c r="DP79" i="1"/>
  <c r="DO79" i="1"/>
  <c r="DN79" i="1"/>
  <c r="DM79" i="1"/>
  <c r="DL79" i="1"/>
  <c r="DK79" i="1"/>
  <c r="DJ79" i="1"/>
  <c r="DI79" i="1"/>
  <c r="DH79" i="1"/>
  <c r="DG79" i="1"/>
  <c r="DF79" i="1"/>
  <c r="DE79" i="1"/>
  <c r="DD79" i="1"/>
  <c r="DC79" i="1"/>
  <c r="DB79" i="1"/>
  <c r="DA79" i="1"/>
  <c r="CZ79" i="1"/>
  <c r="CY79" i="1"/>
  <c r="CX79" i="1"/>
  <c r="CW79" i="1"/>
  <c r="CV79" i="1"/>
  <c r="CU79" i="1"/>
  <c r="CT79" i="1"/>
  <c r="CS79" i="1"/>
  <c r="CR79" i="1"/>
  <c r="CQ79" i="1"/>
  <c r="CP79" i="1"/>
  <c r="CO79" i="1"/>
  <c r="CN79" i="1"/>
  <c r="CM79" i="1"/>
  <c r="CL79" i="1"/>
  <c r="CK79" i="1"/>
  <c r="CJ79" i="1"/>
  <c r="CI79" i="1"/>
  <c r="CH79" i="1"/>
  <c r="CG79" i="1"/>
  <c r="CF79" i="1"/>
  <c r="CE79" i="1"/>
  <c r="CD79" i="1"/>
  <c r="CC79" i="1"/>
  <c r="CB79" i="1"/>
  <c r="CA79" i="1"/>
  <c r="BZ79" i="1"/>
  <c r="BY79" i="1"/>
  <c r="BX79" i="1"/>
  <c r="BW79" i="1"/>
  <c r="BV79" i="1"/>
  <c r="BU79" i="1"/>
  <c r="BT79" i="1"/>
  <c r="BS79" i="1"/>
  <c r="BR79" i="1"/>
  <c r="BQ79" i="1"/>
  <c r="BP79" i="1"/>
  <c r="BO79" i="1"/>
  <c r="BN79" i="1"/>
  <c r="BM79" i="1"/>
  <c r="BL79" i="1"/>
  <c r="BK79" i="1"/>
  <c r="BJ79" i="1"/>
  <c r="BI79" i="1"/>
  <c r="BH79" i="1"/>
  <c r="BG79" i="1"/>
  <c r="BF79" i="1"/>
  <c r="BE79" i="1"/>
  <c r="BD79" i="1"/>
  <c r="BC79" i="1"/>
  <c r="BB79" i="1"/>
  <c r="BA79" i="1"/>
  <c r="AZ79" i="1"/>
  <c r="AY79" i="1"/>
  <c r="S79" i="1"/>
  <c r="R79" i="1"/>
  <c r="Q79" i="1"/>
  <c r="P79" i="1"/>
  <c r="O79" i="1"/>
  <c r="N79" i="1"/>
  <c r="M79" i="1"/>
  <c r="L79" i="1"/>
  <c r="K79" i="1"/>
  <c r="J79" i="1"/>
  <c r="I79" i="1"/>
  <c r="EL78" i="1"/>
  <c r="EK78" i="1"/>
  <c r="EJ78" i="1"/>
  <c r="EI78" i="1"/>
  <c r="EH78" i="1"/>
  <c r="EG78" i="1"/>
  <c r="EF78" i="1"/>
  <c r="EE78" i="1"/>
  <c r="ED78" i="1"/>
  <c r="EC78" i="1"/>
  <c r="EB78" i="1"/>
  <c r="EA78" i="1"/>
  <c r="DZ78" i="1"/>
  <c r="DY78" i="1"/>
  <c r="DX78" i="1"/>
  <c r="DW78" i="1"/>
  <c r="DV78" i="1"/>
  <c r="DU78" i="1"/>
  <c r="DT78" i="1"/>
  <c r="DS78" i="1"/>
  <c r="DR78" i="1"/>
  <c r="DQ78" i="1"/>
  <c r="DP78" i="1"/>
  <c r="DO78" i="1"/>
  <c r="DN78" i="1"/>
  <c r="DM78" i="1"/>
  <c r="DL78" i="1"/>
  <c r="DK78" i="1"/>
  <c r="DJ78" i="1"/>
  <c r="DI78" i="1"/>
  <c r="DH78" i="1"/>
  <c r="DG78" i="1"/>
  <c r="DF78" i="1"/>
  <c r="DE78" i="1"/>
  <c r="DD78" i="1"/>
  <c r="DC78" i="1"/>
  <c r="DB78" i="1"/>
  <c r="DA78" i="1"/>
  <c r="CZ78" i="1"/>
  <c r="CY78" i="1"/>
  <c r="CX78" i="1"/>
  <c r="CW78" i="1"/>
  <c r="CV78" i="1"/>
  <c r="CU78" i="1"/>
  <c r="CT78" i="1"/>
  <c r="CS78" i="1"/>
  <c r="CR78" i="1"/>
  <c r="CQ78" i="1"/>
  <c r="CP78" i="1"/>
  <c r="CO78" i="1"/>
  <c r="CN78" i="1"/>
  <c r="CM78" i="1"/>
  <c r="CL78" i="1"/>
  <c r="CK78" i="1"/>
  <c r="CJ78" i="1"/>
  <c r="CI78" i="1"/>
  <c r="CH78" i="1"/>
  <c r="CG78" i="1"/>
  <c r="CF78" i="1"/>
  <c r="CE78" i="1"/>
  <c r="CD78" i="1"/>
  <c r="CC78" i="1"/>
  <c r="CB78" i="1"/>
  <c r="CA78" i="1"/>
  <c r="BZ78" i="1"/>
  <c r="BY78" i="1"/>
  <c r="BX78" i="1"/>
  <c r="BW78" i="1"/>
  <c r="BV78" i="1"/>
  <c r="BU78" i="1"/>
  <c r="BT78" i="1"/>
  <c r="BS78" i="1"/>
  <c r="BR78" i="1"/>
  <c r="BQ78" i="1"/>
  <c r="BP78" i="1"/>
  <c r="BO78" i="1"/>
  <c r="BN78" i="1"/>
  <c r="BM78" i="1"/>
  <c r="BL78" i="1"/>
  <c r="BK78" i="1"/>
  <c r="BJ78" i="1"/>
  <c r="BI78" i="1"/>
  <c r="BH78" i="1"/>
  <c r="BG78" i="1"/>
  <c r="BF78" i="1"/>
  <c r="BE78" i="1"/>
  <c r="BD78" i="1"/>
  <c r="BC78" i="1"/>
  <c r="BB78" i="1"/>
  <c r="BA78" i="1"/>
  <c r="AZ78" i="1"/>
  <c r="AY78" i="1"/>
  <c r="S78" i="1"/>
  <c r="R78" i="1"/>
  <c r="Q78" i="1"/>
  <c r="P78" i="1"/>
  <c r="O78" i="1"/>
  <c r="N78" i="1"/>
  <c r="M78" i="1"/>
  <c r="L78" i="1"/>
  <c r="K78" i="1"/>
  <c r="J78" i="1"/>
  <c r="I78" i="1"/>
  <c r="AN77" i="1"/>
  <c r="AL77" i="1"/>
  <c r="AJ77" i="1"/>
  <c r="AH77" i="1"/>
  <c r="AF77" i="1"/>
  <c r="AD77" i="1"/>
  <c r="AB77" i="1"/>
  <c r="Z77" i="1"/>
  <c r="X77" i="1"/>
  <c r="V77" i="1"/>
  <c r="AN76" i="1"/>
  <c r="AL76" i="1"/>
  <c r="AJ76" i="1"/>
  <c r="AH76" i="1"/>
  <c r="AF76" i="1"/>
  <c r="AD76" i="1"/>
  <c r="AB76" i="1"/>
  <c r="Z76" i="1"/>
  <c r="X76" i="1"/>
  <c r="V76" i="1"/>
  <c r="AN75" i="1"/>
  <c r="AL75" i="1"/>
  <c r="AJ75" i="1"/>
  <c r="AH75" i="1"/>
  <c r="AF75" i="1"/>
  <c r="AD75" i="1"/>
  <c r="AB75" i="1"/>
  <c r="Z75" i="1"/>
  <c r="X75" i="1"/>
  <c r="V75" i="1"/>
  <c r="AN74" i="1"/>
  <c r="AL74" i="1"/>
  <c r="AJ74" i="1"/>
  <c r="AH74" i="1"/>
  <c r="AF74" i="1"/>
  <c r="AD74" i="1"/>
  <c r="AB74" i="1"/>
  <c r="Z74" i="1"/>
  <c r="X74" i="1"/>
  <c r="V74" i="1"/>
  <c r="AN73" i="1"/>
  <c r="AL73" i="1"/>
  <c r="AJ73" i="1"/>
  <c r="AH73" i="1"/>
  <c r="AF73" i="1"/>
  <c r="AD73" i="1"/>
  <c r="AB73" i="1"/>
  <c r="Z73" i="1"/>
  <c r="X73" i="1"/>
  <c r="V73" i="1"/>
  <c r="AN72" i="1"/>
  <c r="AL72" i="1"/>
  <c r="AJ72" i="1"/>
  <c r="AH72" i="1"/>
  <c r="AF72" i="1"/>
  <c r="AD72" i="1"/>
  <c r="AB72" i="1"/>
  <c r="Z72" i="1"/>
  <c r="X72" i="1"/>
  <c r="V72" i="1"/>
  <c r="AN71" i="1"/>
  <c r="AL71" i="1"/>
  <c r="AJ71" i="1"/>
  <c r="AH71" i="1"/>
  <c r="AF71" i="1"/>
  <c r="AD71" i="1"/>
  <c r="AB71" i="1"/>
  <c r="Z71" i="1"/>
  <c r="X71" i="1"/>
  <c r="V71" i="1"/>
  <c r="AN70" i="1"/>
  <c r="AL70" i="1"/>
  <c r="AJ70" i="1"/>
  <c r="AH70" i="1"/>
  <c r="AF70" i="1"/>
  <c r="AD70" i="1"/>
  <c r="AB70" i="1"/>
  <c r="Z70" i="1"/>
  <c r="X70" i="1"/>
  <c r="V70" i="1"/>
  <c r="AN69" i="1"/>
  <c r="AL69" i="1"/>
  <c r="AJ69" i="1"/>
  <c r="AH69" i="1"/>
  <c r="AF69" i="1"/>
  <c r="AD69" i="1"/>
  <c r="AB69" i="1"/>
  <c r="Z69" i="1"/>
  <c r="X69" i="1"/>
  <c r="V69" i="1"/>
  <c r="AN68" i="1"/>
  <c r="AL68" i="1"/>
  <c r="AJ68" i="1"/>
  <c r="AH68" i="1"/>
  <c r="AF68" i="1"/>
  <c r="AD68" i="1"/>
  <c r="AB68" i="1"/>
  <c r="Z68" i="1"/>
  <c r="X68" i="1"/>
  <c r="V68" i="1"/>
  <c r="AN67" i="1"/>
  <c r="AL67" i="1"/>
  <c r="AJ67" i="1"/>
  <c r="AH67" i="1"/>
  <c r="AF67" i="1"/>
  <c r="AD67" i="1"/>
  <c r="AB67" i="1"/>
  <c r="Z67" i="1"/>
  <c r="X67" i="1"/>
  <c r="V67" i="1"/>
  <c r="EL65" i="1"/>
  <c r="EK65" i="1"/>
  <c r="EJ65" i="1"/>
  <c r="EI65" i="1"/>
  <c r="EH65" i="1"/>
  <c r="EG65" i="1"/>
  <c r="EF65" i="1"/>
  <c r="EE65" i="1"/>
  <c r="ED65" i="1"/>
  <c r="EC65" i="1"/>
  <c r="EB65" i="1"/>
  <c r="EA65" i="1"/>
  <c r="DZ65" i="1"/>
  <c r="DY65" i="1"/>
  <c r="DX65" i="1"/>
  <c r="DW65" i="1"/>
  <c r="DV65" i="1"/>
  <c r="DU65" i="1"/>
  <c r="DT65" i="1"/>
  <c r="DS65" i="1"/>
  <c r="DR65" i="1"/>
  <c r="DQ65" i="1"/>
  <c r="DP65" i="1"/>
  <c r="DO65" i="1"/>
  <c r="DN65" i="1"/>
  <c r="DM65" i="1"/>
  <c r="DL65" i="1"/>
  <c r="DK65" i="1"/>
  <c r="DJ65" i="1"/>
  <c r="DI65" i="1"/>
  <c r="DH65" i="1"/>
  <c r="DG65" i="1"/>
  <c r="DF65" i="1"/>
  <c r="DE65" i="1"/>
  <c r="DD65" i="1"/>
  <c r="DC65" i="1"/>
  <c r="DB65" i="1"/>
  <c r="DA65" i="1"/>
  <c r="CZ65" i="1"/>
  <c r="CY65" i="1"/>
  <c r="CX65" i="1"/>
  <c r="CW65" i="1"/>
  <c r="CV65" i="1"/>
  <c r="CU65" i="1"/>
  <c r="CT65" i="1"/>
  <c r="CS65" i="1"/>
  <c r="CR65" i="1"/>
  <c r="CQ65" i="1"/>
  <c r="CP65" i="1"/>
  <c r="CO65" i="1"/>
  <c r="CN65" i="1"/>
  <c r="CM65" i="1"/>
  <c r="CL65" i="1"/>
  <c r="CK65" i="1"/>
  <c r="CJ65" i="1"/>
  <c r="CI65" i="1"/>
  <c r="CH65" i="1"/>
  <c r="CG65" i="1"/>
  <c r="CF65" i="1"/>
  <c r="CE65" i="1"/>
  <c r="CD65" i="1"/>
  <c r="CC65" i="1"/>
  <c r="CB65" i="1"/>
  <c r="CA65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BM65" i="1"/>
  <c r="BL65" i="1"/>
  <c r="BK65" i="1"/>
  <c r="BJ65" i="1"/>
  <c r="BI65" i="1"/>
  <c r="BH65" i="1"/>
  <c r="BG65" i="1"/>
  <c r="BF65" i="1"/>
  <c r="BE65" i="1"/>
  <c r="BD65" i="1"/>
  <c r="BC65" i="1"/>
  <c r="BB65" i="1"/>
  <c r="BA65" i="1"/>
  <c r="AZ65" i="1"/>
  <c r="AY65" i="1"/>
  <c r="S65" i="1"/>
  <c r="R65" i="1"/>
  <c r="Q65" i="1"/>
  <c r="P65" i="1"/>
  <c r="O65" i="1"/>
  <c r="N65" i="1"/>
  <c r="M65" i="1"/>
  <c r="L65" i="1"/>
  <c r="K65" i="1"/>
  <c r="J65" i="1"/>
  <c r="I65" i="1"/>
  <c r="EL64" i="1"/>
  <c r="EK64" i="1"/>
  <c r="EJ64" i="1"/>
  <c r="EI64" i="1"/>
  <c r="EH64" i="1"/>
  <c r="EG64" i="1"/>
  <c r="EF64" i="1"/>
  <c r="EE64" i="1"/>
  <c r="ED64" i="1"/>
  <c r="EC64" i="1"/>
  <c r="EB64" i="1"/>
  <c r="EA64" i="1"/>
  <c r="DZ64" i="1"/>
  <c r="DY64" i="1"/>
  <c r="DX64" i="1"/>
  <c r="DW64" i="1"/>
  <c r="DV64" i="1"/>
  <c r="DU64" i="1"/>
  <c r="DT64" i="1"/>
  <c r="DS64" i="1"/>
  <c r="DR64" i="1"/>
  <c r="DQ64" i="1"/>
  <c r="DP64" i="1"/>
  <c r="DO64" i="1"/>
  <c r="DN64" i="1"/>
  <c r="DM64" i="1"/>
  <c r="DL64" i="1"/>
  <c r="DK64" i="1"/>
  <c r="DJ64" i="1"/>
  <c r="DI64" i="1"/>
  <c r="DH64" i="1"/>
  <c r="DG64" i="1"/>
  <c r="DF64" i="1"/>
  <c r="DE64" i="1"/>
  <c r="DD64" i="1"/>
  <c r="DC64" i="1"/>
  <c r="DB64" i="1"/>
  <c r="DA64" i="1"/>
  <c r="CZ64" i="1"/>
  <c r="CY64" i="1"/>
  <c r="CX64" i="1"/>
  <c r="CW64" i="1"/>
  <c r="CV64" i="1"/>
  <c r="CU64" i="1"/>
  <c r="CT64" i="1"/>
  <c r="CS64" i="1"/>
  <c r="CR64" i="1"/>
  <c r="CQ64" i="1"/>
  <c r="CP64" i="1"/>
  <c r="CO64" i="1"/>
  <c r="CN64" i="1"/>
  <c r="CM64" i="1"/>
  <c r="CL64" i="1"/>
  <c r="CK64" i="1"/>
  <c r="CJ64" i="1"/>
  <c r="CI64" i="1"/>
  <c r="CH64" i="1"/>
  <c r="CG64" i="1"/>
  <c r="CF64" i="1"/>
  <c r="CE64" i="1"/>
  <c r="CD64" i="1"/>
  <c r="CC64" i="1"/>
  <c r="CB64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BK64" i="1"/>
  <c r="BJ64" i="1"/>
  <c r="BI64" i="1"/>
  <c r="BH64" i="1"/>
  <c r="BG64" i="1"/>
  <c r="BF64" i="1"/>
  <c r="BE64" i="1"/>
  <c r="BD64" i="1"/>
  <c r="BC64" i="1"/>
  <c r="BB64" i="1"/>
  <c r="BA64" i="1"/>
  <c r="AZ64" i="1"/>
  <c r="AY64" i="1"/>
  <c r="S64" i="1"/>
  <c r="R64" i="1"/>
  <c r="Q64" i="1"/>
  <c r="P64" i="1"/>
  <c r="O64" i="1"/>
  <c r="N64" i="1"/>
  <c r="M64" i="1"/>
  <c r="L64" i="1"/>
  <c r="K64" i="1"/>
  <c r="J64" i="1"/>
  <c r="I64" i="1"/>
  <c r="AN63" i="1"/>
  <c r="AL63" i="1"/>
  <c r="AJ63" i="1"/>
  <c r="AH63" i="1"/>
  <c r="AF63" i="1"/>
  <c r="AD63" i="1"/>
  <c r="AB63" i="1"/>
  <c r="Z63" i="1"/>
  <c r="X63" i="1"/>
  <c r="V63" i="1"/>
  <c r="AN62" i="1"/>
  <c r="AL62" i="1"/>
  <c r="AJ62" i="1"/>
  <c r="AH62" i="1"/>
  <c r="AF62" i="1"/>
  <c r="AD62" i="1"/>
  <c r="AB62" i="1"/>
  <c r="Z62" i="1"/>
  <c r="X62" i="1"/>
  <c r="V62" i="1"/>
  <c r="AN61" i="1"/>
  <c r="AL61" i="1"/>
  <c r="AJ61" i="1"/>
  <c r="AH61" i="1"/>
  <c r="AF61" i="1"/>
  <c r="AD61" i="1"/>
  <c r="AB61" i="1"/>
  <c r="Z61" i="1"/>
  <c r="X61" i="1"/>
  <c r="V61" i="1"/>
  <c r="AN60" i="1"/>
  <c r="AL60" i="1"/>
  <c r="AJ60" i="1"/>
  <c r="AH60" i="1"/>
  <c r="AF60" i="1"/>
  <c r="AD60" i="1"/>
  <c r="AB60" i="1"/>
  <c r="Z60" i="1"/>
  <c r="X60" i="1"/>
  <c r="V60" i="1"/>
  <c r="AN59" i="1"/>
  <c r="AL59" i="1"/>
  <c r="AJ59" i="1"/>
  <c r="AH59" i="1"/>
  <c r="AF59" i="1"/>
  <c r="AD59" i="1"/>
  <c r="AB59" i="1"/>
  <c r="Z59" i="1"/>
  <c r="X59" i="1"/>
  <c r="V59" i="1"/>
  <c r="AN58" i="1"/>
  <c r="AL58" i="1"/>
  <c r="AJ58" i="1"/>
  <c r="AH58" i="1"/>
  <c r="AF58" i="1"/>
  <c r="AD58" i="1"/>
  <c r="AB58" i="1"/>
  <c r="Z58" i="1"/>
  <c r="X58" i="1"/>
  <c r="V58" i="1"/>
  <c r="AN57" i="1"/>
  <c r="AL57" i="1"/>
  <c r="AJ57" i="1"/>
  <c r="AH57" i="1"/>
  <c r="AF57" i="1"/>
  <c r="AD57" i="1"/>
  <c r="AB57" i="1"/>
  <c r="Z57" i="1"/>
  <c r="X57" i="1"/>
  <c r="V57" i="1"/>
  <c r="AN56" i="1"/>
  <c r="AL56" i="1"/>
  <c r="AJ56" i="1"/>
  <c r="AH56" i="1"/>
  <c r="AF56" i="1"/>
  <c r="AD56" i="1"/>
  <c r="AB56" i="1"/>
  <c r="Z56" i="1"/>
  <c r="X56" i="1"/>
  <c r="V56" i="1"/>
  <c r="AN55" i="1"/>
  <c r="AL55" i="1"/>
  <c r="AJ55" i="1"/>
  <c r="AH55" i="1"/>
  <c r="AF55" i="1"/>
  <c r="AD55" i="1"/>
  <c r="AB55" i="1"/>
  <c r="Z55" i="1"/>
  <c r="X55" i="1"/>
  <c r="V55" i="1"/>
  <c r="AN54" i="1"/>
  <c r="AL54" i="1"/>
  <c r="AJ54" i="1"/>
  <c r="AH54" i="1"/>
  <c r="AF54" i="1"/>
  <c r="AD54" i="1"/>
  <c r="AB54" i="1"/>
  <c r="Z54" i="1"/>
  <c r="X54" i="1"/>
  <c r="V54" i="1"/>
  <c r="AN53" i="1"/>
  <c r="AL53" i="1"/>
  <c r="AJ53" i="1"/>
  <c r="AH53" i="1"/>
  <c r="AF53" i="1"/>
  <c r="AD53" i="1"/>
  <c r="AB53" i="1"/>
  <c r="Z53" i="1"/>
  <c r="X53" i="1"/>
  <c r="V53" i="1"/>
  <c r="AN52" i="1"/>
  <c r="AL52" i="1"/>
  <c r="AJ52" i="1"/>
  <c r="AH52" i="1"/>
  <c r="AF52" i="1"/>
  <c r="AD52" i="1"/>
  <c r="AB52" i="1"/>
  <c r="Z52" i="1"/>
  <c r="X52" i="1"/>
  <c r="V52" i="1"/>
  <c r="EL50" i="1"/>
  <c r="EK50" i="1"/>
  <c r="EJ50" i="1"/>
  <c r="EI50" i="1"/>
  <c r="EH50" i="1"/>
  <c r="EG50" i="1"/>
  <c r="EF50" i="1"/>
  <c r="EE50" i="1"/>
  <c r="ED50" i="1"/>
  <c r="EC50" i="1"/>
  <c r="EB50" i="1"/>
  <c r="EA50" i="1"/>
  <c r="DZ50" i="1"/>
  <c r="DY50" i="1"/>
  <c r="DX50" i="1"/>
  <c r="DW50" i="1"/>
  <c r="DV50" i="1"/>
  <c r="DU50" i="1"/>
  <c r="DT50" i="1"/>
  <c r="DS50" i="1"/>
  <c r="DR50" i="1"/>
  <c r="DQ50" i="1"/>
  <c r="DP50" i="1"/>
  <c r="DO50" i="1"/>
  <c r="DN50" i="1"/>
  <c r="DM50" i="1"/>
  <c r="DL50" i="1"/>
  <c r="DK50" i="1"/>
  <c r="DJ50" i="1"/>
  <c r="DI50" i="1"/>
  <c r="DH50" i="1"/>
  <c r="DG50" i="1"/>
  <c r="DF50" i="1"/>
  <c r="DE50" i="1"/>
  <c r="DD50" i="1"/>
  <c r="DC50" i="1"/>
  <c r="DB50" i="1"/>
  <c r="DA50" i="1"/>
  <c r="CZ50" i="1"/>
  <c r="CY50" i="1"/>
  <c r="CX50" i="1"/>
  <c r="CW50" i="1"/>
  <c r="CV50" i="1"/>
  <c r="CU50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CB50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S50" i="1"/>
  <c r="R50" i="1"/>
  <c r="Q50" i="1"/>
  <c r="P50" i="1"/>
  <c r="O50" i="1"/>
  <c r="N50" i="1"/>
  <c r="M50" i="1"/>
  <c r="L50" i="1"/>
  <c r="K50" i="1"/>
  <c r="J50" i="1"/>
  <c r="I50" i="1"/>
  <c r="EL49" i="1"/>
  <c r="EK49" i="1"/>
  <c r="EJ49" i="1"/>
  <c r="EI49" i="1"/>
  <c r="EH49" i="1"/>
  <c r="EG49" i="1"/>
  <c r="EF49" i="1"/>
  <c r="EE49" i="1"/>
  <c r="ED49" i="1"/>
  <c r="EC49" i="1"/>
  <c r="EB49" i="1"/>
  <c r="EA49" i="1"/>
  <c r="DZ49" i="1"/>
  <c r="DY49" i="1"/>
  <c r="DX49" i="1"/>
  <c r="DW49" i="1"/>
  <c r="DV49" i="1"/>
  <c r="DU49" i="1"/>
  <c r="DT49" i="1"/>
  <c r="DS49" i="1"/>
  <c r="DR49" i="1"/>
  <c r="DQ49" i="1"/>
  <c r="DP49" i="1"/>
  <c r="DO49" i="1"/>
  <c r="DN49" i="1"/>
  <c r="DM49" i="1"/>
  <c r="DL49" i="1"/>
  <c r="DK49" i="1"/>
  <c r="DJ49" i="1"/>
  <c r="DI49" i="1"/>
  <c r="DH49" i="1"/>
  <c r="DG49" i="1"/>
  <c r="DF49" i="1"/>
  <c r="DE49" i="1"/>
  <c r="DD49" i="1"/>
  <c r="DC49" i="1"/>
  <c r="DB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B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S49" i="1"/>
  <c r="R49" i="1"/>
  <c r="Q49" i="1"/>
  <c r="P49" i="1"/>
  <c r="O49" i="1"/>
  <c r="N49" i="1"/>
  <c r="M49" i="1"/>
  <c r="L49" i="1"/>
  <c r="K49" i="1"/>
  <c r="J49" i="1"/>
  <c r="I49" i="1"/>
  <c r="AN48" i="1"/>
  <c r="AL48" i="1"/>
  <c r="AJ48" i="1"/>
  <c r="AH48" i="1"/>
  <c r="AF48" i="1"/>
  <c r="AD48" i="1"/>
  <c r="AB48" i="1"/>
  <c r="Z48" i="1"/>
  <c r="X48" i="1"/>
  <c r="V48" i="1"/>
  <c r="AN47" i="1"/>
  <c r="AL47" i="1"/>
  <c r="AJ47" i="1"/>
  <c r="AH47" i="1"/>
  <c r="AF47" i="1"/>
  <c r="AD47" i="1"/>
  <c r="AB47" i="1"/>
  <c r="Z47" i="1"/>
  <c r="X47" i="1"/>
  <c r="V47" i="1"/>
  <c r="AN46" i="1"/>
  <c r="AL46" i="1"/>
  <c r="AJ46" i="1"/>
  <c r="AH46" i="1"/>
  <c r="AF46" i="1"/>
  <c r="AD46" i="1"/>
  <c r="AB46" i="1"/>
  <c r="Z46" i="1"/>
  <c r="X46" i="1"/>
  <c r="V46" i="1"/>
  <c r="AN45" i="1"/>
  <c r="AL45" i="1"/>
  <c r="AJ45" i="1"/>
  <c r="AH45" i="1"/>
  <c r="AF45" i="1"/>
  <c r="AD45" i="1"/>
  <c r="AB45" i="1"/>
  <c r="Z45" i="1"/>
  <c r="X45" i="1"/>
  <c r="V45" i="1"/>
  <c r="AN44" i="1"/>
  <c r="AL44" i="1"/>
  <c r="AJ44" i="1"/>
  <c r="AH44" i="1"/>
  <c r="AF44" i="1"/>
  <c r="AD44" i="1"/>
  <c r="AB44" i="1"/>
  <c r="Z44" i="1"/>
  <c r="X44" i="1"/>
  <c r="V44" i="1"/>
  <c r="AN43" i="1"/>
  <c r="AL43" i="1"/>
  <c r="AJ43" i="1"/>
  <c r="AH43" i="1"/>
  <c r="AF43" i="1"/>
  <c r="AD43" i="1"/>
  <c r="AB43" i="1"/>
  <c r="Z43" i="1"/>
  <c r="X43" i="1"/>
  <c r="V43" i="1"/>
  <c r="AN42" i="1"/>
  <c r="AL42" i="1"/>
  <c r="AJ42" i="1"/>
  <c r="AH42" i="1"/>
  <c r="AF42" i="1"/>
  <c r="AD42" i="1"/>
  <c r="AB42" i="1"/>
  <c r="Z42" i="1"/>
  <c r="X42" i="1"/>
  <c r="V42" i="1"/>
  <c r="AN41" i="1"/>
  <c r="AL41" i="1"/>
  <c r="AJ41" i="1"/>
  <c r="AH41" i="1"/>
  <c r="AF41" i="1"/>
  <c r="AD41" i="1"/>
  <c r="AB41" i="1"/>
  <c r="Z41" i="1"/>
  <c r="X41" i="1"/>
  <c r="V41" i="1"/>
  <c r="AN40" i="1"/>
  <c r="AL40" i="1"/>
  <c r="AJ40" i="1"/>
  <c r="AH40" i="1"/>
  <c r="AF40" i="1"/>
  <c r="AD40" i="1"/>
  <c r="AB40" i="1"/>
  <c r="Z40" i="1"/>
  <c r="X40" i="1"/>
  <c r="V40" i="1"/>
  <c r="AN39" i="1"/>
  <c r="AL39" i="1"/>
  <c r="AJ39" i="1"/>
  <c r="AH39" i="1"/>
  <c r="AF39" i="1"/>
  <c r="AD39" i="1"/>
  <c r="AB39" i="1"/>
  <c r="Z39" i="1"/>
  <c r="X39" i="1"/>
  <c r="V39" i="1"/>
  <c r="AN38" i="1"/>
  <c r="AL38" i="1"/>
  <c r="AJ38" i="1"/>
  <c r="AH38" i="1"/>
  <c r="AF38" i="1"/>
  <c r="AD38" i="1"/>
  <c r="AB38" i="1"/>
  <c r="Z38" i="1"/>
  <c r="X38" i="1"/>
  <c r="V38" i="1"/>
  <c r="EL36" i="1"/>
  <c r="EK36" i="1"/>
  <c r="EJ36" i="1"/>
  <c r="EI36" i="1"/>
  <c r="EH36" i="1"/>
  <c r="EG36" i="1"/>
  <c r="EF36" i="1"/>
  <c r="EE36" i="1"/>
  <c r="ED36" i="1"/>
  <c r="EC36" i="1"/>
  <c r="EB36" i="1"/>
  <c r="EA36" i="1"/>
  <c r="DZ36" i="1"/>
  <c r="DY36" i="1"/>
  <c r="DX36" i="1"/>
  <c r="DW36" i="1"/>
  <c r="DV36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CH36" i="1"/>
  <c r="CG36" i="1"/>
  <c r="CF36" i="1"/>
  <c r="CE36" i="1"/>
  <c r="CD36" i="1"/>
  <c r="CC36" i="1"/>
  <c r="CB36" i="1"/>
  <c r="CA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S36" i="1"/>
  <c r="R36" i="1"/>
  <c r="Q36" i="1"/>
  <c r="P36" i="1"/>
  <c r="O36" i="1"/>
  <c r="N36" i="1"/>
  <c r="M36" i="1"/>
  <c r="L36" i="1"/>
  <c r="K36" i="1"/>
  <c r="J36" i="1"/>
  <c r="I36" i="1"/>
  <c r="EL35" i="1"/>
  <c r="EK35" i="1"/>
  <c r="EJ35" i="1"/>
  <c r="EI35" i="1"/>
  <c r="EH35" i="1"/>
  <c r="EG35" i="1"/>
  <c r="EF35" i="1"/>
  <c r="EE35" i="1"/>
  <c r="ED35" i="1"/>
  <c r="EC35" i="1"/>
  <c r="EB35" i="1"/>
  <c r="EA35" i="1"/>
  <c r="DZ35" i="1"/>
  <c r="DY35" i="1"/>
  <c r="DX35" i="1"/>
  <c r="DW35" i="1"/>
  <c r="DV35" i="1"/>
  <c r="DU35" i="1"/>
  <c r="DT35" i="1"/>
  <c r="DS35" i="1"/>
  <c r="DR35" i="1"/>
  <c r="DQ35" i="1"/>
  <c r="DP35" i="1"/>
  <c r="DO35" i="1"/>
  <c r="DN35" i="1"/>
  <c r="DM35" i="1"/>
  <c r="DL35" i="1"/>
  <c r="DK35" i="1"/>
  <c r="DJ35" i="1"/>
  <c r="DI35" i="1"/>
  <c r="DH35" i="1"/>
  <c r="DG35" i="1"/>
  <c r="DF35" i="1"/>
  <c r="DE35" i="1"/>
  <c r="DD35" i="1"/>
  <c r="DC35" i="1"/>
  <c r="DB35" i="1"/>
  <c r="DA35" i="1"/>
  <c r="CZ35" i="1"/>
  <c r="CY35" i="1"/>
  <c r="CX35" i="1"/>
  <c r="CW35" i="1"/>
  <c r="CV35" i="1"/>
  <c r="CU35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CH35" i="1"/>
  <c r="CG35" i="1"/>
  <c r="CF35" i="1"/>
  <c r="CE35" i="1"/>
  <c r="CD35" i="1"/>
  <c r="CC35" i="1"/>
  <c r="CB35" i="1"/>
  <c r="CA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N35" i="1"/>
  <c r="BM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S35" i="1"/>
  <c r="R35" i="1"/>
  <c r="Q35" i="1"/>
  <c r="P35" i="1"/>
  <c r="O35" i="1"/>
  <c r="N35" i="1"/>
  <c r="M35" i="1"/>
  <c r="L35" i="1"/>
  <c r="K35" i="1"/>
  <c r="J35" i="1"/>
  <c r="I35" i="1"/>
  <c r="AN34" i="1"/>
  <c r="AL34" i="1"/>
  <c r="AJ34" i="1"/>
  <c r="AH34" i="1"/>
  <c r="AF34" i="1"/>
  <c r="AD34" i="1"/>
  <c r="AB34" i="1"/>
  <c r="Z34" i="1"/>
  <c r="X34" i="1"/>
  <c r="V34" i="1"/>
  <c r="AN33" i="1"/>
  <c r="AL33" i="1"/>
  <c r="AJ33" i="1"/>
  <c r="AH33" i="1"/>
  <c r="AF33" i="1"/>
  <c r="AD33" i="1"/>
  <c r="AB33" i="1"/>
  <c r="Z33" i="1"/>
  <c r="X33" i="1"/>
  <c r="V33" i="1"/>
  <c r="AN32" i="1"/>
  <c r="AL32" i="1"/>
  <c r="AJ32" i="1"/>
  <c r="AH32" i="1"/>
  <c r="AF32" i="1"/>
  <c r="AD32" i="1"/>
  <c r="AB32" i="1"/>
  <c r="Z32" i="1"/>
  <c r="X32" i="1"/>
  <c r="V32" i="1"/>
  <c r="AN31" i="1"/>
  <c r="AL31" i="1"/>
  <c r="AJ31" i="1"/>
  <c r="AH31" i="1"/>
  <c r="AF31" i="1"/>
  <c r="AD31" i="1"/>
  <c r="AB31" i="1"/>
  <c r="Z31" i="1"/>
  <c r="X31" i="1"/>
  <c r="V31" i="1"/>
  <c r="AN30" i="1"/>
  <c r="AL30" i="1"/>
  <c r="AJ30" i="1"/>
  <c r="AH30" i="1"/>
  <c r="AF30" i="1"/>
  <c r="AD30" i="1"/>
  <c r="AB30" i="1"/>
  <c r="Z30" i="1"/>
  <c r="X30" i="1"/>
  <c r="V30" i="1"/>
  <c r="AN29" i="1"/>
  <c r="AL29" i="1"/>
  <c r="AJ29" i="1"/>
  <c r="AH29" i="1"/>
  <c r="AF29" i="1"/>
  <c r="AD29" i="1"/>
  <c r="AB29" i="1"/>
  <c r="Z29" i="1"/>
  <c r="X29" i="1"/>
  <c r="V29" i="1"/>
  <c r="AN28" i="1"/>
  <c r="AL28" i="1"/>
  <c r="AJ28" i="1"/>
  <c r="AH28" i="1"/>
  <c r="AF28" i="1"/>
  <c r="AD28" i="1"/>
  <c r="AB28" i="1"/>
  <c r="Z28" i="1"/>
  <c r="X28" i="1"/>
  <c r="V28" i="1"/>
  <c r="AN27" i="1"/>
  <c r="AL27" i="1"/>
  <c r="AJ27" i="1"/>
  <c r="AH27" i="1"/>
  <c r="AF27" i="1"/>
  <c r="AD27" i="1"/>
  <c r="AB27" i="1"/>
  <c r="Z27" i="1"/>
  <c r="X27" i="1"/>
  <c r="V27" i="1"/>
  <c r="AN26" i="1"/>
  <c r="AL26" i="1"/>
  <c r="AJ26" i="1"/>
  <c r="AH26" i="1"/>
  <c r="AF26" i="1"/>
  <c r="AD26" i="1"/>
  <c r="AB26" i="1"/>
  <c r="Z26" i="1"/>
  <c r="X26" i="1"/>
  <c r="V26" i="1"/>
  <c r="AN25" i="1"/>
  <c r="AL25" i="1"/>
  <c r="AJ25" i="1"/>
  <c r="AH25" i="1"/>
  <c r="AF25" i="1"/>
  <c r="AD25" i="1"/>
  <c r="AB25" i="1"/>
  <c r="Z25" i="1"/>
  <c r="X25" i="1"/>
  <c r="V25" i="1"/>
  <c r="AN24" i="1"/>
  <c r="AL24" i="1"/>
  <c r="AJ24" i="1"/>
  <c r="AH24" i="1"/>
  <c r="AF24" i="1"/>
  <c r="AD24" i="1"/>
  <c r="AB24" i="1"/>
  <c r="Z24" i="1"/>
  <c r="X24" i="1"/>
  <c r="V24" i="1"/>
  <c r="AN23" i="1"/>
  <c r="AL23" i="1"/>
  <c r="AJ23" i="1"/>
  <c r="AH23" i="1"/>
  <c r="AF23" i="1"/>
  <c r="AD23" i="1"/>
  <c r="AB23" i="1"/>
  <c r="Z23" i="1"/>
  <c r="X23" i="1"/>
  <c r="V23" i="1"/>
  <c r="EL21" i="1"/>
  <c r="EK21" i="1"/>
  <c r="EJ21" i="1"/>
  <c r="EI21" i="1"/>
  <c r="EH21" i="1"/>
  <c r="EG21" i="1"/>
  <c r="EF21" i="1"/>
  <c r="EE21" i="1"/>
  <c r="ED21" i="1"/>
  <c r="EC21" i="1"/>
  <c r="EB21" i="1"/>
  <c r="EA21" i="1"/>
  <c r="DZ21" i="1"/>
  <c r="DY21" i="1"/>
  <c r="DX21" i="1"/>
  <c r="DW21" i="1"/>
  <c r="DV21" i="1"/>
  <c r="DU21" i="1"/>
  <c r="DT21" i="1"/>
  <c r="DS21" i="1"/>
  <c r="DR21" i="1"/>
  <c r="DQ21" i="1"/>
  <c r="DP21" i="1"/>
  <c r="DO21" i="1"/>
  <c r="DN21" i="1"/>
  <c r="DM21" i="1"/>
  <c r="DL21" i="1"/>
  <c r="DK21" i="1"/>
  <c r="DJ21" i="1"/>
  <c r="DI21" i="1"/>
  <c r="DH21" i="1"/>
  <c r="DG21" i="1"/>
  <c r="DF21" i="1"/>
  <c r="DE21" i="1"/>
  <c r="DD21" i="1"/>
  <c r="DC21" i="1"/>
  <c r="DB21" i="1"/>
  <c r="DA21" i="1"/>
  <c r="CZ21" i="1"/>
  <c r="CY21" i="1"/>
  <c r="CX21" i="1"/>
  <c r="CW21" i="1"/>
  <c r="CV21" i="1"/>
  <c r="CU21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CH21" i="1"/>
  <c r="CG21" i="1"/>
  <c r="CF21" i="1"/>
  <c r="CE21" i="1"/>
  <c r="CD21" i="1"/>
  <c r="CC21" i="1"/>
  <c r="CB21" i="1"/>
  <c r="CA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N21" i="1"/>
  <c r="BM21" i="1"/>
  <c r="BL21" i="1"/>
  <c r="BK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S21" i="1"/>
  <c r="R21" i="1"/>
  <c r="Q21" i="1"/>
  <c r="P21" i="1"/>
  <c r="O21" i="1"/>
  <c r="N21" i="1"/>
  <c r="M21" i="1"/>
  <c r="L21" i="1"/>
  <c r="K21" i="1"/>
  <c r="J21" i="1"/>
  <c r="I21" i="1"/>
  <c r="EL20" i="1"/>
  <c r="EK20" i="1"/>
  <c r="EJ20" i="1"/>
  <c r="EI20" i="1"/>
  <c r="EH20" i="1"/>
  <c r="EG20" i="1"/>
  <c r="EF20" i="1"/>
  <c r="EE20" i="1"/>
  <c r="ED20" i="1"/>
  <c r="EC20" i="1"/>
  <c r="EB20" i="1"/>
  <c r="EA20" i="1"/>
  <c r="DZ20" i="1"/>
  <c r="DY20" i="1"/>
  <c r="DX20" i="1"/>
  <c r="DW20" i="1"/>
  <c r="DV20" i="1"/>
  <c r="DU20" i="1"/>
  <c r="DT20" i="1"/>
  <c r="DS20" i="1"/>
  <c r="DR20" i="1"/>
  <c r="DQ20" i="1"/>
  <c r="DP20" i="1"/>
  <c r="DO20" i="1"/>
  <c r="DN20" i="1"/>
  <c r="DM20" i="1"/>
  <c r="DL20" i="1"/>
  <c r="DK20" i="1"/>
  <c r="DJ20" i="1"/>
  <c r="DI20" i="1"/>
  <c r="DH20" i="1"/>
  <c r="DG20" i="1"/>
  <c r="DF20" i="1"/>
  <c r="DE20" i="1"/>
  <c r="DD20" i="1"/>
  <c r="DC20" i="1"/>
  <c r="DB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B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S20" i="1"/>
  <c r="R20" i="1"/>
  <c r="Q20" i="1"/>
  <c r="P20" i="1"/>
  <c r="O20" i="1"/>
  <c r="N20" i="1"/>
  <c r="M20" i="1"/>
  <c r="L20" i="1"/>
  <c r="K20" i="1"/>
  <c r="J20" i="1"/>
  <c r="I20" i="1"/>
  <c r="AN19" i="1"/>
  <c r="AL19" i="1"/>
  <c r="AJ19" i="1"/>
  <c r="AH19" i="1"/>
  <c r="AF19" i="1"/>
  <c r="AD19" i="1"/>
  <c r="AB19" i="1"/>
  <c r="Z19" i="1"/>
  <c r="X19" i="1"/>
  <c r="V19" i="1"/>
  <c r="AN18" i="1"/>
  <c r="AL18" i="1"/>
  <c r="AJ18" i="1"/>
  <c r="AH18" i="1"/>
  <c r="AF18" i="1"/>
  <c r="AD18" i="1"/>
  <c r="AB18" i="1"/>
  <c r="Z18" i="1"/>
  <c r="X18" i="1"/>
  <c r="V18" i="1"/>
  <c r="AN17" i="1"/>
  <c r="AL17" i="1"/>
  <c r="AJ17" i="1"/>
  <c r="AH17" i="1"/>
  <c r="AF17" i="1"/>
  <c r="AD17" i="1"/>
  <c r="AB17" i="1"/>
  <c r="Z17" i="1"/>
  <c r="X17" i="1"/>
  <c r="V17" i="1"/>
  <c r="AN16" i="1"/>
  <c r="AL16" i="1"/>
  <c r="AJ16" i="1"/>
  <c r="AH16" i="1"/>
  <c r="AF16" i="1"/>
  <c r="AD16" i="1"/>
  <c r="AB16" i="1"/>
  <c r="Z16" i="1"/>
  <c r="X16" i="1"/>
  <c r="V16" i="1"/>
  <c r="AN15" i="1"/>
  <c r="AL15" i="1"/>
  <c r="AJ15" i="1"/>
  <c r="AH15" i="1"/>
  <c r="AF15" i="1"/>
  <c r="AD15" i="1"/>
  <c r="AB15" i="1"/>
  <c r="Z15" i="1"/>
  <c r="X15" i="1"/>
  <c r="V15" i="1"/>
  <c r="AN14" i="1"/>
  <c r="AL14" i="1"/>
  <c r="AJ14" i="1"/>
  <c r="AH14" i="1"/>
  <c r="AF14" i="1"/>
  <c r="AD14" i="1"/>
  <c r="AB14" i="1"/>
  <c r="Z14" i="1"/>
  <c r="X14" i="1"/>
  <c r="V14" i="1"/>
  <c r="AN13" i="1"/>
  <c r="AL13" i="1"/>
  <c r="AJ13" i="1"/>
  <c r="AH13" i="1"/>
  <c r="AF13" i="1"/>
  <c r="AD13" i="1"/>
  <c r="AB13" i="1"/>
  <c r="Z13" i="1"/>
  <c r="X13" i="1"/>
  <c r="V13" i="1"/>
  <c r="AN12" i="1"/>
  <c r="AL12" i="1"/>
  <c r="AJ12" i="1"/>
  <c r="AH12" i="1"/>
  <c r="AF12" i="1"/>
  <c r="AD12" i="1"/>
  <c r="AB12" i="1"/>
  <c r="Z12" i="1"/>
  <c r="X12" i="1"/>
  <c r="V12" i="1"/>
  <c r="AN11" i="1"/>
  <c r="AL11" i="1"/>
  <c r="AJ11" i="1"/>
  <c r="AH11" i="1"/>
  <c r="AF11" i="1"/>
  <c r="AD11" i="1"/>
  <c r="AB11" i="1"/>
  <c r="Z11" i="1"/>
  <c r="X11" i="1"/>
  <c r="V11" i="1"/>
  <c r="AN10" i="1"/>
  <c r="AL10" i="1"/>
  <c r="AJ10" i="1"/>
  <c r="AH10" i="1"/>
  <c r="AF10" i="1"/>
  <c r="AD10" i="1"/>
  <c r="AB10" i="1"/>
  <c r="Z10" i="1"/>
  <c r="X10" i="1"/>
  <c r="V10" i="1"/>
  <c r="AN9" i="1"/>
  <c r="AL9" i="1"/>
  <c r="AJ9" i="1"/>
  <c r="AH9" i="1"/>
  <c r="AF9" i="1"/>
  <c r="AD9" i="1"/>
  <c r="AB9" i="1"/>
  <c r="Z9" i="1"/>
  <c r="X9" i="1"/>
  <c r="V9" i="1"/>
  <c r="AN8" i="1"/>
  <c r="AL8" i="1"/>
  <c r="AJ8" i="1"/>
  <c r="AH8" i="1"/>
  <c r="AF8" i="1"/>
  <c r="AD8" i="1"/>
  <c r="AB8" i="1"/>
  <c r="Z8" i="1"/>
  <c r="X8" i="1"/>
  <c r="V8" i="1"/>
  <c r="AN7" i="1"/>
  <c r="AL7" i="1"/>
  <c r="AJ7" i="1"/>
  <c r="AH7" i="1"/>
  <c r="AF7" i="1"/>
  <c r="AD7" i="1"/>
  <c r="AB7" i="1"/>
  <c r="Z7" i="1"/>
  <c r="X7" i="1"/>
  <c r="V7" i="1"/>
  <c r="AN6" i="1"/>
  <c r="AL6" i="1"/>
  <c r="AJ6" i="1"/>
  <c r="AH6" i="1"/>
  <c r="AF6" i="1"/>
  <c r="AD6" i="1"/>
  <c r="AB6" i="1"/>
  <c r="Z6" i="1"/>
  <c r="X6" i="1"/>
  <c r="V6" i="1"/>
  <c r="AN5" i="1"/>
  <c r="AL5" i="1"/>
  <c r="AJ5" i="1"/>
  <c r="AH5" i="1"/>
  <c r="AF5" i="1"/>
  <c r="AD5" i="1"/>
  <c r="AB5" i="1"/>
  <c r="Z5" i="1"/>
  <c r="X5" i="1"/>
  <c r="V5" i="1"/>
  <c r="EL912" i="1" l="1"/>
  <c r="DY912" i="1"/>
  <c r="CV912" i="1"/>
  <c r="AQ878" i="1"/>
  <c r="AP878" i="1"/>
  <c r="AQ876" i="1"/>
  <c r="AP876" i="1"/>
  <c r="DM912" i="1"/>
  <c r="AR791" i="1"/>
  <c r="EF912" i="1"/>
  <c r="AQ943" i="1"/>
  <c r="AQ966" i="1"/>
  <c r="AQ968" i="1"/>
  <c r="AQ970" i="1"/>
  <c r="AQ972" i="1"/>
  <c r="AQ974" i="1"/>
  <c r="AQ976" i="1"/>
  <c r="AQ978" i="1"/>
  <c r="DE912" i="1"/>
  <c r="CS911" i="1"/>
  <c r="DK921" i="1"/>
  <c r="AN922" i="1"/>
  <c r="EH922" i="1"/>
  <c r="DN921" i="1"/>
  <c r="DB922" i="1"/>
  <c r="DL912" i="1"/>
  <c r="CS912" i="1"/>
  <c r="DZ911" i="1"/>
  <c r="EG911" i="1"/>
  <c r="DU911" i="1"/>
  <c r="DQ912" i="1"/>
  <c r="DI911" i="1"/>
  <c r="DA911" i="1"/>
  <c r="CW912" i="1"/>
  <c r="CO912" i="1"/>
  <c r="DK912" i="1"/>
  <c r="DG911" i="1"/>
  <c r="CQ911" i="1"/>
  <c r="AP875" i="1"/>
  <c r="AQ927" i="1"/>
  <c r="AQ929" i="1"/>
  <c r="AQ931" i="1"/>
  <c r="AQ933" i="1"/>
  <c r="AQ935" i="1"/>
  <c r="AQ937" i="1"/>
  <c r="AQ939" i="1"/>
  <c r="AQ941" i="1"/>
  <c r="DZ921" i="1"/>
  <c r="CR911" i="1"/>
  <c r="DH911" i="1"/>
  <c r="CZ912" i="1"/>
  <c r="CV911" i="1"/>
  <c r="AH880" i="1"/>
  <c r="AQ832" i="1"/>
  <c r="AQ834" i="1"/>
  <c r="AQ836" i="1"/>
  <c r="AQ838" i="1"/>
  <c r="AQ840" i="1"/>
  <c r="AQ842" i="1"/>
  <c r="AQ844" i="1"/>
  <c r="AP887" i="1"/>
  <c r="AQ949" i="1"/>
  <c r="AQ951" i="1"/>
  <c r="AQ953" i="1"/>
  <c r="AQ955" i="1"/>
  <c r="AQ957" i="1"/>
  <c r="AQ959" i="1"/>
  <c r="AQ961" i="1"/>
  <c r="AQ965" i="1"/>
  <c r="AQ967" i="1"/>
  <c r="AQ969" i="1"/>
  <c r="AQ971" i="1"/>
  <c r="AQ973" i="1"/>
  <c r="AQ975" i="1"/>
  <c r="AQ977" i="1"/>
  <c r="AQ979" i="1"/>
  <c r="X1017" i="1"/>
  <c r="X1016" i="1"/>
  <c r="AF1016" i="1"/>
  <c r="AF1017" i="1"/>
  <c r="AN1017" i="1"/>
  <c r="AN1016" i="1"/>
  <c r="EH921" i="1"/>
  <c r="AP866" i="1"/>
  <c r="AH1016" i="1"/>
  <c r="AH1017" i="1"/>
  <c r="EB912" i="1"/>
  <c r="DT912" i="1"/>
  <c r="AB1017" i="1"/>
  <c r="AB1016" i="1"/>
  <c r="AJ1017" i="1"/>
  <c r="AJ1016" i="1"/>
  <c r="DW921" i="1"/>
  <c r="Z1016" i="1"/>
  <c r="Z1017" i="1"/>
  <c r="EF911" i="1"/>
  <c r="DP911" i="1"/>
  <c r="V1016" i="1"/>
  <c r="V1017" i="1"/>
  <c r="AD1016" i="1"/>
  <c r="AD1017" i="1"/>
  <c r="AL1016" i="1"/>
  <c r="AL1017" i="1"/>
  <c r="DR922" i="1"/>
  <c r="DF921" i="1"/>
  <c r="CO911" i="1"/>
  <c r="AQ867" i="1"/>
  <c r="AP867" i="1"/>
  <c r="AV966" i="1"/>
  <c r="AW966" i="1"/>
  <c r="AU966" i="1"/>
  <c r="AV968" i="1"/>
  <c r="AW968" i="1"/>
  <c r="AU968" i="1"/>
  <c r="AV970" i="1"/>
  <c r="AW970" i="1"/>
  <c r="AU970" i="1"/>
  <c r="AV972" i="1"/>
  <c r="AW972" i="1"/>
  <c r="AU972" i="1"/>
  <c r="AV974" i="1"/>
  <c r="AW974" i="1"/>
  <c r="AU974" i="1"/>
  <c r="AV976" i="1"/>
  <c r="AW976" i="1"/>
  <c r="AU976" i="1"/>
  <c r="AV978" i="1"/>
  <c r="AW978" i="1"/>
  <c r="AU978" i="1"/>
  <c r="X922" i="1"/>
  <c r="EE922" i="1"/>
  <c r="EA922" i="1"/>
  <c r="DW922" i="1"/>
  <c r="DS922" i="1"/>
  <c r="DO922" i="1"/>
  <c r="DK922" i="1"/>
  <c r="DG922" i="1"/>
  <c r="DC922" i="1"/>
  <c r="CU922" i="1"/>
  <c r="CQ922" i="1"/>
  <c r="DT911" i="1"/>
  <c r="AQ849" i="1"/>
  <c r="AQ857" i="1"/>
  <c r="AQ859" i="1"/>
  <c r="AQ924" i="1"/>
  <c r="AQ926" i="1"/>
  <c r="AX965" i="1"/>
  <c r="AT965" i="1"/>
  <c r="AR966" i="1"/>
  <c r="AS966" i="1"/>
  <c r="AX967" i="1"/>
  <c r="AT967" i="1"/>
  <c r="AR968" i="1"/>
  <c r="AS968" i="1"/>
  <c r="AX969" i="1"/>
  <c r="AT969" i="1"/>
  <c r="AR970" i="1"/>
  <c r="AS970" i="1"/>
  <c r="AX971" i="1"/>
  <c r="AT971" i="1"/>
  <c r="AR972" i="1"/>
  <c r="AS972" i="1"/>
  <c r="AX973" i="1"/>
  <c r="AT973" i="1"/>
  <c r="AR974" i="1"/>
  <c r="AS974" i="1"/>
  <c r="AX975" i="1"/>
  <c r="AT975" i="1"/>
  <c r="AR976" i="1"/>
  <c r="AS976" i="1"/>
  <c r="AX977" i="1"/>
  <c r="AT977" i="1"/>
  <c r="AR978" i="1"/>
  <c r="AS978" i="1"/>
  <c r="AX979" i="1"/>
  <c r="AT979" i="1"/>
  <c r="EG912" i="1"/>
  <c r="DI912" i="1"/>
  <c r="DM911" i="1"/>
  <c r="AQ910" i="1"/>
  <c r="AQ908" i="1"/>
  <c r="AQ906" i="1"/>
  <c r="AQ904" i="1"/>
  <c r="AQ902" i="1"/>
  <c r="AP902" i="1"/>
  <c r="AQ900" i="1"/>
  <c r="EK911" i="1"/>
  <c r="EC911" i="1"/>
  <c r="DY911" i="1"/>
  <c r="DU912" i="1"/>
  <c r="DQ911" i="1"/>
  <c r="DH912" i="1"/>
  <c r="DD911" i="1"/>
  <c r="CZ911" i="1"/>
  <c r="CR912" i="1"/>
  <c r="CN911" i="1"/>
  <c r="AQ896" i="1"/>
  <c r="AQ894" i="1"/>
  <c r="AQ892" i="1"/>
  <c r="AQ890" i="1"/>
  <c r="AQ888" i="1"/>
  <c r="AQ886" i="1"/>
  <c r="AQ884" i="1"/>
  <c r="AQ882" i="1"/>
  <c r="AV965" i="1"/>
  <c r="AW965" i="1"/>
  <c r="AU965" i="1"/>
  <c r="AV967" i="1"/>
  <c r="AW967" i="1"/>
  <c r="AU967" i="1"/>
  <c r="AV969" i="1"/>
  <c r="AW969" i="1"/>
  <c r="AU969" i="1"/>
  <c r="AV971" i="1"/>
  <c r="AW971" i="1"/>
  <c r="AU971" i="1"/>
  <c r="AV973" i="1"/>
  <c r="AW973" i="1"/>
  <c r="AU973" i="1"/>
  <c r="AV975" i="1"/>
  <c r="AW975" i="1"/>
  <c r="AU975" i="1"/>
  <c r="AV977" i="1"/>
  <c r="AW977" i="1"/>
  <c r="AU977" i="1"/>
  <c r="AV979" i="1"/>
  <c r="AW979" i="1"/>
  <c r="AU979" i="1"/>
  <c r="EJ912" i="1"/>
  <c r="DK911" i="1"/>
  <c r="DG912" i="1"/>
  <c r="DC912" i="1"/>
  <c r="CY911" i="1"/>
  <c r="CU911" i="1"/>
  <c r="CQ912" i="1"/>
  <c r="AP475" i="1"/>
  <c r="AQ831" i="1"/>
  <c r="AQ833" i="1"/>
  <c r="AQ835" i="1"/>
  <c r="AQ837" i="1"/>
  <c r="AQ839" i="1"/>
  <c r="AQ841" i="1"/>
  <c r="AQ843" i="1"/>
  <c r="AQ848" i="1"/>
  <c r="AQ850" i="1"/>
  <c r="AQ852" i="1"/>
  <c r="AQ854" i="1"/>
  <c r="AQ856" i="1"/>
  <c r="AQ858" i="1"/>
  <c r="AQ860" i="1"/>
  <c r="AQ862" i="1"/>
  <c r="AR965" i="1"/>
  <c r="AS965" i="1"/>
  <c r="AX966" i="1"/>
  <c r="AT966" i="1"/>
  <c r="AR967" i="1"/>
  <c r="AS967" i="1"/>
  <c r="AX968" i="1"/>
  <c r="AT968" i="1"/>
  <c r="AR969" i="1"/>
  <c r="AS969" i="1"/>
  <c r="AX970" i="1"/>
  <c r="AT970" i="1"/>
  <c r="AR971" i="1"/>
  <c r="AS971" i="1"/>
  <c r="AX972" i="1"/>
  <c r="AT972" i="1"/>
  <c r="AR973" i="1"/>
  <c r="AS973" i="1"/>
  <c r="AX974" i="1"/>
  <c r="AT974" i="1"/>
  <c r="AR975" i="1"/>
  <c r="AS975" i="1"/>
  <c r="AX976" i="1"/>
  <c r="AT976" i="1"/>
  <c r="AR977" i="1"/>
  <c r="AS977" i="1"/>
  <c r="AX978" i="1"/>
  <c r="AT978" i="1"/>
  <c r="AR979" i="1"/>
  <c r="AS979" i="1"/>
  <c r="CY921" i="1"/>
  <c r="AQ920" i="1"/>
  <c r="AQ918" i="1"/>
  <c r="AP918" i="1"/>
  <c r="AQ916" i="1"/>
  <c r="AP916" i="1"/>
  <c r="AQ914" i="1"/>
  <c r="CU912" i="1"/>
  <c r="EH911" i="1"/>
  <c r="ED911" i="1"/>
  <c r="DV911" i="1"/>
  <c r="DR911" i="1"/>
  <c r="AQ874" i="1"/>
  <c r="AQ872" i="1"/>
  <c r="AQ870" i="1"/>
  <c r="AP870" i="1"/>
  <c r="AL879" i="1"/>
  <c r="AQ868" i="1"/>
  <c r="AP868" i="1"/>
  <c r="AX792" i="1"/>
  <c r="AP118" i="1"/>
  <c r="AP348" i="1"/>
  <c r="AW351" i="1"/>
  <c r="AT831" i="1"/>
  <c r="AX831" i="1"/>
  <c r="AS832" i="1"/>
  <c r="AR832" i="1"/>
  <c r="AT833" i="1"/>
  <c r="AX833" i="1"/>
  <c r="AS834" i="1"/>
  <c r="AR834" i="1"/>
  <c r="AT835" i="1"/>
  <c r="AX835" i="1"/>
  <c r="AS836" i="1"/>
  <c r="AR836" i="1"/>
  <c r="AT837" i="1"/>
  <c r="AX837" i="1"/>
  <c r="AS838" i="1"/>
  <c r="AR838" i="1"/>
  <c r="AT839" i="1"/>
  <c r="AX839" i="1"/>
  <c r="AS840" i="1"/>
  <c r="AR840" i="1"/>
  <c r="AT841" i="1"/>
  <c r="AX841" i="1"/>
  <c r="AS842" i="1"/>
  <c r="AR842" i="1"/>
  <c r="AX843" i="1"/>
  <c r="AT843" i="1"/>
  <c r="AS844" i="1"/>
  <c r="AR844" i="1"/>
  <c r="AS848" i="1"/>
  <c r="AR848" i="1"/>
  <c r="AX849" i="1"/>
  <c r="AT849" i="1"/>
  <c r="AS850" i="1"/>
  <c r="AR850" i="1"/>
  <c r="AX851" i="1"/>
  <c r="AT851" i="1"/>
  <c r="AS852" i="1"/>
  <c r="AR852" i="1"/>
  <c r="AX853" i="1"/>
  <c r="AT853" i="1"/>
  <c r="AS854" i="1"/>
  <c r="AR854" i="1"/>
  <c r="AX855" i="1"/>
  <c r="AT855" i="1"/>
  <c r="AS856" i="1"/>
  <c r="AR856" i="1"/>
  <c r="AX857" i="1"/>
  <c r="AT857" i="1"/>
  <c r="AS858" i="1"/>
  <c r="AR858" i="1"/>
  <c r="AX859" i="1"/>
  <c r="AT859" i="1"/>
  <c r="AS860" i="1"/>
  <c r="AR860" i="1"/>
  <c r="AX861" i="1"/>
  <c r="AT861" i="1"/>
  <c r="AS862" i="1"/>
  <c r="AR862" i="1"/>
  <c r="AR924" i="1"/>
  <c r="AS924" i="1"/>
  <c r="AX925" i="1"/>
  <c r="AT925" i="1"/>
  <c r="AR926" i="1"/>
  <c r="AS926" i="1"/>
  <c r="AU927" i="1"/>
  <c r="AW927" i="1"/>
  <c r="AV927" i="1"/>
  <c r="AQ928" i="1"/>
  <c r="AU929" i="1"/>
  <c r="AW929" i="1"/>
  <c r="AV929" i="1"/>
  <c r="AQ930" i="1"/>
  <c r="AU931" i="1"/>
  <c r="AW931" i="1"/>
  <c r="AV931" i="1"/>
  <c r="AQ932" i="1"/>
  <c r="AU933" i="1"/>
  <c r="AW933" i="1"/>
  <c r="AV933" i="1"/>
  <c r="AQ934" i="1"/>
  <c r="AU935" i="1"/>
  <c r="AW935" i="1"/>
  <c r="AV935" i="1"/>
  <c r="AQ936" i="1"/>
  <c r="AU937" i="1"/>
  <c r="AW937" i="1"/>
  <c r="AV937" i="1"/>
  <c r="AQ938" i="1"/>
  <c r="AU939" i="1"/>
  <c r="AW939" i="1"/>
  <c r="AV939" i="1"/>
  <c r="AQ940" i="1"/>
  <c r="AU941" i="1"/>
  <c r="AW941" i="1"/>
  <c r="AV941" i="1"/>
  <c r="AQ942" i="1"/>
  <c r="AU943" i="1"/>
  <c r="AW943" i="1"/>
  <c r="AV943" i="1"/>
  <c r="AQ944" i="1"/>
  <c r="AQ948" i="1"/>
  <c r="AU949" i="1"/>
  <c r="AW949" i="1"/>
  <c r="AV949" i="1"/>
  <c r="AQ950" i="1"/>
  <c r="AU951" i="1"/>
  <c r="AW951" i="1"/>
  <c r="AV951" i="1"/>
  <c r="AQ952" i="1"/>
  <c r="AU953" i="1"/>
  <c r="AW953" i="1"/>
  <c r="AV953" i="1"/>
  <c r="AQ954" i="1"/>
  <c r="AU955" i="1"/>
  <c r="AW955" i="1"/>
  <c r="AV955" i="1"/>
  <c r="AQ956" i="1"/>
  <c r="AU957" i="1"/>
  <c r="AW957" i="1"/>
  <c r="AV957" i="1"/>
  <c r="AQ958" i="1"/>
  <c r="AU959" i="1"/>
  <c r="AW959" i="1"/>
  <c r="AV959" i="1"/>
  <c r="AQ960" i="1"/>
  <c r="AU961" i="1"/>
  <c r="AW961" i="1"/>
  <c r="AV961" i="1"/>
  <c r="DC921" i="1"/>
  <c r="AU919" i="1"/>
  <c r="AW919" i="1"/>
  <c r="AV919" i="1"/>
  <c r="AU917" i="1"/>
  <c r="AW917" i="1"/>
  <c r="AV917" i="1"/>
  <c r="AU915" i="1"/>
  <c r="AW915" i="1"/>
  <c r="AV915" i="1"/>
  <c r="EJ911" i="1"/>
  <c r="EB911" i="1"/>
  <c r="DC911" i="1"/>
  <c r="AV909" i="1"/>
  <c r="AW909" i="1"/>
  <c r="AU909" i="1"/>
  <c r="AV907" i="1"/>
  <c r="AW907" i="1"/>
  <c r="AU907" i="1"/>
  <c r="AV905" i="1"/>
  <c r="AW905" i="1"/>
  <c r="AU905" i="1"/>
  <c r="AV903" i="1"/>
  <c r="AW903" i="1"/>
  <c r="AU903" i="1"/>
  <c r="AV901" i="1"/>
  <c r="AW901" i="1"/>
  <c r="AU901" i="1"/>
  <c r="AV899" i="1"/>
  <c r="AW899" i="1"/>
  <c r="AU899" i="1"/>
  <c r="AV898" i="1"/>
  <c r="AW898" i="1"/>
  <c r="AU898" i="1"/>
  <c r="AV897" i="1"/>
  <c r="AW897" i="1"/>
  <c r="AU897" i="1"/>
  <c r="AV895" i="1"/>
  <c r="AW895" i="1"/>
  <c r="AU895" i="1"/>
  <c r="AV893" i="1"/>
  <c r="AW893" i="1"/>
  <c r="AU893" i="1"/>
  <c r="AV891" i="1"/>
  <c r="AW891" i="1"/>
  <c r="AU891" i="1"/>
  <c r="AV889" i="1"/>
  <c r="AW889" i="1"/>
  <c r="AU889" i="1"/>
  <c r="AW887" i="1"/>
  <c r="AU887" i="1"/>
  <c r="AV887" i="1"/>
  <c r="AW885" i="1"/>
  <c r="AU885" i="1"/>
  <c r="AV885" i="1"/>
  <c r="AW883" i="1"/>
  <c r="AU883" i="1"/>
  <c r="AV883" i="1"/>
  <c r="AW877" i="1"/>
  <c r="AU877" i="1"/>
  <c r="AV877" i="1"/>
  <c r="AS875" i="1"/>
  <c r="AR875" i="1"/>
  <c r="AX874" i="1"/>
  <c r="AT874" i="1"/>
  <c r="AP874" i="1"/>
  <c r="AS873" i="1"/>
  <c r="AR873" i="1"/>
  <c r="AX872" i="1"/>
  <c r="AT872" i="1"/>
  <c r="AS871" i="1"/>
  <c r="AR871" i="1"/>
  <c r="AX870" i="1"/>
  <c r="AT870" i="1"/>
  <c r="AS869" i="1"/>
  <c r="AR869" i="1"/>
  <c r="AX868" i="1"/>
  <c r="AT868" i="1"/>
  <c r="AS866" i="1"/>
  <c r="AR866" i="1"/>
  <c r="AX828" i="1"/>
  <c r="AX827" i="1"/>
  <c r="AU831" i="1"/>
  <c r="AV831" i="1"/>
  <c r="AW831" i="1"/>
  <c r="AU833" i="1"/>
  <c r="AV833" i="1"/>
  <c r="AW833" i="1"/>
  <c r="AU835" i="1"/>
  <c r="AV835" i="1"/>
  <c r="AW835" i="1"/>
  <c r="AU837" i="1"/>
  <c r="AV837" i="1"/>
  <c r="AW837" i="1"/>
  <c r="AU839" i="1"/>
  <c r="AV839" i="1"/>
  <c r="AW839" i="1"/>
  <c r="AU841" i="1"/>
  <c r="AV841" i="1"/>
  <c r="AW841" i="1"/>
  <c r="AU843" i="1"/>
  <c r="AV843" i="1"/>
  <c r="AW843" i="1"/>
  <c r="AU849" i="1"/>
  <c r="AV849" i="1"/>
  <c r="AW849" i="1"/>
  <c r="AU851" i="1"/>
  <c r="AV851" i="1"/>
  <c r="AW851" i="1"/>
  <c r="AU853" i="1"/>
  <c r="AV853" i="1"/>
  <c r="AW853" i="1"/>
  <c r="AU855" i="1"/>
  <c r="AV855" i="1"/>
  <c r="AW855" i="1"/>
  <c r="AU857" i="1"/>
  <c r="AV857" i="1"/>
  <c r="AW857" i="1"/>
  <c r="AU859" i="1"/>
  <c r="AV859" i="1"/>
  <c r="AW859" i="1"/>
  <c r="AW861" i="1"/>
  <c r="AU861" i="1"/>
  <c r="AV861" i="1"/>
  <c r="AU925" i="1"/>
  <c r="AW925" i="1"/>
  <c r="AV925" i="1"/>
  <c r="AR927" i="1"/>
  <c r="AS927" i="1"/>
  <c r="AX928" i="1"/>
  <c r="AT928" i="1"/>
  <c r="AR929" i="1"/>
  <c r="AS929" i="1"/>
  <c r="AX930" i="1"/>
  <c r="AT930" i="1"/>
  <c r="AR931" i="1"/>
  <c r="AS931" i="1"/>
  <c r="AX932" i="1"/>
  <c r="AT932" i="1"/>
  <c r="AR933" i="1"/>
  <c r="AS933" i="1"/>
  <c r="AX934" i="1"/>
  <c r="AT934" i="1"/>
  <c r="AR935" i="1"/>
  <c r="AS935" i="1"/>
  <c r="AX936" i="1"/>
  <c r="AT936" i="1"/>
  <c r="AR937" i="1"/>
  <c r="AS937" i="1"/>
  <c r="AX938" i="1"/>
  <c r="AT938" i="1"/>
  <c r="AR939" i="1"/>
  <c r="AS939" i="1"/>
  <c r="AX940" i="1"/>
  <c r="AT940" i="1"/>
  <c r="AR941" i="1"/>
  <c r="AS941" i="1"/>
  <c r="AX942" i="1"/>
  <c r="AT942" i="1"/>
  <c r="AR943" i="1"/>
  <c r="AS943" i="1"/>
  <c r="AX944" i="1"/>
  <c r="AT944" i="1"/>
  <c r="AX948" i="1"/>
  <c r="AT948" i="1"/>
  <c r="AR949" i="1"/>
  <c r="AS949" i="1"/>
  <c r="AX950" i="1"/>
  <c r="AT950" i="1"/>
  <c r="AR951" i="1"/>
  <c r="AS951" i="1"/>
  <c r="AX952" i="1"/>
  <c r="AT952" i="1"/>
  <c r="AR953" i="1"/>
  <c r="AS953" i="1"/>
  <c r="AX954" i="1"/>
  <c r="AT954" i="1"/>
  <c r="AR955" i="1"/>
  <c r="AS955" i="1"/>
  <c r="AX956" i="1"/>
  <c r="AT956" i="1"/>
  <c r="AR957" i="1"/>
  <c r="AS957" i="1"/>
  <c r="AX958" i="1"/>
  <c r="AT958" i="1"/>
  <c r="AR959" i="1"/>
  <c r="AS959" i="1"/>
  <c r="AX960" i="1"/>
  <c r="AT960" i="1"/>
  <c r="AR961" i="1"/>
  <c r="AS961" i="1"/>
  <c r="AR920" i="1"/>
  <c r="AS920" i="1"/>
  <c r="AF922" i="1"/>
  <c r="AX919" i="1"/>
  <c r="AT919" i="1"/>
  <c r="AR918" i="1"/>
  <c r="AS918" i="1"/>
  <c r="AX917" i="1"/>
  <c r="AT917" i="1"/>
  <c r="AR916" i="1"/>
  <c r="AS916" i="1"/>
  <c r="AX915" i="1"/>
  <c r="AT915" i="1"/>
  <c r="AS914" i="1"/>
  <c r="AR914" i="1"/>
  <c r="AR910" i="1"/>
  <c r="AS910" i="1"/>
  <c r="AT909" i="1"/>
  <c r="AX909" i="1"/>
  <c r="AR908" i="1"/>
  <c r="AS908" i="1"/>
  <c r="AT907" i="1"/>
  <c r="AX907" i="1"/>
  <c r="AR906" i="1"/>
  <c r="AS906" i="1"/>
  <c r="AT905" i="1"/>
  <c r="AX905" i="1"/>
  <c r="AR904" i="1"/>
  <c r="AS904" i="1"/>
  <c r="AT903" i="1"/>
  <c r="AX903" i="1"/>
  <c r="AR902" i="1"/>
  <c r="AS902" i="1"/>
  <c r="AT901" i="1"/>
  <c r="AX901" i="1"/>
  <c r="AR900" i="1"/>
  <c r="AS900" i="1"/>
  <c r="AT899" i="1"/>
  <c r="AX899" i="1"/>
  <c r="AT898" i="1"/>
  <c r="AX898" i="1"/>
  <c r="AT897" i="1"/>
  <c r="AX897" i="1"/>
  <c r="AR896" i="1"/>
  <c r="AS896" i="1"/>
  <c r="AT895" i="1"/>
  <c r="AX895" i="1"/>
  <c r="AR894" i="1"/>
  <c r="AS894" i="1"/>
  <c r="AT893" i="1"/>
  <c r="AX893" i="1"/>
  <c r="AR892" i="1"/>
  <c r="AS892" i="1"/>
  <c r="AT891" i="1"/>
  <c r="AX891" i="1"/>
  <c r="AR890" i="1"/>
  <c r="AS890" i="1"/>
  <c r="AT889" i="1"/>
  <c r="AX889" i="1"/>
  <c r="AS888" i="1"/>
  <c r="AR888" i="1"/>
  <c r="AX887" i="1"/>
  <c r="AT887" i="1"/>
  <c r="AS886" i="1"/>
  <c r="AR886" i="1"/>
  <c r="AX885" i="1"/>
  <c r="AT885" i="1"/>
  <c r="AS884" i="1"/>
  <c r="AR884" i="1"/>
  <c r="AX883" i="1"/>
  <c r="AT883" i="1"/>
  <c r="AS882" i="1"/>
  <c r="AR882" i="1"/>
  <c r="AS878" i="1"/>
  <c r="AR878" i="1"/>
  <c r="AX877" i="1"/>
  <c r="AT877" i="1"/>
  <c r="AS876" i="1"/>
  <c r="AR876" i="1"/>
  <c r="AW875" i="1"/>
  <c r="AU875" i="1"/>
  <c r="AV875" i="1"/>
  <c r="AW873" i="1"/>
  <c r="AU873" i="1"/>
  <c r="AV873" i="1"/>
  <c r="AW871" i="1"/>
  <c r="AU871" i="1"/>
  <c r="AV871" i="1"/>
  <c r="AW869" i="1"/>
  <c r="AU869" i="1"/>
  <c r="AV869" i="1"/>
  <c r="AS867" i="1"/>
  <c r="AR867" i="1"/>
  <c r="AW866" i="1"/>
  <c r="AU866" i="1"/>
  <c r="AV866" i="1"/>
  <c r="AU284" i="1"/>
  <c r="AR831" i="1"/>
  <c r="AS831" i="1"/>
  <c r="AX832" i="1"/>
  <c r="AT832" i="1"/>
  <c r="AR833" i="1"/>
  <c r="AS833" i="1"/>
  <c r="AX834" i="1"/>
  <c r="AT834" i="1"/>
  <c r="AR835" i="1"/>
  <c r="AS835" i="1"/>
  <c r="AX836" i="1"/>
  <c r="AT836" i="1"/>
  <c r="AS837" i="1"/>
  <c r="AR837" i="1"/>
  <c r="AX838" i="1"/>
  <c r="AT838" i="1"/>
  <c r="AS839" i="1"/>
  <c r="AR839" i="1"/>
  <c r="AX840" i="1"/>
  <c r="AT840" i="1"/>
  <c r="AR841" i="1"/>
  <c r="AS841" i="1"/>
  <c r="AX842" i="1"/>
  <c r="AT842" i="1"/>
  <c r="AS843" i="1"/>
  <c r="AR843" i="1"/>
  <c r="AX844" i="1"/>
  <c r="AT844" i="1"/>
  <c r="AX848" i="1"/>
  <c r="AT848" i="1"/>
  <c r="AS849" i="1"/>
  <c r="AR849" i="1"/>
  <c r="AX850" i="1"/>
  <c r="AT850" i="1"/>
  <c r="AS851" i="1"/>
  <c r="AR851" i="1"/>
  <c r="AX852" i="1"/>
  <c r="AT852" i="1"/>
  <c r="AS853" i="1"/>
  <c r="AR853" i="1"/>
  <c r="AX854" i="1"/>
  <c r="AT854" i="1"/>
  <c r="AS855" i="1"/>
  <c r="AR855" i="1"/>
  <c r="AX856" i="1"/>
  <c r="AT856" i="1"/>
  <c r="AS857" i="1"/>
  <c r="AR857" i="1"/>
  <c r="AX858" i="1"/>
  <c r="AT858" i="1"/>
  <c r="AS859" i="1"/>
  <c r="AR859" i="1"/>
  <c r="AX860" i="1"/>
  <c r="AT860" i="1"/>
  <c r="AS861" i="1"/>
  <c r="AR861" i="1"/>
  <c r="AX862" i="1"/>
  <c r="AT862" i="1"/>
  <c r="AX924" i="1"/>
  <c r="AT924" i="1"/>
  <c r="AR925" i="1"/>
  <c r="AS925" i="1"/>
  <c r="AX926" i="1"/>
  <c r="AT926" i="1"/>
  <c r="AU928" i="1"/>
  <c r="AW928" i="1"/>
  <c r="AV928" i="1"/>
  <c r="AU930" i="1"/>
  <c r="AW930" i="1"/>
  <c r="AV930" i="1"/>
  <c r="AU932" i="1"/>
  <c r="AW932" i="1"/>
  <c r="AV932" i="1"/>
  <c r="AU934" i="1"/>
  <c r="AW934" i="1"/>
  <c r="AV934" i="1"/>
  <c r="AU936" i="1"/>
  <c r="AW936" i="1"/>
  <c r="AV936" i="1"/>
  <c r="AU938" i="1"/>
  <c r="AW938" i="1"/>
  <c r="AV938" i="1"/>
  <c r="AU940" i="1"/>
  <c r="AW940" i="1"/>
  <c r="AV940" i="1"/>
  <c r="AU942" i="1"/>
  <c r="AW942" i="1"/>
  <c r="AV942" i="1"/>
  <c r="AU944" i="1"/>
  <c r="AW944" i="1"/>
  <c r="AV944" i="1"/>
  <c r="AU948" i="1"/>
  <c r="AW948" i="1"/>
  <c r="AV948" i="1"/>
  <c r="AU950" i="1"/>
  <c r="AW950" i="1"/>
  <c r="AV950" i="1"/>
  <c r="AU952" i="1"/>
  <c r="AW952" i="1"/>
  <c r="AV952" i="1"/>
  <c r="AU954" i="1"/>
  <c r="AW954" i="1"/>
  <c r="AV954" i="1"/>
  <c r="AU956" i="1"/>
  <c r="AW956" i="1"/>
  <c r="AV956" i="1"/>
  <c r="AU958" i="1"/>
  <c r="AW958" i="1"/>
  <c r="AV958" i="1"/>
  <c r="AU960" i="1"/>
  <c r="AW960" i="1"/>
  <c r="AV960" i="1"/>
  <c r="EE921" i="1"/>
  <c r="DS921" i="1"/>
  <c r="DG921" i="1"/>
  <c r="CU921" i="1"/>
  <c r="AU920" i="1"/>
  <c r="AW920" i="1"/>
  <c r="AV920" i="1"/>
  <c r="AQ919" i="1"/>
  <c r="AU918" i="1"/>
  <c r="AW918" i="1"/>
  <c r="AV918" i="1"/>
  <c r="AQ917" i="1"/>
  <c r="AU916" i="1"/>
  <c r="AW916" i="1"/>
  <c r="AV916" i="1"/>
  <c r="ED922" i="1"/>
  <c r="DV921" i="1"/>
  <c r="DR921" i="1"/>
  <c r="DN922" i="1"/>
  <c r="DJ921" i="1"/>
  <c r="DF922" i="1"/>
  <c r="DB921" i="1"/>
  <c r="CX921" i="1"/>
  <c r="CT922" i="1"/>
  <c r="CP921" i="1"/>
  <c r="AQ915" i="1"/>
  <c r="EF922" i="1"/>
  <c r="AU914" i="1"/>
  <c r="AV914" i="1"/>
  <c r="AW914" i="1"/>
  <c r="EK912" i="1"/>
  <c r="EC912" i="1"/>
  <c r="DX912" i="1"/>
  <c r="DP912" i="1"/>
  <c r="DD912" i="1"/>
  <c r="CY912" i="1"/>
  <c r="CN912" i="1"/>
  <c r="AV910" i="1"/>
  <c r="AW910" i="1"/>
  <c r="AU910" i="1"/>
  <c r="AQ909" i="1"/>
  <c r="AP909" i="1"/>
  <c r="AV908" i="1"/>
  <c r="AW908" i="1"/>
  <c r="AU908" i="1"/>
  <c r="AQ907" i="1"/>
  <c r="AP907" i="1"/>
  <c r="AV906" i="1"/>
  <c r="AW906" i="1"/>
  <c r="AU906" i="1"/>
  <c r="AQ905" i="1"/>
  <c r="AP905" i="1"/>
  <c r="AV904" i="1"/>
  <c r="AW904" i="1"/>
  <c r="AU904" i="1"/>
  <c r="AQ903" i="1"/>
  <c r="AP903" i="1"/>
  <c r="AV902" i="1"/>
  <c r="AW902" i="1"/>
  <c r="AU902" i="1"/>
  <c r="AQ901" i="1"/>
  <c r="AP901" i="1"/>
  <c r="AV900" i="1"/>
  <c r="AW900" i="1"/>
  <c r="AU900" i="1"/>
  <c r="AQ899" i="1"/>
  <c r="AP899" i="1"/>
  <c r="AQ898" i="1"/>
  <c r="AP898" i="1"/>
  <c r="AQ897" i="1"/>
  <c r="AV896" i="1"/>
  <c r="AW896" i="1"/>
  <c r="AU896" i="1"/>
  <c r="AQ895" i="1"/>
  <c r="AV894" i="1"/>
  <c r="AW894" i="1"/>
  <c r="AU894" i="1"/>
  <c r="AQ893" i="1"/>
  <c r="AV892" i="1"/>
  <c r="AW892" i="1"/>
  <c r="AU892" i="1"/>
  <c r="AQ891" i="1"/>
  <c r="AV890" i="1"/>
  <c r="AW890" i="1"/>
  <c r="AU890" i="1"/>
  <c r="AQ889" i="1"/>
  <c r="AW888" i="1"/>
  <c r="AU888" i="1"/>
  <c r="AV888" i="1"/>
  <c r="AQ887" i="1"/>
  <c r="AW886" i="1"/>
  <c r="AU886" i="1"/>
  <c r="AV886" i="1"/>
  <c r="AQ885" i="1"/>
  <c r="AW884" i="1"/>
  <c r="AU884" i="1"/>
  <c r="AV884" i="1"/>
  <c r="AQ883" i="1"/>
  <c r="AW882" i="1"/>
  <c r="AU882" i="1"/>
  <c r="AV882" i="1"/>
  <c r="Z880" i="1"/>
  <c r="AW878" i="1"/>
  <c r="AU878" i="1"/>
  <c r="AV878" i="1"/>
  <c r="AQ877" i="1"/>
  <c r="AW876" i="1"/>
  <c r="AU876" i="1"/>
  <c r="AV876" i="1"/>
  <c r="AX875" i="1"/>
  <c r="AT875" i="1"/>
  <c r="AS874" i="1"/>
  <c r="AR874" i="1"/>
  <c r="AX873" i="1"/>
  <c r="AT873" i="1"/>
  <c r="AS872" i="1"/>
  <c r="AR872" i="1"/>
  <c r="AX871" i="1"/>
  <c r="AT871" i="1"/>
  <c r="AS870" i="1"/>
  <c r="AR870" i="1"/>
  <c r="AX869" i="1"/>
  <c r="AT869" i="1"/>
  <c r="AS868" i="1"/>
  <c r="AR868" i="1"/>
  <c r="AW867" i="1"/>
  <c r="AU867" i="1"/>
  <c r="AV867" i="1"/>
  <c r="AX866" i="1"/>
  <c r="AT866" i="1"/>
  <c r="AU832" i="1"/>
  <c r="AW832" i="1"/>
  <c r="AV832" i="1"/>
  <c r="AU834" i="1"/>
  <c r="AW834" i="1"/>
  <c r="AV834" i="1"/>
  <c r="AU836" i="1"/>
  <c r="AW836" i="1"/>
  <c r="AV836" i="1"/>
  <c r="AU838" i="1"/>
  <c r="AW838" i="1"/>
  <c r="AV838" i="1"/>
  <c r="AU840" i="1"/>
  <c r="AW840" i="1"/>
  <c r="AV840" i="1"/>
  <c r="AU842" i="1"/>
  <c r="AW842" i="1"/>
  <c r="AV842" i="1"/>
  <c r="AU844" i="1"/>
  <c r="AV844" i="1"/>
  <c r="AW844" i="1"/>
  <c r="AU848" i="1"/>
  <c r="AV848" i="1"/>
  <c r="AW848" i="1"/>
  <c r="AU850" i="1"/>
  <c r="AV850" i="1"/>
  <c r="AW850" i="1"/>
  <c r="AQ851" i="1"/>
  <c r="AU852" i="1"/>
  <c r="AV852" i="1"/>
  <c r="AW852" i="1"/>
  <c r="AQ853" i="1"/>
  <c r="AU854" i="1"/>
  <c r="AV854" i="1"/>
  <c r="AW854" i="1"/>
  <c r="AQ855" i="1"/>
  <c r="AU856" i="1"/>
  <c r="AV856" i="1"/>
  <c r="AW856" i="1"/>
  <c r="AU858" i="1"/>
  <c r="AV858" i="1"/>
  <c r="AW858" i="1"/>
  <c r="AW860" i="1"/>
  <c r="AU860" i="1"/>
  <c r="AV860" i="1"/>
  <c r="AQ861" i="1"/>
  <c r="AW862" i="1"/>
  <c r="AU862" i="1"/>
  <c r="AV862" i="1"/>
  <c r="AU924" i="1"/>
  <c r="AW924" i="1"/>
  <c r="AV924" i="1"/>
  <c r="AQ925" i="1"/>
  <c r="AU926" i="1"/>
  <c r="AW926" i="1"/>
  <c r="AV926" i="1"/>
  <c r="AX927" i="1"/>
  <c r="AT927" i="1"/>
  <c r="AR928" i="1"/>
  <c r="AS928" i="1"/>
  <c r="AX929" i="1"/>
  <c r="AT929" i="1"/>
  <c r="AR930" i="1"/>
  <c r="AS930" i="1"/>
  <c r="AX931" i="1"/>
  <c r="AT931" i="1"/>
  <c r="AR932" i="1"/>
  <c r="AS932" i="1"/>
  <c r="AX933" i="1"/>
  <c r="AT933" i="1"/>
  <c r="AR934" i="1"/>
  <c r="AS934" i="1"/>
  <c r="AX935" i="1"/>
  <c r="AT935" i="1"/>
  <c r="AR936" i="1"/>
  <c r="AS936" i="1"/>
  <c r="AX937" i="1"/>
  <c r="AT937" i="1"/>
  <c r="AR938" i="1"/>
  <c r="AS938" i="1"/>
  <c r="AX939" i="1"/>
  <c r="AT939" i="1"/>
  <c r="AR940" i="1"/>
  <c r="AS940" i="1"/>
  <c r="AX941" i="1"/>
  <c r="AT941" i="1"/>
  <c r="AR942" i="1"/>
  <c r="AS942" i="1"/>
  <c r="AX943" i="1"/>
  <c r="AT943" i="1"/>
  <c r="AR944" i="1"/>
  <c r="AS944" i="1"/>
  <c r="AR948" i="1"/>
  <c r="AS948" i="1"/>
  <c r="AX949" i="1"/>
  <c r="AT949" i="1"/>
  <c r="AR950" i="1"/>
  <c r="AS950" i="1"/>
  <c r="AX951" i="1"/>
  <c r="AT951" i="1"/>
  <c r="AR952" i="1"/>
  <c r="AS952" i="1"/>
  <c r="AX953" i="1"/>
  <c r="AT953" i="1"/>
  <c r="AR954" i="1"/>
  <c r="AS954" i="1"/>
  <c r="AX955" i="1"/>
  <c r="AT955" i="1"/>
  <c r="AR956" i="1"/>
  <c r="AS956" i="1"/>
  <c r="AX957" i="1"/>
  <c r="AT957" i="1"/>
  <c r="AR958" i="1"/>
  <c r="AS958" i="1"/>
  <c r="AX959" i="1"/>
  <c r="AT959" i="1"/>
  <c r="AR960" i="1"/>
  <c r="AS960" i="1"/>
  <c r="AX961" i="1"/>
  <c r="AT961" i="1"/>
  <c r="EA921" i="1"/>
  <c r="DO921" i="1"/>
  <c r="CQ921" i="1"/>
  <c r="AX920" i="1"/>
  <c r="AT920" i="1"/>
  <c r="AR919" i="1"/>
  <c r="AS919" i="1"/>
  <c r="AX918" i="1"/>
  <c r="AT918" i="1"/>
  <c r="AR917" i="1"/>
  <c r="AS917" i="1"/>
  <c r="AX916" i="1"/>
  <c r="AT916" i="1"/>
  <c r="AR915" i="1"/>
  <c r="AS915" i="1"/>
  <c r="AX914" i="1"/>
  <c r="AT914" i="1"/>
  <c r="AX910" i="1"/>
  <c r="AT910" i="1"/>
  <c r="AR909" i="1"/>
  <c r="AS909" i="1"/>
  <c r="AT908" i="1"/>
  <c r="AX908" i="1"/>
  <c r="AR907" i="1"/>
  <c r="AS907" i="1"/>
  <c r="AT906" i="1"/>
  <c r="AX906" i="1"/>
  <c r="AR905" i="1"/>
  <c r="AS905" i="1"/>
  <c r="AT904" i="1"/>
  <c r="AX904" i="1"/>
  <c r="AP904" i="1"/>
  <c r="AR903" i="1"/>
  <c r="AS903" i="1"/>
  <c r="AT902" i="1"/>
  <c r="AX902" i="1"/>
  <c r="AR901" i="1"/>
  <c r="AS901" i="1"/>
  <c r="AT900" i="1"/>
  <c r="AX900" i="1"/>
  <c r="AR899" i="1"/>
  <c r="AS899" i="1"/>
  <c r="AR898" i="1"/>
  <c r="AS898" i="1"/>
  <c r="AR897" i="1"/>
  <c r="AS897" i="1"/>
  <c r="AT896" i="1"/>
  <c r="AX896" i="1"/>
  <c r="AR895" i="1"/>
  <c r="AS895" i="1"/>
  <c r="AT894" i="1"/>
  <c r="AX894" i="1"/>
  <c r="AP894" i="1"/>
  <c r="AR893" i="1"/>
  <c r="AS893" i="1"/>
  <c r="AT892" i="1"/>
  <c r="AX892" i="1"/>
  <c r="AP892" i="1"/>
  <c r="AR891" i="1"/>
  <c r="AS891" i="1"/>
  <c r="AT890" i="1"/>
  <c r="AX890" i="1"/>
  <c r="AP890" i="1"/>
  <c r="AS889" i="1"/>
  <c r="AR889" i="1"/>
  <c r="AX888" i="1"/>
  <c r="AT888" i="1"/>
  <c r="AS887" i="1"/>
  <c r="AR887" i="1"/>
  <c r="AX886" i="1"/>
  <c r="AT886" i="1"/>
  <c r="AP886" i="1"/>
  <c r="AS885" i="1"/>
  <c r="AR885" i="1"/>
  <c r="AX884" i="1"/>
  <c r="AT884" i="1"/>
  <c r="AS883" i="1"/>
  <c r="AR883" i="1"/>
  <c r="AX882" i="1"/>
  <c r="AT882" i="1"/>
  <c r="AD879" i="1"/>
  <c r="AX878" i="1"/>
  <c r="AT878" i="1"/>
  <c r="AS877" i="1"/>
  <c r="AR877" i="1"/>
  <c r="AX876" i="1"/>
  <c r="AT876" i="1"/>
  <c r="AQ875" i="1"/>
  <c r="AW874" i="1"/>
  <c r="AU874" i="1"/>
  <c r="AV874" i="1"/>
  <c r="AQ873" i="1"/>
  <c r="AP873" i="1"/>
  <c r="AW872" i="1"/>
  <c r="AU872" i="1"/>
  <c r="AV872" i="1"/>
  <c r="AQ871" i="1"/>
  <c r="AP871" i="1"/>
  <c r="AW870" i="1"/>
  <c r="AU870" i="1"/>
  <c r="AV870" i="1"/>
  <c r="AQ869" i="1"/>
  <c r="AW868" i="1"/>
  <c r="AU868" i="1"/>
  <c r="AV868" i="1"/>
  <c r="AX867" i="1"/>
  <c r="AT867" i="1"/>
  <c r="AQ866" i="1"/>
  <c r="EI911" i="1"/>
  <c r="EE911" i="1"/>
  <c r="EA911" i="1"/>
  <c r="DW911" i="1"/>
  <c r="DS911" i="1"/>
  <c r="DO911" i="1"/>
  <c r="AJ911" i="1"/>
  <c r="AB911" i="1"/>
  <c r="AP900" i="1"/>
  <c r="AL880" i="1"/>
  <c r="AD880" i="1"/>
  <c r="AJ879" i="1"/>
  <c r="AB879" i="1"/>
  <c r="AQ27" i="1"/>
  <c r="AW34" i="1"/>
  <c r="AW82" i="1"/>
  <c r="AP83" i="1"/>
  <c r="AQ118" i="1"/>
  <c r="AQ272" i="1"/>
  <c r="AP324" i="1"/>
  <c r="AQ340" i="1"/>
  <c r="AP354" i="1"/>
  <c r="AP380" i="1"/>
  <c r="EB921" i="1"/>
  <c r="DT921" i="1"/>
  <c r="DP922" i="1"/>
  <c r="DH921" i="1"/>
  <c r="DD921" i="1"/>
  <c r="CZ922" i="1"/>
  <c r="CV921" i="1"/>
  <c r="CR921" i="1"/>
  <c r="CN921" i="1"/>
  <c r="AN880" i="1"/>
  <c r="AF880" i="1"/>
  <c r="X880" i="1"/>
  <c r="AH879" i="1"/>
  <c r="Z879" i="1"/>
  <c r="AR491" i="1"/>
  <c r="AP511" i="1"/>
  <c r="AP515" i="1"/>
  <c r="AQ515" i="1"/>
  <c r="AP517" i="1"/>
  <c r="AP519" i="1"/>
  <c r="AP908" i="1"/>
  <c r="AP906" i="1"/>
  <c r="AP888" i="1"/>
  <c r="V879" i="1"/>
  <c r="AP877" i="1"/>
  <c r="AP872" i="1"/>
  <c r="AP869" i="1"/>
  <c r="AQ147" i="1"/>
  <c r="AP149" i="1"/>
  <c r="AW158" i="1"/>
  <c r="AP181" i="1"/>
  <c r="AQ181" i="1"/>
  <c r="AP187" i="1"/>
  <c r="AP189" i="1"/>
  <c r="AQ189" i="1"/>
  <c r="AP191" i="1"/>
  <c r="AW196" i="1"/>
  <c r="AP197" i="1"/>
  <c r="AR411" i="1"/>
  <c r="AR415" i="1"/>
  <c r="DV922" i="1"/>
  <c r="CP922" i="1"/>
  <c r="ED921" i="1"/>
  <c r="CZ921" i="1"/>
  <c r="CT921" i="1"/>
  <c r="DV912" i="1"/>
  <c r="AB912" i="1"/>
  <c r="AP910" i="1"/>
  <c r="AP897" i="1"/>
  <c r="AP895" i="1"/>
  <c r="AJ880" i="1"/>
  <c r="AB880" i="1"/>
  <c r="AN879" i="1"/>
  <c r="AF879" i="1"/>
  <c r="X879" i="1"/>
  <c r="Z921" i="1"/>
  <c r="DJ911" i="1"/>
  <c r="DF911" i="1"/>
  <c r="DB911" i="1"/>
  <c r="CX911" i="1"/>
  <c r="CT911" i="1"/>
  <c r="CP911" i="1"/>
  <c r="AQ280" i="1"/>
  <c r="CX922" i="1"/>
  <c r="EF921" i="1"/>
  <c r="EL921" i="1"/>
  <c r="ED912" i="1"/>
  <c r="DN912" i="1"/>
  <c r="AP891" i="1"/>
  <c r="AL911" i="1"/>
  <c r="AD911" i="1"/>
  <c r="AP883" i="1"/>
  <c r="AH911" i="1"/>
  <c r="Z911" i="1"/>
  <c r="AS5" i="1"/>
  <c r="AS25" i="1"/>
  <c r="AV475" i="1"/>
  <c r="DJ922" i="1"/>
  <c r="DP921" i="1"/>
  <c r="EH912" i="1"/>
  <c r="DR912" i="1"/>
  <c r="AJ912" i="1"/>
  <c r="AP896" i="1"/>
  <c r="AN911" i="1"/>
  <c r="AF911" i="1"/>
  <c r="X911" i="1"/>
  <c r="V880" i="1"/>
  <c r="AS458" i="1"/>
  <c r="AT475" i="1"/>
  <c r="AS476" i="1"/>
  <c r="AS493" i="1"/>
  <c r="AU500" i="1"/>
  <c r="AX502" i="1"/>
  <c r="AU515" i="1"/>
  <c r="AT515" i="1"/>
  <c r="AU519" i="1"/>
  <c r="AT519" i="1"/>
  <c r="AP692" i="1"/>
  <c r="AP694" i="1"/>
  <c r="AP698" i="1"/>
  <c r="AP851" i="1"/>
  <c r="AP977" i="1"/>
  <c r="AP1005" i="1"/>
  <c r="AQ1005" i="1"/>
  <c r="AP1007" i="1"/>
  <c r="AQ1007" i="1"/>
  <c r="AP1009" i="1"/>
  <c r="AQ1009" i="1"/>
  <c r="AP1011" i="1"/>
  <c r="AQ1011" i="1"/>
  <c r="AP1013" i="1"/>
  <c r="AP1015" i="1"/>
  <c r="AQ1015" i="1"/>
  <c r="EL922" i="1"/>
  <c r="EB922" i="1"/>
  <c r="DT922" i="1"/>
  <c r="DL922" i="1"/>
  <c r="DD922" i="1"/>
  <c r="CV922" i="1"/>
  <c r="CN922" i="1"/>
  <c r="AP915" i="1"/>
  <c r="DJ912" i="1"/>
  <c r="DF912" i="1"/>
  <c r="DB912" i="1"/>
  <c r="CX912" i="1"/>
  <c r="CT912" i="1"/>
  <c r="CP912" i="1"/>
  <c r="AL912" i="1"/>
  <c r="AD912" i="1"/>
  <c r="V912" i="1"/>
  <c r="V911" i="1"/>
  <c r="AP893" i="1"/>
  <c r="AP885" i="1"/>
  <c r="AU1013" i="1"/>
  <c r="AT1015" i="1"/>
  <c r="DX922" i="1"/>
  <c r="DH922" i="1"/>
  <c r="CR922" i="1"/>
  <c r="EK914" i="1"/>
  <c r="EK921" i="1" s="1"/>
  <c r="AH912" i="1"/>
  <c r="Z912" i="1"/>
  <c r="AP889" i="1"/>
  <c r="AP884" i="1"/>
  <c r="AP882" i="1"/>
  <c r="AS1011" i="1"/>
  <c r="AJ921" i="1"/>
  <c r="AB921" i="1"/>
  <c r="AH921" i="1"/>
  <c r="AP914" i="1"/>
  <c r="EI912" i="1"/>
  <c r="EE912" i="1"/>
  <c r="EA912" i="1"/>
  <c r="DW912" i="1"/>
  <c r="DS912" i="1"/>
  <c r="DO912" i="1"/>
  <c r="AN912" i="1"/>
  <c r="AF912" i="1"/>
  <c r="X912" i="1"/>
  <c r="AS26" i="1"/>
  <c r="AU444" i="1"/>
  <c r="AR554" i="1"/>
  <c r="AX582" i="1"/>
  <c r="AW594" i="1"/>
  <c r="AQ598" i="1"/>
  <c r="AQ602" i="1"/>
  <c r="AQ606" i="1"/>
  <c r="AR624" i="1"/>
  <c r="AW632" i="1"/>
  <c r="AP635" i="1"/>
  <c r="AQ635" i="1"/>
  <c r="AP637" i="1"/>
  <c r="AP686" i="1"/>
  <c r="AP690" i="1"/>
  <c r="AP732" i="1"/>
  <c r="AW743" i="1"/>
  <c r="AP744" i="1"/>
  <c r="AP748" i="1"/>
  <c r="AP750" i="1"/>
  <c r="AW751" i="1"/>
  <c r="AX768" i="1"/>
  <c r="AP839" i="1"/>
  <c r="AP841" i="1"/>
  <c r="AP849" i="1"/>
  <c r="AP853" i="1"/>
  <c r="AP857" i="1"/>
  <c r="AP859" i="1"/>
  <c r="AP861" i="1"/>
  <c r="AH922" i="1"/>
  <c r="Z922" i="1"/>
  <c r="AN921" i="1"/>
  <c r="AF921" i="1"/>
  <c r="X921" i="1"/>
  <c r="AQ26" i="1"/>
  <c r="AW166" i="1"/>
  <c r="AP213" i="1"/>
  <c r="AP920" i="1"/>
  <c r="AL921" i="1"/>
  <c r="AD921" i="1"/>
  <c r="AS391" i="1"/>
  <c r="AQ440" i="1"/>
  <c r="AX552" i="1"/>
  <c r="EG921" i="1"/>
  <c r="EC921" i="1"/>
  <c r="DY921" i="1"/>
  <c r="DU921" i="1"/>
  <c r="DQ921" i="1"/>
  <c r="DI921" i="1"/>
  <c r="DE921" i="1"/>
  <c r="DA921" i="1"/>
  <c r="CW921" i="1"/>
  <c r="CS921" i="1"/>
  <c r="CO921" i="1"/>
  <c r="AW68" i="1"/>
  <c r="AP69" i="1"/>
  <c r="AQ69" i="1"/>
  <c r="AP71" i="1"/>
  <c r="AQ71" i="1"/>
  <c r="AP73" i="1"/>
  <c r="AQ73" i="1"/>
  <c r="AP75" i="1"/>
  <c r="AQ75" i="1"/>
  <c r="AW76" i="1"/>
  <c r="AP77" i="1"/>
  <c r="AP91" i="1"/>
  <c r="AP224" i="1"/>
  <c r="AP919" i="1"/>
  <c r="AP917" i="1"/>
  <c r="EI921" i="1"/>
  <c r="EI922" i="1"/>
  <c r="EJ921" i="1"/>
  <c r="EJ922" i="1"/>
  <c r="AW53" i="1"/>
  <c r="AP389" i="1"/>
  <c r="AR392" i="1"/>
  <c r="DL403" i="1"/>
  <c r="AP421" i="1"/>
  <c r="AU527" i="1"/>
  <c r="AX529" i="1"/>
  <c r="AW580" i="1"/>
  <c r="AR594" i="1"/>
  <c r="EK922" i="1"/>
  <c r="EG922" i="1"/>
  <c r="EC922" i="1"/>
  <c r="DY922" i="1"/>
  <c r="DU922" i="1"/>
  <c r="DQ922" i="1"/>
  <c r="DM922" i="1"/>
  <c r="DI922" i="1"/>
  <c r="DE922" i="1"/>
  <c r="DA922" i="1"/>
  <c r="CW922" i="1"/>
  <c r="CS922" i="1"/>
  <c r="CO922" i="1"/>
  <c r="AL922" i="1"/>
  <c r="AD922" i="1"/>
  <c r="V922" i="1"/>
  <c r="AV48" i="1"/>
  <c r="AV70" i="1"/>
  <c r="AV100" i="1"/>
  <c r="AQ284" i="1"/>
  <c r="AQ354" i="1"/>
  <c r="AV389" i="1"/>
  <c r="AJ922" i="1"/>
  <c r="AB922" i="1"/>
  <c r="DM921" i="1"/>
  <c r="V921" i="1"/>
  <c r="AX39" i="1"/>
  <c r="AR40" i="1"/>
  <c r="AX47" i="1"/>
  <c r="AX69" i="1"/>
  <c r="AR70" i="1"/>
  <c r="AX114" i="1"/>
  <c r="AR271" i="1"/>
  <c r="AX342" i="1"/>
  <c r="AR357" i="1"/>
  <c r="AX360" i="1"/>
  <c r="AR361" i="1"/>
  <c r="AX368" i="1"/>
  <c r="AR369" i="1"/>
  <c r="AR373" i="1"/>
  <c r="AX376" i="1"/>
  <c r="CY922" i="1"/>
  <c r="AU381" i="1"/>
  <c r="AU385" i="1"/>
  <c r="AW394" i="1"/>
  <c r="DN452" i="1"/>
  <c r="DR452" i="1"/>
  <c r="DV452" i="1"/>
  <c r="EB452" i="1"/>
  <c r="EF452" i="1"/>
  <c r="AU27" i="1"/>
  <c r="AU118" i="1"/>
  <c r="AA135" i="1"/>
  <c r="AV129" i="1"/>
  <c r="AU140" i="1"/>
  <c r="AU148" i="1"/>
  <c r="AQ149" i="1"/>
  <c r="AV159" i="1"/>
  <c r="AV167" i="1"/>
  <c r="AI174" i="1"/>
  <c r="AD174" i="1"/>
  <c r="AV190" i="1"/>
  <c r="AV224" i="1"/>
  <c r="AT224" i="1"/>
  <c r="AS225" i="1"/>
  <c r="AP232" i="1"/>
  <c r="AS233" i="1"/>
  <c r="DN470" i="1"/>
  <c r="DR470" i="1"/>
  <c r="DV470" i="1"/>
  <c r="AQ463" i="1"/>
  <c r="CN524" i="1"/>
  <c r="CR524" i="1"/>
  <c r="CV524" i="1"/>
  <c r="CZ524" i="1"/>
  <c r="DD524" i="1"/>
  <c r="DH524" i="1"/>
  <c r="DY625" i="1"/>
  <c r="AU637" i="1"/>
  <c r="AT637" i="1"/>
  <c r="AU746" i="1"/>
  <c r="AT748" i="1"/>
  <c r="AU750" i="1"/>
  <c r="AP924" i="1"/>
  <c r="AP930" i="1"/>
  <c r="AV6" i="1"/>
  <c r="AI20" i="1"/>
  <c r="AP7" i="1"/>
  <c r="AQ7" i="1"/>
  <c r="AU8" i="1"/>
  <c r="AP11" i="1"/>
  <c r="AQ11" i="1"/>
  <c r="AV14" i="1"/>
  <c r="AU16" i="1"/>
  <c r="AW27" i="1"/>
  <c r="AS48" i="1"/>
  <c r="X64" i="1"/>
  <c r="AF64" i="1"/>
  <c r="AN64" i="1"/>
  <c r="AS54" i="1"/>
  <c r="AQ86" i="1"/>
  <c r="AQ117" i="1"/>
  <c r="AX157" i="1"/>
  <c r="AX159" i="1"/>
  <c r="AX165" i="1"/>
  <c r="AX167" i="1"/>
  <c r="AR190" i="1"/>
  <c r="AQ271" i="1"/>
  <c r="AP339" i="1"/>
  <c r="AQ339" i="1"/>
  <c r="CP640" i="1"/>
  <c r="CT640" i="1"/>
  <c r="DO717" i="1"/>
  <c r="EA717" i="1"/>
  <c r="AR1001" i="1"/>
  <c r="AS196" i="1"/>
  <c r="AU233" i="1"/>
  <c r="AV234" i="1"/>
  <c r="AU235" i="1"/>
  <c r="AV242" i="1"/>
  <c r="AP256" i="1"/>
  <c r="AS272" i="1"/>
  <c r="AP283" i="1"/>
  <c r="AR290" i="1"/>
  <c r="AR298" i="1"/>
  <c r="AX311" i="1"/>
  <c r="CN434" i="1"/>
  <c r="CR434" i="1"/>
  <c r="CV434" i="1"/>
  <c r="CZ434" i="1"/>
  <c r="DD434" i="1"/>
  <c r="DH434" i="1"/>
  <c r="AS421" i="1"/>
  <c r="AV467" i="1"/>
  <c r="AU497" i="1"/>
  <c r="AV502" i="1"/>
  <c r="AR539" i="1"/>
  <c r="AU548" i="1"/>
  <c r="AU570" i="1"/>
  <c r="AR573" i="1"/>
  <c r="AU577" i="1"/>
  <c r="DS607" i="1"/>
  <c r="CU607" i="1"/>
  <c r="DC607" i="1"/>
  <c r="DK607" i="1"/>
  <c r="AU595" i="1"/>
  <c r="AP597" i="1"/>
  <c r="AP613" i="1"/>
  <c r="AP628" i="1"/>
  <c r="CX640" i="1"/>
  <c r="DB640" i="1"/>
  <c r="DF640" i="1"/>
  <c r="DJ640" i="1"/>
  <c r="DS639" i="1"/>
  <c r="AT636" i="1"/>
  <c r="AP681" i="1"/>
  <c r="AP689" i="1"/>
  <c r="AP693" i="1"/>
  <c r="AP697" i="1"/>
  <c r="AP725" i="1"/>
  <c r="AW739" i="1"/>
  <c r="CS755" i="1"/>
  <c r="CW755" i="1"/>
  <c r="DA755" i="1"/>
  <c r="DE755" i="1"/>
  <c r="DI755" i="1"/>
  <c r="DQ755" i="1"/>
  <c r="DU755" i="1"/>
  <c r="DY755" i="1"/>
  <c r="EC755" i="1"/>
  <c r="EG755" i="1"/>
  <c r="AR741" i="1"/>
  <c r="AD981" i="1"/>
  <c r="AL981" i="1"/>
  <c r="AU42" i="1"/>
  <c r="AQ77" i="1"/>
  <c r="AU88" i="1"/>
  <c r="AW90" i="1"/>
  <c r="AP101" i="1"/>
  <c r="AQ101" i="1"/>
  <c r="AW118" i="1"/>
  <c r="AP459" i="1"/>
  <c r="CQ524" i="1"/>
  <c r="CU524" i="1"/>
  <c r="DC524" i="1"/>
  <c r="DG524" i="1"/>
  <c r="DK524" i="1"/>
  <c r="DP524" i="1"/>
  <c r="DT524" i="1"/>
  <c r="ED524" i="1"/>
  <c r="EH524" i="1"/>
  <c r="AQ539" i="1"/>
  <c r="AP546" i="1"/>
  <c r="AP581" i="1"/>
  <c r="AW584" i="1"/>
  <c r="AP585" i="1"/>
  <c r="AW588" i="1"/>
  <c r="AU596" i="1"/>
  <c r="AU600" i="1"/>
  <c r="AP616" i="1"/>
  <c r="AP618" i="1"/>
  <c r="AP741" i="1"/>
  <c r="AP838" i="1"/>
  <c r="AQ8" i="1"/>
  <c r="AV290" i="1"/>
  <c r="AV295" i="1"/>
  <c r="AV298" i="1"/>
  <c r="AV303" i="1"/>
  <c r="W313" i="1"/>
  <c r="AE313" i="1"/>
  <c r="AM313" i="1"/>
  <c r="AV311" i="1"/>
  <c r="AP467" i="1"/>
  <c r="AS623" i="1"/>
  <c r="AP707" i="1"/>
  <c r="AP711" i="1"/>
  <c r="AP715" i="1"/>
  <c r="AU753" i="1"/>
  <c r="AR757" i="1"/>
  <c r="AP770" i="1"/>
  <c r="AP15" i="1"/>
  <c r="AQ15" i="1"/>
  <c r="AP19" i="1"/>
  <c r="AQ19" i="1"/>
  <c r="AX44" i="1"/>
  <c r="AX46" i="1"/>
  <c r="AX54" i="1"/>
  <c r="AP139" i="1"/>
  <c r="AQ139" i="1"/>
  <c r="AP143" i="1"/>
  <c r="AQ143" i="1"/>
  <c r="AP147" i="1"/>
  <c r="AX188" i="1"/>
  <c r="AR195" i="1"/>
  <c r="AR197" i="1"/>
  <c r="AP234" i="1"/>
  <c r="AP236" i="1"/>
  <c r="AP238" i="1"/>
  <c r="AP240" i="1"/>
  <c r="AP242" i="1"/>
  <c r="AP244" i="1"/>
  <c r="AP246" i="1"/>
  <c r="AP248" i="1"/>
  <c r="AP250" i="1"/>
  <c r="AP252" i="1"/>
  <c r="AP254" i="1"/>
  <c r="AP275" i="1"/>
  <c r="AQ275" i="1"/>
  <c r="AP279" i="1"/>
  <c r="AQ279" i="1"/>
  <c r="AQ293" i="1"/>
  <c r="AQ301" i="1"/>
  <c r="AQ317" i="1"/>
  <c r="AP319" i="1"/>
  <c r="AQ319" i="1"/>
  <c r="AQ321" i="1"/>
  <c r="AP327" i="1"/>
  <c r="AQ327" i="1"/>
  <c r="AQ329" i="1"/>
  <c r="AP331" i="1"/>
  <c r="AQ331" i="1"/>
  <c r="AQ333" i="1"/>
  <c r="AP340" i="1"/>
  <c r="AX357" i="1"/>
  <c r="AX359" i="1"/>
  <c r="AR362" i="1"/>
  <c r="AU363" i="1"/>
  <c r="AX365" i="1"/>
  <c r="AX367" i="1"/>
  <c r="AX369" i="1"/>
  <c r="AR370" i="1"/>
  <c r="AQ412" i="1"/>
  <c r="AQ416" i="1"/>
  <c r="AP504" i="1"/>
  <c r="AQ504" i="1"/>
  <c r="AW508" i="1"/>
  <c r="DS663" i="1"/>
  <c r="EA683" i="1"/>
  <c r="AQ16" i="1"/>
  <c r="AP26" i="1"/>
  <c r="AQ41" i="1"/>
  <c r="AX77" i="1"/>
  <c r="AX83" i="1"/>
  <c r="AQ87" i="1"/>
  <c r="AX89" i="1"/>
  <c r="AX91" i="1"/>
  <c r="AR96" i="1"/>
  <c r="AS99" i="1"/>
  <c r="AX99" i="1"/>
  <c r="AR100" i="1"/>
  <c r="AR104" i="1"/>
  <c r="AS116" i="1"/>
  <c r="AS117" i="1"/>
  <c r="AW148" i="1"/>
  <c r="AQ205" i="1"/>
  <c r="AS223" i="1"/>
  <c r="AR224" i="1"/>
  <c r="AP225" i="1"/>
  <c r="AQ225" i="1"/>
  <c r="AV232" i="1"/>
  <c r="AP233" i="1"/>
  <c r="AQ233" i="1"/>
  <c r="AP249" i="1"/>
  <c r="AQ249" i="1"/>
  <c r="AV256" i="1"/>
  <c r="AT256" i="1"/>
  <c r="AS257" i="1"/>
  <c r="AX258" i="1"/>
  <c r="AQ260" i="1"/>
  <c r="AX260" i="1"/>
  <c r="AS261" i="1"/>
  <c r="AV283" i="1"/>
  <c r="AV339" i="1"/>
  <c r="AU340" i="1"/>
  <c r="AS347" i="1"/>
  <c r="AW363" i="1"/>
  <c r="AS368" i="1"/>
  <c r="AQ370" i="1"/>
  <c r="AS376" i="1"/>
  <c r="DL560" i="1"/>
  <c r="AQ560" i="1"/>
  <c r="AQ580" i="1"/>
  <c r="DA625" i="1"/>
  <c r="AP34" i="1"/>
  <c r="AQ42" i="1"/>
  <c r="AP88" i="1"/>
  <c r="AQ88" i="1"/>
  <c r="AP90" i="1"/>
  <c r="AQ90" i="1"/>
  <c r="AW97" i="1"/>
  <c r="AW101" i="1"/>
  <c r="AP102" i="1"/>
  <c r="AQ102" i="1"/>
  <c r="AQ111" i="1"/>
  <c r="AP113" i="1"/>
  <c r="AQ113" i="1"/>
  <c r="AP115" i="1"/>
  <c r="AQ115" i="1"/>
  <c r="AP117" i="1"/>
  <c r="AS146" i="1"/>
  <c r="AS147" i="1"/>
  <c r="AP148" i="1"/>
  <c r="AQ148" i="1"/>
  <c r="AP180" i="1"/>
  <c r="AQ180" i="1"/>
  <c r="AP182" i="1"/>
  <c r="AQ182" i="1"/>
  <c r="AQ198" i="1"/>
  <c r="AP200" i="1"/>
  <c r="AQ200" i="1"/>
  <c r="AQ202" i="1"/>
  <c r="AP204" i="1"/>
  <c r="AQ204" i="1"/>
  <c r="AQ206" i="1"/>
  <c r="AP208" i="1"/>
  <c r="AQ208" i="1"/>
  <c r="AQ210" i="1"/>
  <c r="AP218" i="1"/>
  <c r="AP220" i="1"/>
  <c r="AP222" i="1"/>
  <c r="AR232" i="1"/>
  <c r="AS247" i="1"/>
  <c r="AR248" i="1"/>
  <c r="AS255" i="1"/>
  <c r="AR256" i="1"/>
  <c r="AP257" i="1"/>
  <c r="AQ257" i="1"/>
  <c r="AQ261" i="1"/>
  <c r="AP271" i="1"/>
  <c r="AX282" i="1"/>
  <c r="AS288" i="1"/>
  <c r="AX288" i="1"/>
  <c r="AS296" i="1"/>
  <c r="AX296" i="1"/>
  <c r="AS304" i="1"/>
  <c r="AX304" i="1"/>
  <c r="AJ313" i="1"/>
  <c r="AU310" i="1"/>
  <c r="AP312" i="1"/>
  <c r="AX330" i="1"/>
  <c r="AR339" i="1"/>
  <c r="AS340" i="1"/>
  <c r="AP341" i="1"/>
  <c r="AP343" i="1"/>
  <c r="AQ343" i="1"/>
  <c r="AQ347" i="1"/>
  <c r="AQ349" i="1"/>
  <c r="AP355" i="1"/>
  <c r="AQ355" i="1"/>
  <c r="AP363" i="1"/>
  <c r="AQ363" i="1"/>
  <c r="AP371" i="1"/>
  <c r="AQ371" i="1"/>
  <c r="ED556" i="1"/>
  <c r="EH557" i="1"/>
  <c r="AR742" i="1"/>
  <c r="AS384" i="1"/>
  <c r="AQ411" i="1"/>
  <c r="AP415" i="1"/>
  <c r="AS423" i="1"/>
  <c r="AQ428" i="1"/>
  <c r="AR429" i="1"/>
  <c r="AQ432" i="1"/>
  <c r="AR442" i="1"/>
  <c r="AT443" i="1"/>
  <c r="CN470" i="1"/>
  <c r="CV470" i="1"/>
  <c r="CZ470" i="1"/>
  <c r="DD470" i="1"/>
  <c r="DH470" i="1"/>
  <c r="AU468" i="1"/>
  <c r="DT487" i="1"/>
  <c r="DY488" i="1"/>
  <c r="AQ476" i="1"/>
  <c r="AP480" i="1"/>
  <c r="CN506" i="1"/>
  <c r="CR506" i="1"/>
  <c r="CV506" i="1"/>
  <c r="CZ506" i="1"/>
  <c r="DD506" i="1"/>
  <c r="DH506" i="1"/>
  <c r="AP538" i="1"/>
  <c r="AQ554" i="1"/>
  <c r="AP563" i="1"/>
  <c r="AW577" i="1"/>
  <c r="CO591" i="1"/>
  <c r="CS591" i="1"/>
  <c r="CW591" i="1"/>
  <c r="DA591" i="1"/>
  <c r="DE591" i="1"/>
  <c r="DI591" i="1"/>
  <c r="AV582" i="1"/>
  <c r="AU604" i="1"/>
  <c r="CP626" i="1"/>
  <c r="CX626" i="1"/>
  <c r="DF626" i="1"/>
  <c r="EC625" i="1"/>
  <c r="EG625" i="1"/>
  <c r="AU613" i="1"/>
  <c r="AQ616" i="1"/>
  <c r="AT621" i="1"/>
  <c r="AQ637" i="1"/>
  <c r="CQ846" i="1"/>
  <c r="CU846" i="1"/>
  <c r="DC846" i="1"/>
  <c r="CS864" i="1"/>
  <c r="DA864" i="1"/>
  <c r="DI864" i="1"/>
  <c r="DQ864" i="1"/>
  <c r="AP943" i="1"/>
  <c r="AP951" i="1"/>
  <c r="AP953" i="1"/>
  <c r="AP955" i="1"/>
  <c r="AP961" i="1"/>
  <c r="AW1009" i="1"/>
  <c r="AP379" i="1"/>
  <c r="AQ379" i="1"/>
  <c r="AQ389" i="1"/>
  <c r="AX394" i="1"/>
  <c r="AR410" i="1"/>
  <c r="AX411" i="1"/>
  <c r="AR422" i="1"/>
  <c r="AP423" i="1"/>
  <c r="AP425" i="1"/>
  <c r="AQ425" i="1"/>
  <c r="AV426" i="1"/>
  <c r="AP427" i="1"/>
  <c r="AQ444" i="1"/>
  <c r="AS468" i="1"/>
  <c r="AP512" i="1"/>
  <c r="AQ512" i="1"/>
  <c r="AW513" i="1"/>
  <c r="AV529" i="1"/>
  <c r="AP531" i="1"/>
  <c r="AQ531" i="1"/>
  <c r="AW532" i="1"/>
  <c r="AV537" i="1"/>
  <c r="AP539" i="1"/>
  <c r="AP549" i="1"/>
  <c r="AP551" i="1"/>
  <c r="AQ551" i="1"/>
  <c r="AP555" i="1"/>
  <c r="AQ555" i="1"/>
  <c r="AQ566" i="1"/>
  <c r="AV571" i="1"/>
  <c r="AP572" i="1"/>
  <c r="AV572" i="1"/>
  <c r="AV573" i="1"/>
  <c r="AX581" i="1"/>
  <c r="AW612" i="1"/>
  <c r="AX614" i="1"/>
  <c r="AP624" i="1"/>
  <c r="AP726" i="1"/>
  <c r="AP747" i="1"/>
  <c r="AQ747" i="1"/>
  <c r="AP749" i="1"/>
  <c r="AQ749" i="1"/>
  <c r="AP751" i="1"/>
  <c r="AQ751" i="1"/>
  <c r="AP753" i="1"/>
  <c r="AQ753" i="1"/>
  <c r="CN846" i="1"/>
  <c r="CV846" i="1"/>
  <c r="CZ846" i="1"/>
  <c r="DD846" i="1"/>
  <c r="DP846" i="1"/>
  <c r="DT846" i="1"/>
  <c r="EF846" i="1"/>
  <c r="AP832" i="1"/>
  <c r="CX863" i="1"/>
  <c r="DF863" i="1"/>
  <c r="ED863" i="1"/>
  <c r="AP850" i="1"/>
  <c r="AP854" i="1"/>
  <c r="AP856" i="1"/>
  <c r="AP862" i="1"/>
  <c r="AS7" i="1"/>
  <c r="AS14" i="1"/>
  <c r="AS15" i="1"/>
  <c r="AX24" i="1"/>
  <c r="AX31" i="1"/>
  <c r="AV40" i="1"/>
  <c r="AP41" i="1"/>
  <c r="AP68" i="1"/>
  <c r="AP72" i="1"/>
  <c r="AQ72" i="1"/>
  <c r="AQ74" i="1"/>
  <c r="AW75" i="1"/>
  <c r="AP76" i="1"/>
  <c r="AP82" i="1"/>
  <c r="AQ82" i="1"/>
  <c r="AP84" i="1"/>
  <c r="AQ84" i="1"/>
  <c r="AP87" i="1"/>
  <c r="AX106" i="1"/>
  <c r="AX115" i="1"/>
  <c r="AR116" i="1"/>
  <c r="AW129" i="1"/>
  <c r="AS130" i="1"/>
  <c r="AX130" i="1"/>
  <c r="AS139" i="1"/>
  <c r="AQ140" i="1"/>
  <c r="AX145" i="1"/>
  <c r="AR153" i="1"/>
  <c r="AS160" i="1"/>
  <c r="AX160" i="1"/>
  <c r="AR161" i="1"/>
  <c r="AW167" i="1"/>
  <c r="AS168" i="1"/>
  <c r="AX168" i="1"/>
  <c r="AS178" i="1"/>
  <c r="AX178" i="1"/>
  <c r="AR179" i="1"/>
  <c r="AP188" i="1"/>
  <c r="AQ188" i="1"/>
  <c r="AX197" i="1"/>
  <c r="AT197" i="1"/>
  <c r="AU208" i="1"/>
  <c r="AT210" i="1"/>
  <c r="AS217" i="1"/>
  <c r="AU225" i="1"/>
  <c r="AP226" i="1"/>
  <c r="AV226" i="1"/>
  <c r="AU227" i="1"/>
  <c r="AP228" i="1"/>
  <c r="AU229" i="1"/>
  <c r="AP230" i="1"/>
  <c r="AS239" i="1"/>
  <c r="AR240" i="1"/>
  <c r="AP241" i="1"/>
  <c r="AQ241" i="1"/>
  <c r="AV248" i="1"/>
  <c r="AT248" i="1"/>
  <c r="AS249" i="1"/>
  <c r="AP262" i="1"/>
  <c r="AV262" i="1"/>
  <c r="AQ266" i="1"/>
  <c r="AV268" i="1"/>
  <c r="AV271" i="1"/>
  <c r="AT271" i="1"/>
  <c r="AU272" i="1"/>
  <c r="AR279" i="1"/>
  <c r="AU291" i="1"/>
  <c r="AU299" i="1"/>
  <c r="AU319" i="1"/>
  <c r="AT321" i="1"/>
  <c r="AQ325" i="1"/>
  <c r="AX327" i="1"/>
  <c r="AX331" i="1"/>
  <c r="AU341" i="1"/>
  <c r="AQ342" i="1"/>
  <c r="AU347" i="1"/>
  <c r="AX349" i="1"/>
  <c r="AX351" i="1"/>
  <c r="AX353" i="1"/>
  <c r="AR354" i="1"/>
  <c r="AS355" i="1"/>
  <c r="AP356" i="1"/>
  <c r="AV360" i="1"/>
  <c r="AP362" i="1"/>
  <c r="AQ362" i="1"/>
  <c r="AV368" i="1"/>
  <c r="AP372" i="1"/>
  <c r="AU373" i="1"/>
  <c r="AU375" i="1"/>
  <c r="AV376" i="1"/>
  <c r="AU377" i="1"/>
  <c r="AP378" i="1"/>
  <c r="AQ378" i="1"/>
  <c r="AU379" i="1"/>
  <c r="AU394" i="1"/>
  <c r="AP395" i="1"/>
  <c r="AV395" i="1"/>
  <c r="AP397" i="1"/>
  <c r="AP406" i="1"/>
  <c r="AR406" i="1"/>
  <c r="AU407" i="1"/>
  <c r="AP408" i="1"/>
  <c r="AT411" i="1"/>
  <c r="AS413" i="1"/>
  <c r="AR414" i="1"/>
  <c r="AT421" i="1"/>
  <c r="AX423" i="1"/>
  <c r="AP444" i="1"/>
  <c r="AQ460" i="1"/>
  <c r="AU465" i="1"/>
  <c r="AT467" i="1"/>
  <c r="CN487" i="1"/>
  <c r="CV487" i="1"/>
  <c r="DD487" i="1"/>
  <c r="DQ487" i="1"/>
  <c r="DU488" i="1"/>
  <c r="AW474" i="1"/>
  <c r="AQ578" i="1"/>
  <c r="DZ578" i="1"/>
  <c r="AU638" i="1"/>
  <c r="DL846" i="1"/>
  <c r="DL845" i="1"/>
  <c r="DX845" i="1"/>
  <c r="DX846" i="1"/>
  <c r="AW31" i="1"/>
  <c r="AW42" i="1"/>
  <c r="AU58" i="1"/>
  <c r="AU72" i="1"/>
  <c r="AT86" i="1"/>
  <c r="AP86" i="1"/>
  <c r="AU87" i="1"/>
  <c r="AW106" i="1"/>
  <c r="AQ125" i="1"/>
  <c r="AQ133" i="1"/>
  <c r="AQ155" i="1"/>
  <c r="AQ163" i="1"/>
  <c r="AU188" i="1"/>
  <c r="AT232" i="1"/>
  <c r="AU241" i="1"/>
  <c r="AU243" i="1"/>
  <c r="AT283" i="1"/>
  <c r="AW284" i="1"/>
  <c r="AQ332" i="1"/>
  <c r="X344" i="1"/>
  <c r="AF344" i="1"/>
  <c r="AN344" i="1"/>
  <c r="AT378" i="1"/>
  <c r="AU395" i="1"/>
  <c r="AT397" i="1"/>
  <c r="AU402" i="1"/>
  <c r="AW404" i="1"/>
  <c r="AT406" i="1"/>
  <c r="AR409" i="1"/>
  <c r="AR423" i="1"/>
  <c r="AU424" i="1"/>
  <c r="AR431" i="1"/>
  <c r="EL470" i="1"/>
  <c r="AR456" i="1"/>
  <c r="AU458" i="1"/>
  <c r="AU460" i="1"/>
  <c r="AU9" i="1"/>
  <c r="AT15" i="1"/>
  <c r="AU17" i="1"/>
  <c r="AU23" i="1"/>
  <c r="AV25" i="1"/>
  <c r="AT34" i="1"/>
  <c r="AQ40" i="1"/>
  <c r="AS41" i="1"/>
  <c r="AQ57" i="1"/>
  <c r="AS63" i="1"/>
  <c r="AS77" i="1"/>
  <c r="AS85" i="1"/>
  <c r="AS86" i="1"/>
  <c r="AV116" i="1"/>
  <c r="AU125" i="1"/>
  <c r="AU133" i="1"/>
  <c r="AW140" i="1"/>
  <c r="AV146" i="1"/>
  <c r="AU155" i="1"/>
  <c r="AU163" i="1"/>
  <c r="AV179" i="1"/>
  <c r="AU181" i="1"/>
  <c r="AU198" i="1"/>
  <c r="AT198" i="1"/>
  <c r="AU217" i="1"/>
  <c r="AV218" i="1"/>
  <c r="AU219" i="1"/>
  <c r="AS231" i="1"/>
  <c r="AV240" i="1"/>
  <c r="AT240" i="1"/>
  <c r="AS241" i="1"/>
  <c r="AU249" i="1"/>
  <c r="AV250" i="1"/>
  <c r="AU251" i="1"/>
  <c r="AU273" i="1"/>
  <c r="AV276" i="1"/>
  <c r="AV279" i="1"/>
  <c r="AT279" i="1"/>
  <c r="AU280" i="1"/>
  <c r="AQ291" i="1"/>
  <c r="AQ299" i="1"/>
  <c r="AV328" i="1"/>
  <c r="AU348" i="1"/>
  <c r="AV354" i="1"/>
  <c r="AT354" i="1"/>
  <c r="AQ361" i="1"/>
  <c r="AQ369" i="1"/>
  <c r="AU380" i="1"/>
  <c r="AQ392" i="1"/>
  <c r="AS406" i="1"/>
  <c r="AR413" i="1"/>
  <c r="DL456" i="1"/>
  <c r="DZ456" i="1"/>
  <c r="DZ470" i="1" s="1"/>
  <c r="DP506" i="1"/>
  <c r="DT506" i="1"/>
  <c r="ED506" i="1"/>
  <c r="EH506" i="1"/>
  <c r="AP586" i="1"/>
  <c r="AQ586" i="1"/>
  <c r="AT423" i="1"/>
  <c r="AX425" i="1"/>
  <c r="AT425" i="1"/>
  <c r="AT427" i="1"/>
  <c r="AT429" i="1"/>
  <c r="AS430" i="1"/>
  <c r="AV436" i="1"/>
  <c r="AX438" i="1"/>
  <c r="AT438" i="1"/>
  <c r="AX443" i="1"/>
  <c r="EJ470" i="1"/>
  <c r="DY470" i="1"/>
  <c r="AU457" i="1"/>
  <c r="AV459" i="1"/>
  <c r="AT459" i="1"/>
  <c r="AS460" i="1"/>
  <c r="AP465" i="1"/>
  <c r="AU466" i="1"/>
  <c r="EC488" i="1"/>
  <c r="EG487" i="1"/>
  <c r="AX474" i="1"/>
  <c r="AP477" i="1"/>
  <c r="AP479" i="1"/>
  <c r="AP481" i="1"/>
  <c r="AV481" i="1"/>
  <c r="AP483" i="1"/>
  <c r="AP485" i="1"/>
  <c r="AP490" i="1"/>
  <c r="AP492" i="1"/>
  <c r="AS519" i="1"/>
  <c r="AR520" i="1"/>
  <c r="AU533" i="1"/>
  <c r="AP534" i="1"/>
  <c r="AQ534" i="1"/>
  <c r="AP536" i="1"/>
  <c r="AW537" i="1"/>
  <c r="AU546" i="1"/>
  <c r="AT546" i="1"/>
  <c r="AP554" i="1"/>
  <c r="AU555" i="1"/>
  <c r="AT555" i="1"/>
  <c r="AV562" i="1"/>
  <c r="AU564" i="1"/>
  <c r="AP565" i="1"/>
  <c r="AQ565" i="1"/>
  <c r="AU566" i="1"/>
  <c r="AP567" i="1"/>
  <c r="AQ567" i="1"/>
  <c r="AW568" i="1"/>
  <c r="AP569" i="1"/>
  <c r="EL591" i="1"/>
  <c r="AR578" i="1"/>
  <c r="AX585" i="1"/>
  <c r="AT585" i="1"/>
  <c r="AP589" i="1"/>
  <c r="CO607" i="1"/>
  <c r="CS608" i="1"/>
  <c r="CW607" i="1"/>
  <c r="DA608" i="1"/>
  <c r="DE607" i="1"/>
  <c r="DI608" i="1"/>
  <c r="AU598" i="1"/>
  <c r="AP601" i="1"/>
  <c r="AU602" i="1"/>
  <c r="AP605" i="1"/>
  <c r="AU606" i="1"/>
  <c r="DE608" i="1"/>
  <c r="AS614" i="1"/>
  <c r="AS618" i="1"/>
  <c r="AS619" i="1"/>
  <c r="AT630" i="1"/>
  <c r="AP634" i="1"/>
  <c r="AQ634" i="1"/>
  <c r="AW635" i="1"/>
  <c r="AQ638" i="1"/>
  <c r="EA663" i="1"/>
  <c r="AP671" i="1"/>
  <c r="AU477" i="1"/>
  <c r="AT479" i="1"/>
  <c r="AU481" i="1"/>
  <c r="AT483" i="1"/>
  <c r="AU485" i="1"/>
  <c r="AT490" i="1"/>
  <c r="EK491" i="1"/>
  <c r="EK505" i="1" s="1"/>
  <c r="AU534" i="1"/>
  <c r="AT534" i="1"/>
  <c r="AT536" i="1"/>
  <c r="AU538" i="1"/>
  <c r="AT538" i="1"/>
  <c r="EA556" i="1"/>
  <c r="EE557" i="1"/>
  <c r="AT565" i="1"/>
  <c r="AT567" i="1"/>
  <c r="AT569" i="1"/>
  <c r="DO591" i="1"/>
  <c r="DS591" i="1"/>
  <c r="DW591" i="1"/>
  <c r="EC591" i="1"/>
  <c r="EG591" i="1"/>
  <c r="DP608" i="1"/>
  <c r="DT608" i="1"/>
  <c r="DY608" i="1"/>
  <c r="AW595" i="1"/>
  <c r="AU599" i="1"/>
  <c r="AX601" i="1"/>
  <c r="EL626" i="1"/>
  <c r="CU639" i="1"/>
  <c r="DC639" i="1"/>
  <c r="DG639" i="1"/>
  <c r="DK639" i="1"/>
  <c r="DI809" i="1"/>
  <c r="DI810" i="1"/>
  <c r="AS445" i="1"/>
  <c r="AP448" i="1"/>
  <c r="CP470" i="1"/>
  <c r="CT470" i="1"/>
  <c r="CX470" i="1"/>
  <c r="DB470" i="1"/>
  <c r="DF470" i="1"/>
  <c r="DJ470" i="1"/>
  <c r="AP464" i="1"/>
  <c r="AS466" i="1"/>
  <c r="AU472" i="1"/>
  <c r="AP476" i="1"/>
  <c r="AV504" i="1"/>
  <c r="AT504" i="1"/>
  <c r="AT512" i="1"/>
  <c r="AU514" i="1"/>
  <c r="AV517" i="1"/>
  <c r="AV520" i="1"/>
  <c r="AV531" i="1"/>
  <c r="AT531" i="1"/>
  <c r="AS536" i="1"/>
  <c r="AS537" i="1"/>
  <c r="CO557" i="1"/>
  <c r="CS557" i="1"/>
  <c r="CW557" i="1"/>
  <c r="CX557" i="1"/>
  <c r="DJ556" i="1"/>
  <c r="AU547" i="1"/>
  <c r="AU549" i="1"/>
  <c r="AT551" i="1"/>
  <c r="AW552" i="1"/>
  <c r="AS553" i="1"/>
  <c r="AW559" i="1"/>
  <c r="CO575" i="1"/>
  <c r="CS575" i="1"/>
  <c r="CW575" i="1"/>
  <c r="DA575" i="1"/>
  <c r="DE575" i="1"/>
  <c r="DI575" i="1"/>
  <c r="DN574" i="1"/>
  <c r="DR574" i="1"/>
  <c r="DV574" i="1"/>
  <c r="EF575" i="1"/>
  <c r="AS567" i="1"/>
  <c r="CQ591" i="1"/>
  <c r="CU591" i="1"/>
  <c r="CY591" i="1"/>
  <c r="DC591" i="1"/>
  <c r="DG591" i="1"/>
  <c r="DK591" i="1"/>
  <c r="DY591" i="1"/>
  <c r="ED590" i="1"/>
  <c r="AV579" i="1"/>
  <c r="CN608" i="1"/>
  <c r="CR608" i="1"/>
  <c r="CV608" i="1"/>
  <c r="CZ608" i="1"/>
  <c r="DD608" i="1"/>
  <c r="DH608" i="1"/>
  <c r="DQ608" i="1"/>
  <c r="EA608" i="1"/>
  <c r="EE607" i="1"/>
  <c r="AS599" i="1"/>
  <c r="AS600" i="1"/>
  <c r="CS625" i="1"/>
  <c r="AP668" i="1"/>
  <c r="AP673" i="1"/>
  <c r="AP677" i="1"/>
  <c r="DS754" i="1"/>
  <c r="AR760" i="1"/>
  <c r="AR766" i="1"/>
  <c r="AR770" i="1"/>
  <c r="DN863" i="1"/>
  <c r="EH863" i="1"/>
  <c r="AP942" i="1"/>
  <c r="CQ981" i="1"/>
  <c r="CU981" i="1"/>
  <c r="CY981" i="1"/>
  <c r="DC981" i="1"/>
  <c r="DG981" i="1"/>
  <c r="DK981" i="1"/>
  <c r="DO981" i="1"/>
  <c r="DS981" i="1"/>
  <c r="DW981" i="1"/>
  <c r="EA981" i="1"/>
  <c r="EE981" i="1"/>
  <c r="AS1002" i="1"/>
  <c r="AT1003" i="1"/>
  <c r="AX1007" i="1"/>
  <c r="AP667" i="1"/>
  <c r="AP672" i="1"/>
  <c r="AP676" i="1"/>
  <c r="AP680" i="1"/>
  <c r="AP710" i="1"/>
  <c r="AP712" i="1"/>
  <c r="AP716" i="1"/>
  <c r="AP721" i="1"/>
  <c r="AX741" i="1"/>
  <c r="AT741" i="1"/>
  <c r="AP761" i="1"/>
  <c r="AP762" i="1"/>
  <c r="AW763" i="1"/>
  <c r="AP764" i="1"/>
  <c r="AQ764" i="1"/>
  <c r="AW771" i="1"/>
  <c r="AP772" i="1"/>
  <c r="AW773" i="1"/>
  <c r="CN827" i="1"/>
  <c r="CV827" i="1"/>
  <c r="DD827" i="1"/>
  <c r="DT827" i="1"/>
  <c r="EB827" i="1"/>
  <c r="X845" i="1"/>
  <c r="AF845" i="1"/>
  <c r="AN845" i="1"/>
  <c r="AP954" i="1"/>
  <c r="AP966" i="1"/>
  <c r="AP968" i="1"/>
  <c r="AP970" i="1"/>
  <c r="AP978" i="1"/>
  <c r="AP1004" i="1"/>
  <c r="AP1008" i="1"/>
  <c r="DI625" i="1"/>
  <c r="DN626" i="1"/>
  <c r="DR626" i="1"/>
  <c r="DV626" i="1"/>
  <c r="AU614" i="1"/>
  <c r="AP615" i="1"/>
  <c r="AQ615" i="1"/>
  <c r="AL625" i="1"/>
  <c r="AP617" i="1"/>
  <c r="AQ617" i="1"/>
  <c r="AW620" i="1"/>
  <c r="AP621" i="1"/>
  <c r="AQ621" i="1"/>
  <c r="AU628" i="1"/>
  <c r="AT628" i="1"/>
  <c r="AS631" i="1"/>
  <c r="AT633" i="1"/>
  <c r="AS634" i="1"/>
  <c r="AS638" i="1"/>
  <c r="DX683" i="1"/>
  <c r="EB683" i="1"/>
  <c r="EF683" i="1"/>
  <c r="AP669" i="1"/>
  <c r="AP670" i="1"/>
  <c r="AP674" i="1"/>
  <c r="AP678" i="1"/>
  <c r="AP682" i="1"/>
  <c r="AP729" i="1"/>
  <c r="AU749" i="1"/>
  <c r="AP758" i="1"/>
  <c r="AX759" i="1"/>
  <c r="DZ760" i="1"/>
  <c r="AU761" i="1"/>
  <c r="AU764" i="1"/>
  <c r="AP767" i="1"/>
  <c r="AQ767" i="1"/>
  <c r="AV768" i="1"/>
  <c r="AP773" i="1"/>
  <c r="AQ773" i="1"/>
  <c r="AP834" i="1"/>
  <c r="AP836" i="1"/>
  <c r="AP858" i="1"/>
  <c r="CO946" i="1"/>
  <c r="CS946" i="1"/>
  <c r="CW946" i="1"/>
  <c r="DA946" i="1"/>
  <c r="DI946" i="1"/>
  <c r="DU945" i="1"/>
  <c r="AP937" i="1"/>
  <c r="AP979" i="1"/>
  <c r="AU1004" i="1"/>
  <c r="AU1008" i="1"/>
  <c r="AW8" i="1"/>
  <c r="AX12" i="1"/>
  <c r="AW16" i="1"/>
  <c r="AU221" i="1"/>
  <c r="AU253" i="1"/>
  <c r="AQ124" i="1"/>
  <c r="AP124" i="1"/>
  <c r="AQ132" i="1"/>
  <c r="AP132" i="1"/>
  <c r="AQ154" i="1"/>
  <c r="AP154" i="1"/>
  <c r="AQ162" i="1"/>
  <c r="AP162" i="1"/>
  <c r="DL810" i="1"/>
  <c r="DL809" i="1"/>
  <c r="DX809" i="1"/>
  <c r="DX810" i="1"/>
  <c r="AU31" i="1"/>
  <c r="AQ56" i="1"/>
  <c r="AP56" i="1"/>
  <c r="AU237" i="1"/>
  <c r="AQ290" i="1"/>
  <c r="AP290" i="1"/>
  <c r="AQ298" i="1"/>
  <c r="AP298" i="1"/>
  <c r="AS563" i="1"/>
  <c r="AR563" i="1"/>
  <c r="AV12" i="1"/>
  <c r="AM78" i="1"/>
  <c r="AB121" i="1"/>
  <c r="AJ121" i="1"/>
  <c r="AU245" i="1"/>
  <c r="AS439" i="1"/>
  <c r="AP439" i="1"/>
  <c r="AS503" i="1"/>
  <c r="AP503" i="1"/>
  <c r="DX509" i="1"/>
  <c r="DX524" i="1" s="1"/>
  <c r="AP509" i="1"/>
  <c r="AS530" i="1"/>
  <c r="AP530" i="1"/>
  <c r="AX5" i="1"/>
  <c r="AW12" i="1"/>
  <c r="AS13" i="1"/>
  <c r="AX13" i="1"/>
  <c r="AU28" i="1"/>
  <c r="AX32" i="1"/>
  <c r="AQ34" i="1"/>
  <c r="AP38" i="1"/>
  <c r="AM49" i="1"/>
  <c r="AT41" i="1"/>
  <c r="AU43" i="1"/>
  <c r="AW45" i="1"/>
  <c r="AM64" i="1"/>
  <c r="AV55" i="1"/>
  <c r="AR59" i="1"/>
  <c r="AW61" i="1"/>
  <c r="AS62" i="1"/>
  <c r="AX62" i="1"/>
  <c r="AX68" i="1"/>
  <c r="AS71" i="1"/>
  <c r="AS72" i="1"/>
  <c r="AX74" i="1"/>
  <c r="AX76" i="1"/>
  <c r="AS84" i="1"/>
  <c r="AX84" i="1"/>
  <c r="AR85" i="1"/>
  <c r="AW91" i="1"/>
  <c r="AX96" i="1"/>
  <c r="AX98" i="1"/>
  <c r="AQ100" i="1"/>
  <c r="AX100" i="1"/>
  <c r="AS101" i="1"/>
  <c r="AP103" i="1"/>
  <c r="AQ103" i="1"/>
  <c r="AU111" i="1"/>
  <c r="AW113" i="1"/>
  <c r="AP114" i="1"/>
  <c r="AT117" i="1"/>
  <c r="AU119" i="1"/>
  <c r="AP128" i="1"/>
  <c r="AQ128" i="1"/>
  <c r="AV131" i="1"/>
  <c r="AT139" i="1"/>
  <c r="AU141" i="1"/>
  <c r="AV144" i="1"/>
  <c r="AT147" i="1"/>
  <c r="AU149" i="1"/>
  <c r="AP155" i="1"/>
  <c r="AP156" i="1"/>
  <c r="AQ156" i="1"/>
  <c r="AP158" i="1"/>
  <c r="AQ158" i="1"/>
  <c r="AU159" i="1"/>
  <c r="AV161" i="1"/>
  <c r="AP163" i="1"/>
  <c r="AP164" i="1"/>
  <c r="AQ164" i="1"/>
  <c r="AE174" i="1"/>
  <c r="AW173" i="1"/>
  <c r="X184" i="1"/>
  <c r="AF184" i="1"/>
  <c r="AN184" i="1"/>
  <c r="AS179" i="1"/>
  <c r="AS180" i="1"/>
  <c r="AW181" i="1"/>
  <c r="AX183" i="1"/>
  <c r="AS189" i="1"/>
  <c r="AQ190" i="1"/>
  <c r="AS191" i="1"/>
  <c r="AQ197" i="1"/>
  <c r="AQ201" i="1"/>
  <c r="AU204" i="1"/>
  <c r="AP205" i="1"/>
  <c r="AT206" i="1"/>
  <c r="AP212" i="1"/>
  <c r="AQ212" i="1"/>
  <c r="AW218" i="1"/>
  <c r="AS219" i="1"/>
  <c r="AR220" i="1"/>
  <c r="AP221" i="1"/>
  <c r="AQ221" i="1"/>
  <c r="AQ224" i="1"/>
  <c r="AT225" i="1"/>
  <c r="AW226" i="1"/>
  <c r="AS227" i="1"/>
  <c r="AR228" i="1"/>
  <c r="AP229" i="1"/>
  <c r="AQ229" i="1"/>
  <c r="AQ232" i="1"/>
  <c r="AT233" i="1"/>
  <c r="AW234" i="1"/>
  <c r="AS235" i="1"/>
  <c r="AR236" i="1"/>
  <c r="AP237" i="1"/>
  <c r="AQ237" i="1"/>
  <c r="AQ240" i="1"/>
  <c r="AT241" i="1"/>
  <c r="AW242" i="1"/>
  <c r="AS243" i="1"/>
  <c r="AR244" i="1"/>
  <c r="AP245" i="1"/>
  <c r="AQ245" i="1"/>
  <c r="AQ248" i="1"/>
  <c r="AT249" i="1"/>
  <c r="AW250" i="1"/>
  <c r="AS251" i="1"/>
  <c r="AR252" i="1"/>
  <c r="AP253" i="1"/>
  <c r="AQ253" i="1"/>
  <c r="AQ256" i="1"/>
  <c r="AT257" i="1"/>
  <c r="AV258" i="1"/>
  <c r="AU259" i="1"/>
  <c r="AT261" i="1"/>
  <c r="AW262" i="1"/>
  <c r="AS269" i="1"/>
  <c r="AX269" i="1"/>
  <c r="AW276" i="1"/>
  <c r="AS277" i="1"/>
  <c r="AX277" i="1"/>
  <c r="AU289" i="1"/>
  <c r="AU293" i="1"/>
  <c r="AV296" i="1"/>
  <c r="AU297" i="1"/>
  <c r="AU301" i="1"/>
  <c r="AP302" i="1"/>
  <c r="AQ302" i="1"/>
  <c r="AV304" i="1"/>
  <c r="AU305" i="1"/>
  <c r="AW311" i="1"/>
  <c r="AT317" i="1"/>
  <c r="AP323" i="1"/>
  <c r="AQ323" i="1"/>
  <c r="AQ328" i="1"/>
  <c r="AT333" i="1"/>
  <c r="AS352" i="1"/>
  <c r="AX352" i="1"/>
  <c r="AR353" i="1"/>
  <c r="AU356" i="1"/>
  <c r="AV362" i="1"/>
  <c r="AP364" i="1"/>
  <c r="AP370" i="1"/>
  <c r="AC35" i="1"/>
  <c r="AK35" i="1"/>
  <c r="AP24" i="1"/>
  <c r="AQ24" i="1"/>
  <c r="AL35" i="1"/>
  <c r="AI35" i="1"/>
  <c r="AQ30" i="1"/>
  <c r="AQ33" i="1"/>
  <c r="AX33" i="1"/>
  <c r="AU38" i="1"/>
  <c r="AP42" i="1"/>
  <c r="AP43" i="1"/>
  <c r="AQ43" i="1"/>
  <c r="AP45" i="1"/>
  <c r="AQ45" i="1"/>
  <c r="AU46" i="1"/>
  <c r="AP47" i="1"/>
  <c r="AQ47" i="1"/>
  <c r="AW56" i="1"/>
  <c r="AT56" i="1"/>
  <c r="AU57" i="1"/>
  <c r="AX63" i="1"/>
  <c r="AW87" i="1"/>
  <c r="AU103" i="1"/>
  <c r="AU114" i="1"/>
  <c r="AU126" i="1"/>
  <c r="AT132" i="1"/>
  <c r="AU134" i="1"/>
  <c r="AT154" i="1"/>
  <c r="AU156" i="1"/>
  <c r="AT162" i="1"/>
  <c r="AU164" i="1"/>
  <c r="AC192" i="1"/>
  <c r="AK192" i="1"/>
  <c r="AQ209" i="1"/>
  <c r="AU212" i="1"/>
  <c r="V263" i="1"/>
  <c r="AL263" i="1"/>
  <c r="AQ220" i="1"/>
  <c r="AT221" i="1"/>
  <c r="AW222" i="1"/>
  <c r="AQ228" i="1"/>
  <c r="AT229" i="1"/>
  <c r="AW230" i="1"/>
  <c r="AQ236" i="1"/>
  <c r="AT237" i="1"/>
  <c r="AW238" i="1"/>
  <c r="AQ244" i="1"/>
  <c r="AT245" i="1"/>
  <c r="AW246" i="1"/>
  <c r="AQ252" i="1"/>
  <c r="AT253" i="1"/>
  <c r="AW254" i="1"/>
  <c r="AP270" i="1"/>
  <c r="AQ278" i="1"/>
  <c r="AW280" i="1"/>
  <c r="AQ282" i="1"/>
  <c r="AT290" i="1"/>
  <c r="AU292" i="1"/>
  <c r="AT298" i="1"/>
  <c r="AU300" i="1"/>
  <c r="AU312" i="1"/>
  <c r="AQ320" i="1"/>
  <c r="AU323" i="1"/>
  <c r="AT325" i="1"/>
  <c r="AP353" i="1"/>
  <c r="AU359" i="1"/>
  <c r="AU361" i="1"/>
  <c r="DK433" i="1"/>
  <c r="AE451" i="1"/>
  <c r="AM451" i="1"/>
  <c r="CP452" i="1"/>
  <c r="CT452" i="1"/>
  <c r="CX452" i="1"/>
  <c r="DB452" i="1"/>
  <c r="DF452" i="1"/>
  <c r="DJ452" i="1"/>
  <c r="AP484" i="1"/>
  <c r="AQ484" i="1"/>
  <c r="EJ557" i="1"/>
  <c r="AS39" i="1"/>
  <c r="AS47" i="1"/>
  <c r="AS55" i="1"/>
  <c r="AS56" i="1"/>
  <c r="AV63" i="1"/>
  <c r="AT71" i="1"/>
  <c r="AU73" i="1"/>
  <c r="AU83" i="1"/>
  <c r="AV85" i="1"/>
  <c r="AU91" i="1"/>
  <c r="AT101" i="1"/>
  <c r="AU102" i="1"/>
  <c r="AS115" i="1"/>
  <c r="AS124" i="1"/>
  <c r="AW125" i="1"/>
  <c r="AS131" i="1"/>
  <c r="AS132" i="1"/>
  <c r="AW133" i="1"/>
  <c r="AW144" i="1"/>
  <c r="AS145" i="1"/>
  <c r="AQ153" i="1"/>
  <c r="AS154" i="1"/>
  <c r="AS161" i="1"/>
  <c r="AS162" i="1"/>
  <c r="AW163" i="1"/>
  <c r="AC174" i="1"/>
  <c r="AK174" i="1"/>
  <c r="AT180" i="1"/>
  <c r="AU182" i="1"/>
  <c r="AU189" i="1"/>
  <c r="AT189" i="1"/>
  <c r="AT191" i="1"/>
  <c r="AU200" i="1"/>
  <c r="AT202" i="1"/>
  <c r="AQ213" i="1"/>
  <c r="AV220" i="1"/>
  <c r="AT220" i="1"/>
  <c r="AS221" i="1"/>
  <c r="AV222" i="1"/>
  <c r="AU223" i="1"/>
  <c r="AV228" i="1"/>
  <c r="AT228" i="1"/>
  <c r="AS229" i="1"/>
  <c r="AV230" i="1"/>
  <c r="AU231" i="1"/>
  <c r="AV236" i="1"/>
  <c r="AT236" i="1"/>
  <c r="AS237" i="1"/>
  <c r="AV238" i="1"/>
  <c r="AU239" i="1"/>
  <c r="AV244" i="1"/>
  <c r="AT244" i="1"/>
  <c r="AS245" i="1"/>
  <c r="AV246" i="1"/>
  <c r="AU247" i="1"/>
  <c r="AV252" i="1"/>
  <c r="AT252" i="1"/>
  <c r="AS253" i="1"/>
  <c r="AV254" i="1"/>
  <c r="AU255" i="1"/>
  <c r="AW258" i="1"/>
  <c r="AU266" i="1"/>
  <c r="AV269" i="1"/>
  <c r="AU270" i="1"/>
  <c r="AU274" i="1"/>
  <c r="AV277" i="1"/>
  <c r="AU278" i="1"/>
  <c r="AP289" i="1"/>
  <c r="AS291" i="1"/>
  <c r="AP297" i="1"/>
  <c r="AS299" i="1"/>
  <c r="AP305" i="1"/>
  <c r="X313" i="1"/>
  <c r="AF313" i="1"/>
  <c r="AN313" i="1"/>
  <c r="AS311" i="1"/>
  <c r="AQ324" i="1"/>
  <c r="AT329" i="1"/>
  <c r="AU338" i="1"/>
  <c r="AI344" i="1"/>
  <c r="AV352" i="1"/>
  <c r="AS360" i="1"/>
  <c r="AU372" i="1"/>
  <c r="AV378" i="1"/>
  <c r="AV384" i="1"/>
  <c r="AU404" i="1"/>
  <c r="DL473" i="1"/>
  <c r="DZ473" i="1"/>
  <c r="DZ488" i="1" s="1"/>
  <c r="AU496" i="1"/>
  <c r="AQ520" i="1"/>
  <c r="AP520" i="1"/>
  <c r="AT362" i="1"/>
  <c r="AU364" i="1"/>
  <c r="AV370" i="1"/>
  <c r="AT370" i="1"/>
  <c r="AU371" i="1"/>
  <c r="AX373" i="1"/>
  <c r="AX375" i="1"/>
  <c r="AQ377" i="1"/>
  <c r="AR378" i="1"/>
  <c r="AW379" i="1"/>
  <c r="AX381" i="1"/>
  <c r="AX383" i="1"/>
  <c r="AQ385" i="1"/>
  <c r="AU392" i="1"/>
  <c r="AP393" i="1"/>
  <c r="AQ393" i="1"/>
  <c r="AX396" i="1"/>
  <c r="AP404" i="1"/>
  <c r="AR405" i="1"/>
  <c r="AW407" i="1"/>
  <c r="AS408" i="1"/>
  <c r="AU412" i="1"/>
  <c r="AX415" i="1"/>
  <c r="AT415" i="1"/>
  <c r="AS422" i="1"/>
  <c r="AS426" i="1"/>
  <c r="AS427" i="1"/>
  <c r="AS429" i="1"/>
  <c r="EL452" i="1"/>
  <c r="AS438" i="1"/>
  <c r="AR439" i="1"/>
  <c r="AP440" i="1"/>
  <c r="AV444" i="1"/>
  <c r="AX445" i="1"/>
  <c r="AT445" i="1"/>
  <c r="AP446" i="1"/>
  <c r="AV446" i="1"/>
  <c r="AT447" i="1"/>
  <c r="AV450" i="1"/>
  <c r="AV454" i="1"/>
  <c r="AX457" i="1"/>
  <c r="AQ459" i="1"/>
  <c r="AT460" i="1"/>
  <c r="AU461" i="1"/>
  <c r="AP462" i="1"/>
  <c r="AQ462" i="1"/>
  <c r="AX465" i="1"/>
  <c r="AQ467" i="1"/>
  <c r="AT468" i="1"/>
  <c r="AW472" i="1"/>
  <c r="AR473" i="1"/>
  <c r="AJ487" i="1"/>
  <c r="CO488" i="1"/>
  <c r="CS488" i="1"/>
  <c r="CW488" i="1"/>
  <c r="DA487" i="1"/>
  <c r="DE488" i="1"/>
  <c r="DI488" i="1"/>
  <c r="AU474" i="1"/>
  <c r="AX478" i="1"/>
  <c r="AQ480" i="1"/>
  <c r="AU480" i="1"/>
  <c r="AS482" i="1"/>
  <c r="AX482" i="1"/>
  <c r="AP494" i="1"/>
  <c r="AV494" i="1"/>
  <c r="AP496" i="1"/>
  <c r="AQ496" i="1"/>
  <c r="AP499" i="1"/>
  <c r="AQ499" i="1"/>
  <c r="AP501" i="1"/>
  <c r="AV501" i="1"/>
  <c r="EL524" i="1"/>
  <c r="CO524" i="1"/>
  <c r="CS524" i="1"/>
  <c r="CW524" i="1"/>
  <c r="DA524" i="1"/>
  <c r="DE524" i="1"/>
  <c r="DI524" i="1"/>
  <c r="AU511" i="1"/>
  <c r="AT511" i="1"/>
  <c r="AR512" i="1"/>
  <c r="AK523" i="1"/>
  <c r="AU516" i="1"/>
  <c r="AS517" i="1"/>
  <c r="AS518" i="1"/>
  <c r="AX518" i="1"/>
  <c r="AU522" i="1"/>
  <c r="AP526" i="1"/>
  <c r="AQ526" i="1"/>
  <c r="AS538" i="1"/>
  <c r="AV539" i="1"/>
  <c r="AT539" i="1"/>
  <c r="DN557" i="1"/>
  <c r="AQ622" i="1"/>
  <c r="DL628" i="1"/>
  <c r="AQ628" i="1"/>
  <c r="AU745" i="1"/>
  <c r="CP775" i="1"/>
  <c r="CT774" i="1"/>
  <c r="CX775" i="1"/>
  <c r="DB774" i="1"/>
  <c r="DF775" i="1"/>
  <c r="DJ774" i="1"/>
  <c r="AR377" i="1"/>
  <c r="AW383" i="1"/>
  <c r="AX384" i="1"/>
  <c r="AR385" i="1"/>
  <c r="AU391" i="1"/>
  <c r="AP394" i="1"/>
  <c r="AR403" i="1"/>
  <c r="AQ405" i="1"/>
  <c r="AX407" i="1"/>
  <c r="AW410" i="1"/>
  <c r="AP411" i="1"/>
  <c r="AW414" i="1"/>
  <c r="AQ415" i="1"/>
  <c r="AW420" i="1"/>
  <c r="AT420" i="1"/>
  <c r="AP424" i="1"/>
  <c r="AU428" i="1"/>
  <c r="AP431" i="1"/>
  <c r="AT431" i="1"/>
  <c r="AT439" i="1"/>
  <c r="AW442" i="1"/>
  <c r="AP443" i="1"/>
  <c r="AP447" i="1"/>
  <c r="AR447" i="1"/>
  <c r="AW450" i="1"/>
  <c r="EB470" i="1"/>
  <c r="EF470" i="1"/>
  <c r="AP456" i="1"/>
  <c r="AW457" i="1"/>
  <c r="AR459" i="1"/>
  <c r="AP460" i="1"/>
  <c r="AU462" i="1"/>
  <c r="AT464" i="1"/>
  <c r="AW465" i="1"/>
  <c r="AR467" i="1"/>
  <c r="AP468" i="1"/>
  <c r="AQ468" i="1"/>
  <c r="AX486" i="1"/>
  <c r="AX492" i="1"/>
  <c r="AW494" i="1"/>
  <c r="AP495" i="1"/>
  <c r="AT496" i="1"/>
  <c r="AT499" i="1"/>
  <c r="AP500" i="1"/>
  <c r="AQ500" i="1"/>
  <c r="AU503" i="1"/>
  <c r="AT503" i="1"/>
  <c r="AR504" i="1"/>
  <c r="AX510" i="1"/>
  <c r="AT520" i="1"/>
  <c r="AW521" i="1"/>
  <c r="AT521" i="1"/>
  <c r="AU526" i="1"/>
  <c r="AU530" i="1"/>
  <c r="AT530" i="1"/>
  <c r="AR531" i="1"/>
  <c r="AU535" i="1"/>
  <c r="AX537" i="1"/>
  <c r="AU543" i="1"/>
  <c r="CN557" i="1"/>
  <c r="CR556" i="1"/>
  <c r="CV556" i="1"/>
  <c r="CZ556" i="1"/>
  <c r="DD557" i="1"/>
  <c r="DH557" i="1"/>
  <c r="AS587" i="1"/>
  <c r="AR587" i="1"/>
  <c r="EJ608" i="1"/>
  <c r="EL640" i="1"/>
  <c r="DM755" i="1"/>
  <c r="EI739" i="1"/>
  <c r="AF398" i="1"/>
  <c r="AN398" i="1"/>
  <c r="AV397" i="1"/>
  <c r="AV405" i="1"/>
  <c r="AV408" i="1"/>
  <c r="AS436" i="1"/>
  <c r="AV457" i="1"/>
  <c r="AV465" i="1"/>
  <c r="AV483" i="1"/>
  <c r="AS484" i="1"/>
  <c r="DN506" i="1"/>
  <c r="DR506" i="1"/>
  <c r="DV506" i="1"/>
  <c r="AS495" i="1"/>
  <c r="AS501" i="1"/>
  <c r="AS502" i="1"/>
  <c r="DZ524" i="1"/>
  <c r="AS511" i="1"/>
  <c r="AV512" i="1"/>
  <c r="AV518" i="1"/>
  <c r="AS528" i="1"/>
  <c r="AS529" i="1"/>
  <c r="AV536" i="1"/>
  <c r="DM607" i="1"/>
  <c r="DM608" i="1"/>
  <c r="DU607" i="1"/>
  <c r="DU608" i="1"/>
  <c r="AF625" i="1"/>
  <c r="AN625" i="1"/>
  <c r="DL758" i="1"/>
  <c r="DZ758" i="1"/>
  <c r="AU545" i="1"/>
  <c r="AQ546" i="1"/>
  <c r="AT547" i="1"/>
  <c r="AW548" i="1"/>
  <c r="AU552" i="1"/>
  <c r="AU554" i="1"/>
  <c r="AT554" i="1"/>
  <c r="AP560" i="1"/>
  <c r="AV563" i="1"/>
  <c r="AR564" i="1"/>
  <c r="AR570" i="1"/>
  <c r="AP571" i="1"/>
  <c r="DM591" i="1"/>
  <c r="DQ591" i="1"/>
  <c r="DU591" i="1"/>
  <c r="EJ577" i="1"/>
  <c r="EJ590" i="1" s="1"/>
  <c r="AU578" i="1"/>
  <c r="AH590" i="1"/>
  <c r="AP579" i="1"/>
  <c r="AP584" i="1"/>
  <c r="AV584" i="1"/>
  <c r="AT587" i="1"/>
  <c r="AR588" i="1"/>
  <c r="AX593" i="1"/>
  <c r="EC607" i="1"/>
  <c r="EG608" i="1"/>
  <c r="EA607" i="1"/>
  <c r="AW596" i="1"/>
  <c r="AT599" i="1"/>
  <c r="AT601" i="1"/>
  <c r="AW602" i="1"/>
  <c r="AP603" i="1"/>
  <c r="AV603" i="1"/>
  <c r="AW604" i="1"/>
  <c r="CW608" i="1"/>
  <c r="EC608" i="1"/>
  <c r="AQ613" i="1"/>
  <c r="AS615" i="1"/>
  <c r="AX618" i="1"/>
  <c r="AT620" i="1"/>
  <c r="AW624" i="1"/>
  <c r="AT624" i="1"/>
  <c r="AK639" i="1"/>
  <c r="AP632" i="1"/>
  <c r="AS635" i="1"/>
  <c r="AP636" i="1"/>
  <c r="AQ636" i="1"/>
  <c r="EL663" i="1"/>
  <c r="CN663" i="1"/>
  <c r="DC664" i="1"/>
  <c r="DL664" i="1"/>
  <c r="CV664" i="1"/>
  <c r="DA663" i="1"/>
  <c r="DE663" i="1"/>
  <c r="DI663" i="1"/>
  <c r="DQ663" i="1"/>
  <c r="DU663" i="1"/>
  <c r="DY663" i="1"/>
  <c r="EG663" i="1"/>
  <c r="Z684" i="1"/>
  <c r="AH684" i="1"/>
  <c r="CN683" i="1"/>
  <c r="CR683" i="1"/>
  <c r="CV683" i="1"/>
  <c r="CZ683" i="1"/>
  <c r="DD683" i="1"/>
  <c r="DH683" i="1"/>
  <c r="DL683" i="1"/>
  <c r="DP683" i="1"/>
  <c r="DT683" i="1"/>
  <c r="AP675" i="1"/>
  <c r="AP679" i="1"/>
  <c r="CO717" i="1"/>
  <c r="CS717" i="1"/>
  <c r="CW717" i="1"/>
  <c r="DA717" i="1"/>
  <c r="DE717" i="1"/>
  <c r="DI717" i="1"/>
  <c r="DM717" i="1"/>
  <c r="DQ717" i="1"/>
  <c r="DU717" i="1"/>
  <c r="DY717" i="1"/>
  <c r="EC717" i="1"/>
  <c r="EG717" i="1"/>
  <c r="DC717" i="1"/>
  <c r="DS717" i="1"/>
  <c r="EE717" i="1"/>
  <c r="AT739" i="1"/>
  <c r="EF755" i="1"/>
  <c r="AQ741" i="1"/>
  <c r="AS743" i="1"/>
  <c r="AR744" i="1"/>
  <c r="AP745" i="1"/>
  <c r="AQ745" i="1"/>
  <c r="AS747" i="1"/>
  <c r="AQ752" i="1"/>
  <c r="AJ774" i="1"/>
  <c r="EL774" i="1"/>
  <c r="DI774" i="1"/>
  <c r="AX761" i="1"/>
  <c r="AX764" i="1"/>
  <c r="AW769" i="1"/>
  <c r="AS773" i="1"/>
  <c r="CO809" i="1"/>
  <c r="CO828" i="1"/>
  <c r="CS828" i="1"/>
  <c r="CW828" i="1"/>
  <c r="DA828" i="1"/>
  <c r="DE828" i="1"/>
  <c r="DI828" i="1"/>
  <c r="DM828" i="1"/>
  <c r="DQ828" i="1"/>
  <c r="DU828" i="1"/>
  <c r="DY828" i="1"/>
  <c r="EC828" i="1"/>
  <c r="EG828" i="1"/>
  <c r="CP845" i="1"/>
  <c r="CT845" i="1"/>
  <c r="CX845" i="1"/>
  <c r="DB845" i="1"/>
  <c r="DF845" i="1"/>
  <c r="DJ846" i="1"/>
  <c r="DN845" i="1"/>
  <c r="DR845" i="1"/>
  <c r="DV845" i="1"/>
  <c r="ED845" i="1"/>
  <c r="EH845" i="1"/>
  <c r="AR546" i="1"/>
  <c r="AP547" i="1"/>
  <c r="AQ547" i="1"/>
  <c r="AQ550" i="1"/>
  <c r="AV552" i="1"/>
  <c r="AU553" i="1"/>
  <c r="DZ560" i="1"/>
  <c r="ED574" i="1"/>
  <c r="EH574" i="1"/>
  <c r="AU561" i="1"/>
  <c r="CV574" i="1"/>
  <c r="DD574" i="1"/>
  <c r="AQ564" i="1"/>
  <c r="AP570" i="1"/>
  <c r="DN590" i="1"/>
  <c r="AQ588" i="1"/>
  <c r="AT589" i="1"/>
  <c r="AW598" i="1"/>
  <c r="AW600" i="1"/>
  <c r="AU603" i="1"/>
  <c r="AT603" i="1"/>
  <c r="AX605" i="1"/>
  <c r="AT605" i="1"/>
  <c r="AW606" i="1"/>
  <c r="DN625" i="1"/>
  <c r="DV625" i="1"/>
  <c r="EL625" i="1"/>
  <c r="AP614" i="1"/>
  <c r="AU617" i="1"/>
  <c r="AU621" i="1"/>
  <c r="DN640" i="1"/>
  <c r="EB640" i="1"/>
  <c r="AP633" i="1"/>
  <c r="CX664" i="1"/>
  <c r="DN664" i="1"/>
  <c r="ED664" i="1"/>
  <c r="EA684" i="1"/>
  <c r="EE684" i="1"/>
  <c r="AJ683" i="1"/>
  <c r="AL700" i="1"/>
  <c r="AP704" i="1"/>
  <c r="AP720" i="1"/>
  <c r="AP724" i="1"/>
  <c r="DO755" i="1"/>
  <c r="EE755" i="1"/>
  <c r="AU742" i="1"/>
  <c r="AQ744" i="1"/>
  <c r="AT745" i="1"/>
  <c r="AW746" i="1"/>
  <c r="AW750" i="1"/>
  <c r="AX770" i="1"/>
  <c r="AT770" i="1"/>
  <c r="CR846" i="1"/>
  <c r="EK831" i="1"/>
  <c r="EK845" i="1" s="1"/>
  <c r="AV549" i="1"/>
  <c r="AQ569" i="1"/>
  <c r="AU572" i="1"/>
  <c r="CX590" i="1"/>
  <c r="DJ590" i="1"/>
  <c r="AT581" i="1"/>
  <c r="AS588" i="1"/>
  <c r="AS596" i="1"/>
  <c r="AS601" i="1"/>
  <c r="AS603" i="1"/>
  <c r="AS604" i="1"/>
  <c r="CO608" i="1"/>
  <c r="AR612" i="1"/>
  <c r="AQ618" i="1"/>
  <c r="AS624" i="1"/>
  <c r="AJ663" i="1"/>
  <c r="CP663" i="1"/>
  <c r="CW664" i="1"/>
  <c r="DF664" i="1"/>
  <c r="DJ664" i="1"/>
  <c r="DO663" i="1"/>
  <c r="EH664" i="1"/>
  <c r="DW663" i="1"/>
  <c r="CQ684" i="1"/>
  <c r="CU684" i="1"/>
  <c r="CY684" i="1"/>
  <c r="DC684" i="1"/>
  <c r="DG684" i="1"/>
  <c r="DK684" i="1"/>
  <c r="DO684" i="1"/>
  <c r="DS684" i="1"/>
  <c r="DW684" i="1"/>
  <c r="DG683" i="1"/>
  <c r="CQ755" i="1"/>
  <c r="DC755" i="1"/>
  <c r="DS755" i="1"/>
  <c r="AU740" i="1"/>
  <c r="AX744" i="1"/>
  <c r="AT744" i="1"/>
  <c r="AU747" i="1"/>
  <c r="AV750" i="1"/>
  <c r="AT753" i="1"/>
  <c r="AU757" i="1"/>
  <c r="AV759" i="1"/>
  <c r="AR761" i="1"/>
  <c r="AT767" i="1"/>
  <c r="AS769" i="1"/>
  <c r="AU772" i="1"/>
  <c r="AS809" i="1"/>
  <c r="DX828" i="1"/>
  <c r="AB846" i="1"/>
  <c r="AJ846" i="1"/>
  <c r="CO846" i="1"/>
  <c r="CS846" i="1"/>
  <c r="CW846" i="1"/>
  <c r="DA846" i="1"/>
  <c r="DE846" i="1"/>
  <c r="DI846" i="1"/>
  <c r="DQ845" i="1"/>
  <c r="DU846" i="1"/>
  <c r="DY846" i="1"/>
  <c r="EG845" i="1"/>
  <c r="AU1012" i="1"/>
  <c r="AP833" i="1"/>
  <c r="AP842" i="1"/>
  <c r="AP844" i="1"/>
  <c r="CV863" i="1"/>
  <c r="DD863" i="1"/>
  <c r="DP863" i="1"/>
  <c r="DT863" i="1"/>
  <c r="EB863" i="1"/>
  <c r="DZ863" i="1"/>
  <c r="DC946" i="1"/>
  <c r="EA946" i="1"/>
  <c r="AP927" i="1"/>
  <c r="AP931" i="1"/>
  <c r="AP939" i="1"/>
  <c r="AP950" i="1"/>
  <c r="AP952" i="1"/>
  <c r="AP956" i="1"/>
  <c r="AP958" i="1"/>
  <c r="AP960" i="1"/>
  <c r="CO981" i="1"/>
  <c r="CS981" i="1"/>
  <c r="CW981" i="1"/>
  <c r="DA981" i="1"/>
  <c r="DE981" i="1"/>
  <c r="DI981" i="1"/>
  <c r="DQ981" i="1"/>
  <c r="DU981" i="1"/>
  <c r="DY981" i="1"/>
  <c r="EC981" i="1"/>
  <c r="EG981" i="1"/>
  <c r="AP969" i="1"/>
  <c r="AP971" i="1"/>
  <c r="AP973" i="1"/>
  <c r="AS1001" i="1"/>
  <c r="AX1008" i="1"/>
  <c r="AU1009" i="1"/>
  <c r="AQ1010" i="1"/>
  <c r="AT1011" i="1"/>
  <c r="AP1012" i="1"/>
  <c r="AP837" i="1"/>
  <c r="EG864" i="1"/>
  <c r="DP864" i="1"/>
  <c r="AP932" i="1"/>
  <c r="AP934" i="1"/>
  <c r="AP936" i="1"/>
  <c r="AP938" i="1"/>
  <c r="AP940" i="1"/>
  <c r="AP974" i="1"/>
  <c r="AP976" i="1"/>
  <c r="AV997" i="1"/>
  <c r="DZ997" i="1"/>
  <c r="AP1014" i="1"/>
  <c r="AP949" i="1"/>
  <c r="DR998" i="1"/>
  <c r="AP1002" i="1"/>
  <c r="AU1005" i="1"/>
  <c r="AP5" i="1"/>
  <c r="AQ5" i="1"/>
  <c r="Y20" i="1"/>
  <c r="AG20" i="1"/>
  <c r="AO20" i="1"/>
  <c r="AW7" i="1"/>
  <c r="AH20" i="1"/>
  <c r="AW9" i="1"/>
  <c r="AR10" i="1"/>
  <c r="AP12" i="1"/>
  <c r="AP13" i="1"/>
  <c r="AQ13" i="1"/>
  <c r="AX14" i="1"/>
  <c r="AW15" i="1"/>
  <c r="AW17" i="1"/>
  <c r="AR18" i="1"/>
  <c r="AX25" i="1"/>
  <c r="AW26" i="1"/>
  <c r="AH35" i="1"/>
  <c r="AW28" i="1"/>
  <c r="AR29" i="1"/>
  <c r="AP30" i="1"/>
  <c r="AX48" i="1"/>
  <c r="W64" i="1"/>
  <c r="AP52" i="1"/>
  <c r="AE64" i="1"/>
  <c r="AQ52" i="1"/>
  <c r="AP54" i="1"/>
  <c r="AQ54" i="1"/>
  <c r="AW55" i="1"/>
  <c r="AW57" i="1"/>
  <c r="AP61" i="1"/>
  <c r="AV61" i="1"/>
  <c r="AQ61" i="1"/>
  <c r="X78" i="1"/>
  <c r="AF78" i="1"/>
  <c r="AN78" i="1"/>
  <c r="AW71" i="1"/>
  <c r="AW72" i="1"/>
  <c r="AW73" i="1"/>
  <c r="AR74" i="1"/>
  <c r="AX85" i="1"/>
  <c r="AW86" i="1"/>
  <c r="AW88" i="1"/>
  <c r="AR89" i="1"/>
  <c r="AC107" i="1"/>
  <c r="AK107" i="1"/>
  <c r="AP98" i="1"/>
  <c r="AV98" i="1"/>
  <c r="AQ98" i="1"/>
  <c r="AP105" i="1"/>
  <c r="AQ105" i="1"/>
  <c r="AU106" i="1"/>
  <c r="AI121" i="1"/>
  <c r="AW111" i="1"/>
  <c r="AR112" i="1"/>
  <c r="AP166" i="1"/>
  <c r="AQ166" i="1"/>
  <c r="AU167" i="1"/>
  <c r="V174" i="1"/>
  <c r="W174" i="1"/>
  <c r="AL174" i="1"/>
  <c r="AM174" i="1"/>
  <c r="AP209" i="1"/>
  <c r="AW210" i="1"/>
  <c r="AU210" i="1"/>
  <c r="AW219" i="1"/>
  <c r="AW235" i="1"/>
  <c r="AW251" i="1"/>
  <c r="AP267" i="1"/>
  <c r="AQ267" i="1"/>
  <c r="AW270" i="1"/>
  <c r="AX276" i="1"/>
  <c r="AU276" i="1"/>
  <c r="AO306" i="1"/>
  <c r="AP294" i="1"/>
  <c r="AQ294" i="1"/>
  <c r="AW297" i="1"/>
  <c r="AX303" i="1"/>
  <c r="AU303" i="1"/>
  <c r="AW312" i="1"/>
  <c r="Y335" i="1"/>
  <c r="AG335" i="1"/>
  <c r="AO335" i="1"/>
  <c r="AP320" i="1"/>
  <c r="AW321" i="1"/>
  <c r="AU321" i="1"/>
  <c r="AW355" i="1"/>
  <c r="AU355" i="1"/>
  <c r="X398" i="1"/>
  <c r="AQ390" i="1"/>
  <c r="AW6" i="1"/>
  <c r="AW14" i="1"/>
  <c r="AW25" i="1"/>
  <c r="AE49" i="1"/>
  <c r="AQ38" i="1"/>
  <c r="AW48" i="1"/>
  <c r="AX61" i="1"/>
  <c r="AU61" i="1"/>
  <c r="W78" i="1"/>
  <c r="AP67" i="1"/>
  <c r="AE78" i="1"/>
  <c r="AQ67" i="1"/>
  <c r="AW70" i="1"/>
  <c r="AV76" i="1"/>
  <c r="AQ76" i="1"/>
  <c r="AM92" i="1"/>
  <c r="AW85" i="1"/>
  <c r="AV91" i="1"/>
  <c r="AQ91" i="1"/>
  <c r="AW103" i="1"/>
  <c r="AV114" i="1"/>
  <c r="AQ114" i="1"/>
  <c r="AW179" i="1"/>
  <c r="AW199" i="1"/>
  <c r="AR199" i="1"/>
  <c r="AD263" i="1"/>
  <c r="AQ217" i="1"/>
  <c r="AW231" i="1"/>
  <c r="AW247" i="1"/>
  <c r="AW278" i="1"/>
  <c r="AW305" i="1"/>
  <c r="AW325" i="1"/>
  <c r="AU325" i="1"/>
  <c r="AV409" i="1"/>
  <c r="AW409" i="1"/>
  <c r="EK420" i="1"/>
  <c r="EK434" i="1" s="1"/>
  <c r="AA433" i="1"/>
  <c r="CU433" i="1"/>
  <c r="CU434" i="1"/>
  <c r="EJ421" i="1"/>
  <c r="EJ433" i="1" s="1"/>
  <c r="CY433" i="1"/>
  <c r="CY434" i="1"/>
  <c r="DC434" i="1"/>
  <c r="DC433" i="1"/>
  <c r="AV432" i="1"/>
  <c r="AU432" i="1"/>
  <c r="AU5" i="1"/>
  <c r="AW5" i="1"/>
  <c r="AC20" i="1"/>
  <c r="AK20" i="1"/>
  <c r="AP8" i="1"/>
  <c r="AE20" i="1"/>
  <c r="AM20" i="1"/>
  <c r="V20" i="1"/>
  <c r="AQ9" i="1"/>
  <c r="AL20" i="1"/>
  <c r="AQ10" i="1"/>
  <c r="AX10" i="1"/>
  <c r="AW11" i="1"/>
  <c r="AT11" i="1"/>
  <c r="AQ12" i="1"/>
  <c r="AU13" i="1"/>
  <c r="AW13" i="1"/>
  <c r="AR14" i="1"/>
  <c r="AP16" i="1"/>
  <c r="AV16" i="1"/>
  <c r="AP17" i="1"/>
  <c r="AQ17" i="1"/>
  <c r="AS18" i="1"/>
  <c r="AX18" i="1"/>
  <c r="AW19" i="1"/>
  <c r="AT19" i="1"/>
  <c r="AP23" i="1"/>
  <c r="AE35" i="1"/>
  <c r="AQ23" i="1"/>
  <c r="AM35" i="1"/>
  <c r="AS24" i="1"/>
  <c r="AP32" i="1"/>
  <c r="AQ32" i="1"/>
  <c r="AV33" i="1"/>
  <c r="AW33" i="1"/>
  <c r="AS34" i="1"/>
  <c r="X49" i="1"/>
  <c r="AF49" i="1"/>
  <c r="AN49" i="1"/>
  <c r="AG49" i="1"/>
  <c r="AO49" i="1"/>
  <c r="AW41" i="1"/>
  <c r="AW43" i="1"/>
  <c r="AR44" i="1"/>
  <c r="AP53" i="1"/>
  <c r="AD64" i="1"/>
  <c r="AQ53" i="1"/>
  <c r="AL64" i="1"/>
  <c r="AP60" i="1"/>
  <c r="AQ60" i="1"/>
  <c r="AP62" i="1"/>
  <c r="AQ62" i="1"/>
  <c r="AW63" i="1"/>
  <c r="Y78" i="1"/>
  <c r="AO78" i="1"/>
  <c r="AR81" i="1"/>
  <c r="AK92" i="1"/>
  <c r="AP97" i="1"/>
  <c r="AQ97" i="1"/>
  <c r="AU98" i="1"/>
  <c r="AP99" i="1"/>
  <c r="AQ99" i="1"/>
  <c r="AW100" i="1"/>
  <c r="AW102" i="1"/>
  <c r="AP106" i="1"/>
  <c r="AV106" i="1"/>
  <c r="AQ106" i="1"/>
  <c r="AX116" i="1"/>
  <c r="AW117" i="1"/>
  <c r="AW119" i="1"/>
  <c r="AR120" i="1"/>
  <c r="AK135" i="1"/>
  <c r="AJ135" i="1"/>
  <c r="AX129" i="1"/>
  <c r="AU129" i="1"/>
  <c r="AA150" i="1"/>
  <c r="AI150" i="1"/>
  <c r="AW138" i="1"/>
  <c r="AK150" i="1"/>
  <c r="AJ150" i="1"/>
  <c r="AX144" i="1"/>
  <c r="AU144" i="1"/>
  <c r="AA169" i="1"/>
  <c r="AI169" i="1"/>
  <c r="AW153" i="1"/>
  <c r="AK169" i="1"/>
  <c r="AB169" i="1"/>
  <c r="AJ169" i="1"/>
  <c r="AP173" i="1"/>
  <c r="AQ173" i="1"/>
  <c r="AL192" i="1"/>
  <c r="AW190" i="1"/>
  <c r="AA214" i="1"/>
  <c r="AV195" i="1"/>
  <c r="AI214" i="1"/>
  <c r="AP201" i="1"/>
  <c r="AW202" i="1"/>
  <c r="AU202" i="1"/>
  <c r="AW227" i="1"/>
  <c r="AW243" i="1"/>
  <c r="W285" i="1"/>
  <c r="AM285" i="1"/>
  <c r="AW416" i="1"/>
  <c r="AU416" i="1"/>
  <c r="AX8" i="1"/>
  <c r="AS9" i="1"/>
  <c r="AX9" i="1"/>
  <c r="AV10" i="1"/>
  <c r="AW10" i="1"/>
  <c r="AS11" i="1"/>
  <c r="AU12" i="1"/>
  <c r="AX16" i="1"/>
  <c r="AS17" i="1"/>
  <c r="AX17" i="1"/>
  <c r="AV18" i="1"/>
  <c r="AW18" i="1"/>
  <c r="AS19" i="1"/>
  <c r="Y35" i="1"/>
  <c r="AG35" i="1"/>
  <c r="AO35" i="1"/>
  <c r="AX27" i="1"/>
  <c r="AS28" i="1"/>
  <c r="AX28" i="1"/>
  <c r="AV29" i="1"/>
  <c r="AW29" i="1"/>
  <c r="AS30" i="1"/>
  <c r="AP31" i="1"/>
  <c r="AV31" i="1"/>
  <c r="AQ31" i="1"/>
  <c r="AS32" i="1"/>
  <c r="AP39" i="1"/>
  <c r="AQ39" i="1"/>
  <c r="AH49" i="1"/>
  <c r="AW40" i="1"/>
  <c r="AP46" i="1"/>
  <c r="AV46" i="1"/>
  <c r="AQ46" i="1"/>
  <c r="AX53" i="1"/>
  <c r="AU53" i="1"/>
  <c r="AG64" i="1"/>
  <c r="AO64" i="1"/>
  <c r="AW58" i="1"/>
  <c r="AV68" i="1"/>
  <c r="AQ68" i="1"/>
  <c r="V92" i="1"/>
  <c r="AD92" i="1"/>
  <c r="AL92" i="1"/>
  <c r="AV83" i="1"/>
  <c r="AQ83" i="1"/>
  <c r="Z107" i="1"/>
  <c r="AH107" i="1"/>
  <c r="AW95" i="1"/>
  <c r="AW116" i="1"/>
  <c r="AW131" i="1"/>
  <c r="AW146" i="1"/>
  <c r="AW161" i="1"/>
  <c r="AW206" i="1"/>
  <c r="AU206" i="1"/>
  <c r="AW223" i="1"/>
  <c r="AW239" i="1"/>
  <c r="AW255" i="1"/>
  <c r="AX268" i="1"/>
  <c r="AU268" i="1"/>
  <c r="AW289" i="1"/>
  <c r="AX295" i="1"/>
  <c r="AU295" i="1"/>
  <c r="AW317" i="1"/>
  <c r="AU317" i="1"/>
  <c r="AW356" i="1"/>
  <c r="AW372" i="1"/>
  <c r="AW391" i="1"/>
  <c r="AI135" i="1"/>
  <c r="AW126" i="1"/>
  <c r="AR127" i="1"/>
  <c r="AP129" i="1"/>
  <c r="AP130" i="1"/>
  <c r="AQ130" i="1"/>
  <c r="AX131" i="1"/>
  <c r="AW132" i="1"/>
  <c r="AW134" i="1"/>
  <c r="X150" i="1"/>
  <c r="AF150" i="1"/>
  <c r="AN150" i="1"/>
  <c r="AW139" i="1"/>
  <c r="AW141" i="1"/>
  <c r="AR142" i="1"/>
  <c r="AP144" i="1"/>
  <c r="AP145" i="1"/>
  <c r="AQ145" i="1"/>
  <c r="AX146" i="1"/>
  <c r="AW147" i="1"/>
  <c r="AW149" i="1"/>
  <c r="AF169" i="1"/>
  <c r="AN169" i="1"/>
  <c r="AW154" i="1"/>
  <c r="AW156" i="1"/>
  <c r="AR157" i="1"/>
  <c r="AP159" i="1"/>
  <c r="AP160" i="1"/>
  <c r="AQ160" i="1"/>
  <c r="AX161" i="1"/>
  <c r="AW162" i="1"/>
  <c r="AW164" i="1"/>
  <c r="AR165" i="1"/>
  <c r="AP167" i="1"/>
  <c r="AP168" i="1"/>
  <c r="AQ168" i="1"/>
  <c r="AP177" i="1"/>
  <c r="AE184" i="1"/>
  <c r="AM184" i="1"/>
  <c r="AP178" i="1"/>
  <c r="AQ178" i="1"/>
  <c r="AG184" i="1"/>
  <c r="AO184" i="1"/>
  <c r="AW180" i="1"/>
  <c r="AW182" i="1"/>
  <c r="AR183" i="1"/>
  <c r="AW187" i="1"/>
  <c r="AH192" i="1"/>
  <c r="AB192" i="1"/>
  <c r="AJ192" i="1"/>
  <c r="AU190" i="1"/>
  <c r="AW191" i="1"/>
  <c r="AN214" i="1"/>
  <c r="AW198" i="1"/>
  <c r="AX203" i="1"/>
  <c r="AX207" i="1"/>
  <c r="AX211" i="1"/>
  <c r="AK263" i="1"/>
  <c r="AX219" i="1"/>
  <c r="AX223" i="1"/>
  <c r="AX227" i="1"/>
  <c r="AX231" i="1"/>
  <c r="AX235" i="1"/>
  <c r="AX239" i="1"/>
  <c r="AX243" i="1"/>
  <c r="AX247" i="1"/>
  <c r="AX251" i="1"/>
  <c r="AX255" i="1"/>
  <c r="AP258" i="1"/>
  <c r="AW261" i="1"/>
  <c r="AC285" i="1"/>
  <c r="AK285" i="1"/>
  <c r="AP268" i="1"/>
  <c r="AP269" i="1"/>
  <c r="AX270" i="1"/>
  <c r="AW272" i="1"/>
  <c r="AW273" i="1"/>
  <c r="AR274" i="1"/>
  <c r="AP276" i="1"/>
  <c r="AP277" i="1"/>
  <c r="AX278" i="1"/>
  <c r="AW281" i="1"/>
  <c r="W306" i="1"/>
  <c r="AE306" i="1"/>
  <c r="AM306" i="1"/>
  <c r="AX289" i="1"/>
  <c r="AW291" i="1"/>
  <c r="AW292" i="1"/>
  <c r="AR293" i="1"/>
  <c r="AP295" i="1"/>
  <c r="AP296" i="1"/>
  <c r="AX297" i="1"/>
  <c r="AW299" i="1"/>
  <c r="AW300" i="1"/>
  <c r="AR301" i="1"/>
  <c r="AP303" i="1"/>
  <c r="AP304" i="1"/>
  <c r="AX305" i="1"/>
  <c r="V313" i="1"/>
  <c r="AD313" i="1"/>
  <c r="AL313" i="1"/>
  <c r="AP311" i="1"/>
  <c r="AX312" i="1"/>
  <c r="AO313" i="1"/>
  <c r="V335" i="1"/>
  <c r="AD335" i="1"/>
  <c r="AL335" i="1"/>
  <c r="AX318" i="1"/>
  <c r="AX322" i="1"/>
  <c r="AX326" i="1"/>
  <c r="AP332" i="1"/>
  <c r="AW333" i="1"/>
  <c r="AU333" i="1"/>
  <c r="AK386" i="1"/>
  <c r="AP351" i="1"/>
  <c r="AV351" i="1"/>
  <c r="AQ351" i="1"/>
  <c r="AP358" i="1"/>
  <c r="AQ358" i="1"/>
  <c r="AP360" i="1"/>
  <c r="AW361" i="1"/>
  <c r="AP367" i="1"/>
  <c r="AV367" i="1"/>
  <c r="AQ367" i="1"/>
  <c r="AP374" i="1"/>
  <c r="AQ374" i="1"/>
  <c r="AP376" i="1"/>
  <c r="AW377" i="1"/>
  <c r="AP383" i="1"/>
  <c r="AV383" i="1"/>
  <c r="AQ383" i="1"/>
  <c r="AX391" i="1"/>
  <c r="AW392" i="1"/>
  <c r="AR393" i="1"/>
  <c r="AV394" i="1"/>
  <c r="AQ394" i="1"/>
  <c r="V417" i="1"/>
  <c r="AD417" i="1"/>
  <c r="AQ402" i="1"/>
  <c r="AL417" i="1"/>
  <c r="AW405" i="1"/>
  <c r="CQ434" i="1"/>
  <c r="DG434" i="1"/>
  <c r="DK434" i="1"/>
  <c r="AX427" i="1"/>
  <c r="AX428" i="1"/>
  <c r="AX429" i="1"/>
  <c r="AV429" i="1"/>
  <c r="AX432" i="1"/>
  <c r="AR445" i="1"/>
  <c r="AR446" i="1"/>
  <c r="AS446" i="1"/>
  <c r="AP449" i="1"/>
  <c r="AQ449" i="1"/>
  <c r="AV449" i="1"/>
  <c r="AC469" i="1"/>
  <c r="AK469" i="1"/>
  <c r="CR470" i="1"/>
  <c r="EK455" i="1"/>
  <c r="EK470" i="1" s="1"/>
  <c r="DM470" i="1"/>
  <c r="DQ470" i="1"/>
  <c r="DU470" i="1"/>
  <c r="ED470" i="1"/>
  <c r="EH470" i="1"/>
  <c r="AP463" i="1"/>
  <c r="AW464" i="1"/>
  <c r="AU464" i="1"/>
  <c r="AX466" i="1"/>
  <c r="AW491" i="1"/>
  <c r="AU491" i="1"/>
  <c r="AH505" i="1"/>
  <c r="AU508" i="1"/>
  <c r="AP516" i="1"/>
  <c r="AQ516" i="1"/>
  <c r="AP527" i="1"/>
  <c r="AQ527" i="1"/>
  <c r="AP535" i="1"/>
  <c r="AQ535" i="1"/>
  <c r="AP544" i="1"/>
  <c r="AP550" i="1"/>
  <c r="AV551" i="1"/>
  <c r="AU551" i="1"/>
  <c r="EB575" i="1"/>
  <c r="EB574" i="1"/>
  <c r="AL574" i="1"/>
  <c r="X625" i="1"/>
  <c r="DX611" i="1"/>
  <c r="DX626" i="1" s="1"/>
  <c r="AU623" i="1"/>
  <c r="AW623" i="1"/>
  <c r="W451" i="1"/>
  <c r="AP437" i="1"/>
  <c r="AW466" i="1"/>
  <c r="DM488" i="1"/>
  <c r="EI473" i="1"/>
  <c r="EI487" i="1" s="1"/>
  <c r="AS497" i="1"/>
  <c r="AR497" i="1"/>
  <c r="AW553" i="1"/>
  <c r="AS573" i="1"/>
  <c r="AP573" i="1"/>
  <c r="DZ593" i="1"/>
  <c r="AQ593" i="1"/>
  <c r="DL593" i="1"/>
  <c r="DL608" i="1" s="1"/>
  <c r="AU1001" i="1"/>
  <c r="AW1001" i="1"/>
  <c r="AV1001" i="1"/>
  <c r="AU24" i="1"/>
  <c r="AW24" i="1"/>
  <c r="AR25" i="1"/>
  <c r="AP27" i="1"/>
  <c r="AV27" i="1"/>
  <c r="AP28" i="1"/>
  <c r="AQ28" i="1"/>
  <c r="AS29" i="1"/>
  <c r="AX29" i="1"/>
  <c r="AW30" i="1"/>
  <c r="AT30" i="1"/>
  <c r="AU32" i="1"/>
  <c r="AW32" i="1"/>
  <c r="AR33" i="1"/>
  <c r="AU39" i="1"/>
  <c r="AI49" i="1"/>
  <c r="AW39" i="1"/>
  <c r="AV42" i="1"/>
  <c r="AS44" i="1"/>
  <c r="AT45" i="1"/>
  <c r="AU47" i="1"/>
  <c r="AW47" i="1"/>
  <c r="AR48" i="1"/>
  <c r="AW52" i="1"/>
  <c r="AT52" i="1"/>
  <c r="AU54" i="1"/>
  <c r="AW54" i="1"/>
  <c r="AR55" i="1"/>
  <c r="AP57" i="1"/>
  <c r="AV57" i="1"/>
  <c r="AP58" i="1"/>
  <c r="AQ58" i="1"/>
  <c r="AS59" i="1"/>
  <c r="AX59" i="1"/>
  <c r="AW60" i="1"/>
  <c r="AT60" i="1"/>
  <c r="AU62" i="1"/>
  <c r="AW62" i="1"/>
  <c r="AR63" i="1"/>
  <c r="AA78" i="1"/>
  <c r="AI78" i="1"/>
  <c r="AU69" i="1"/>
  <c r="AW69" i="1"/>
  <c r="AV72" i="1"/>
  <c r="AS74" i="1"/>
  <c r="AT75" i="1"/>
  <c r="AU77" i="1"/>
  <c r="AW77" i="1"/>
  <c r="AS81" i="1"/>
  <c r="AG92" i="1"/>
  <c r="AO92" i="1"/>
  <c r="AI92" i="1"/>
  <c r="AU84" i="1"/>
  <c r="AW84" i="1"/>
  <c r="AV87" i="1"/>
  <c r="AQ89" i="1"/>
  <c r="AT90" i="1"/>
  <c r="V107" i="1"/>
  <c r="AD107" i="1"/>
  <c r="AL107" i="1"/>
  <c r="AQ96" i="1"/>
  <c r="AI107" i="1"/>
  <c r="AU99" i="1"/>
  <c r="AW99" i="1"/>
  <c r="AV102" i="1"/>
  <c r="AQ104" i="1"/>
  <c r="AX104" i="1"/>
  <c r="AW105" i="1"/>
  <c r="AT105" i="1"/>
  <c r="W121" i="1"/>
  <c r="AM121" i="1"/>
  <c r="Y121" i="1"/>
  <c r="AG121" i="1"/>
  <c r="AO121" i="1"/>
  <c r="AT113" i="1"/>
  <c r="AU115" i="1"/>
  <c r="AW115" i="1"/>
  <c r="AV118" i="1"/>
  <c r="AP119" i="1"/>
  <c r="AQ119" i="1"/>
  <c r="AQ120" i="1"/>
  <c r="AX120" i="1"/>
  <c r="W135" i="1"/>
  <c r="AE135" i="1"/>
  <c r="AM135" i="1"/>
  <c r="AP125" i="1"/>
  <c r="AV125" i="1"/>
  <c r="AP126" i="1"/>
  <c r="AQ126" i="1"/>
  <c r="X135" i="1"/>
  <c r="AF135" i="1"/>
  <c r="AN135" i="1"/>
  <c r="AW128" i="1"/>
  <c r="AT128" i="1"/>
  <c r="AQ129" i="1"/>
  <c r="AU130" i="1"/>
  <c r="AW130" i="1"/>
  <c r="AR131" i="1"/>
  <c r="AP133" i="1"/>
  <c r="AV133" i="1"/>
  <c r="AP134" i="1"/>
  <c r="AQ134" i="1"/>
  <c r="AR138" i="1"/>
  <c r="V150" i="1"/>
  <c r="AD150" i="1"/>
  <c r="AL150" i="1"/>
  <c r="AP140" i="1"/>
  <c r="AV140" i="1"/>
  <c r="AP141" i="1"/>
  <c r="AQ141" i="1"/>
  <c r="AS142" i="1"/>
  <c r="AX142" i="1"/>
  <c r="AW143" i="1"/>
  <c r="AT143" i="1"/>
  <c r="AQ144" i="1"/>
  <c r="AU145" i="1"/>
  <c r="AW145" i="1"/>
  <c r="AR146" i="1"/>
  <c r="AV148" i="1"/>
  <c r="V169" i="1"/>
  <c r="AD169" i="1"/>
  <c r="AL169" i="1"/>
  <c r="AV155" i="1"/>
  <c r="AQ157" i="1"/>
  <c r="AT158" i="1"/>
  <c r="AQ159" i="1"/>
  <c r="AU160" i="1"/>
  <c r="AW160" i="1"/>
  <c r="AV163" i="1"/>
  <c r="AQ165" i="1"/>
  <c r="AT166" i="1"/>
  <c r="AQ167" i="1"/>
  <c r="AU168" i="1"/>
  <c r="AW168" i="1"/>
  <c r="Y174" i="1"/>
  <c r="AG174" i="1"/>
  <c r="AO174" i="1"/>
  <c r="AH174" i="1"/>
  <c r="Z184" i="1"/>
  <c r="AH184" i="1"/>
  <c r="AQ177" i="1"/>
  <c r="AU178" i="1"/>
  <c r="AI184" i="1"/>
  <c r="AW178" i="1"/>
  <c r="AV181" i="1"/>
  <c r="AQ183" i="1"/>
  <c r="W192" i="1"/>
  <c r="AR187" i="1"/>
  <c r="AM192" i="1"/>
  <c r="X192" i="1"/>
  <c r="AN192" i="1"/>
  <c r="AR191" i="1"/>
  <c r="AB214" i="1"/>
  <c r="AJ214" i="1"/>
  <c r="AP198" i="1"/>
  <c r="AP199" i="1"/>
  <c r="AQ199" i="1"/>
  <c r="AS200" i="1"/>
  <c r="AV201" i="1"/>
  <c r="AT201" i="1"/>
  <c r="AS202" i="1"/>
  <c r="AW203" i="1"/>
  <c r="AS204" i="1"/>
  <c r="AX204" i="1"/>
  <c r="AV205" i="1"/>
  <c r="AT205" i="1"/>
  <c r="AS206" i="1"/>
  <c r="AW207" i="1"/>
  <c r="AS208" i="1"/>
  <c r="AX208" i="1"/>
  <c r="AV209" i="1"/>
  <c r="AT209" i="1"/>
  <c r="AS210" i="1"/>
  <c r="AW211" i="1"/>
  <c r="AS212" i="1"/>
  <c r="AX212" i="1"/>
  <c r="AV213" i="1"/>
  <c r="AT213" i="1"/>
  <c r="Y263" i="1"/>
  <c r="AG263" i="1"/>
  <c r="AO263" i="1"/>
  <c r="AX218" i="1"/>
  <c r="AX222" i="1"/>
  <c r="AX226" i="1"/>
  <c r="AX230" i="1"/>
  <c r="AX234" i="1"/>
  <c r="AX238" i="1"/>
  <c r="AX242" i="1"/>
  <c r="AX246" i="1"/>
  <c r="AX250" i="1"/>
  <c r="AX254" i="1"/>
  <c r="AP259" i="1"/>
  <c r="AQ259" i="1"/>
  <c r="AV260" i="1"/>
  <c r="AP261" i="1"/>
  <c r="AX262" i="1"/>
  <c r="Y285" i="1"/>
  <c r="AG285" i="1"/>
  <c r="AO285" i="1"/>
  <c r="AV267" i="1"/>
  <c r="AT267" i="1"/>
  <c r="AW268" i="1"/>
  <c r="AQ268" i="1"/>
  <c r="AU269" i="1"/>
  <c r="AW269" i="1"/>
  <c r="AR270" i="1"/>
  <c r="AP272" i="1"/>
  <c r="AV272" i="1"/>
  <c r="AP273" i="1"/>
  <c r="AV273" i="1"/>
  <c r="AQ274" i="1"/>
  <c r="AX274" i="1"/>
  <c r="AV275" i="1"/>
  <c r="AT275" i="1"/>
  <c r="AQ276" i="1"/>
  <c r="AU277" i="1"/>
  <c r="AW277" i="1"/>
  <c r="AR278" i="1"/>
  <c r="AP280" i="1"/>
  <c r="AV280" i="1"/>
  <c r="AP281" i="1"/>
  <c r="AV281" i="1"/>
  <c r="AU282" i="1"/>
  <c r="AW282" i="1"/>
  <c r="AR283" i="1"/>
  <c r="AP284" i="1"/>
  <c r="AV284" i="1"/>
  <c r="AA306" i="1"/>
  <c r="AI306" i="1"/>
  <c r="AW288" i="1"/>
  <c r="AR289" i="1"/>
  <c r="AP291" i="1"/>
  <c r="AV291" i="1"/>
  <c r="AP292" i="1"/>
  <c r="AV292" i="1"/>
  <c r="AP293" i="1"/>
  <c r="AX293" i="1"/>
  <c r="AV294" i="1"/>
  <c r="AT294" i="1"/>
  <c r="AW295" i="1"/>
  <c r="AQ295" i="1"/>
  <c r="AU296" i="1"/>
  <c r="AW296" i="1"/>
  <c r="AR297" i="1"/>
  <c r="AP299" i="1"/>
  <c r="AV299" i="1"/>
  <c r="AP300" i="1"/>
  <c r="AV300" i="1"/>
  <c r="AP301" i="1"/>
  <c r="AX301" i="1"/>
  <c r="AV302" i="1"/>
  <c r="AT302" i="1"/>
  <c r="AW303" i="1"/>
  <c r="AQ303" i="1"/>
  <c r="AU304" i="1"/>
  <c r="AW304" i="1"/>
  <c r="AR305" i="1"/>
  <c r="AA313" i="1"/>
  <c r="AI313" i="1"/>
  <c r="AP309" i="1"/>
  <c r="AW310" i="1"/>
  <c r="AT310" i="1"/>
  <c r="AQ310" i="1"/>
  <c r="Z335" i="1"/>
  <c r="AH335" i="1"/>
  <c r="AP316" i="1"/>
  <c r="AS317" i="1"/>
  <c r="AW318" i="1"/>
  <c r="AS319" i="1"/>
  <c r="AX319" i="1"/>
  <c r="AV320" i="1"/>
  <c r="AT320" i="1"/>
  <c r="AS321" i="1"/>
  <c r="AW322" i="1"/>
  <c r="AS323" i="1"/>
  <c r="AX323" i="1"/>
  <c r="AV324" i="1"/>
  <c r="AT324" i="1"/>
  <c r="AS325" i="1"/>
  <c r="AW326" i="1"/>
  <c r="AS327" i="1"/>
  <c r="AX334" i="1"/>
  <c r="AH344" i="1"/>
  <c r="AW340" i="1"/>
  <c r="AW341" i="1"/>
  <c r="AP350" i="1"/>
  <c r="AQ350" i="1"/>
  <c r="AP352" i="1"/>
  <c r="AU353" i="1"/>
  <c r="AW353" i="1"/>
  <c r="AP359" i="1"/>
  <c r="AV359" i="1"/>
  <c r="AQ359" i="1"/>
  <c r="AP366" i="1"/>
  <c r="AQ366" i="1"/>
  <c r="AU367" i="1"/>
  <c r="AP368" i="1"/>
  <c r="AU369" i="1"/>
  <c r="AW369" i="1"/>
  <c r="AW371" i="1"/>
  <c r="AP375" i="1"/>
  <c r="AV375" i="1"/>
  <c r="AQ375" i="1"/>
  <c r="AP382" i="1"/>
  <c r="AQ382" i="1"/>
  <c r="AU383" i="1"/>
  <c r="AP384" i="1"/>
  <c r="AW385" i="1"/>
  <c r="Y398" i="1"/>
  <c r="AG398" i="1"/>
  <c r="AO398" i="1"/>
  <c r="AU390" i="1"/>
  <c r="AQ396" i="1"/>
  <c r="CQ418" i="1"/>
  <c r="CU418" i="1"/>
  <c r="CY417" i="1"/>
  <c r="EJ402" i="1"/>
  <c r="EJ417" i="1" s="1"/>
  <c r="DC417" i="1"/>
  <c r="DG418" i="1"/>
  <c r="DK418" i="1"/>
  <c r="DO417" i="1"/>
  <c r="DS417" i="1"/>
  <c r="DW418" i="1"/>
  <c r="AX413" i="1"/>
  <c r="AC433" i="1"/>
  <c r="AK433" i="1"/>
  <c r="DN434" i="1"/>
  <c r="DR434" i="1"/>
  <c r="DV434" i="1"/>
  <c r="EB434" i="1"/>
  <c r="EF434" i="1"/>
  <c r="EL434" i="1"/>
  <c r="EA434" i="1"/>
  <c r="EE434" i="1"/>
  <c r="AX422" i="1"/>
  <c r="AV422" i="1"/>
  <c r="AT422" i="1"/>
  <c r="AW426" i="1"/>
  <c r="AP436" i="1"/>
  <c r="AX440" i="1"/>
  <c r="AX441" i="1"/>
  <c r="AT441" i="1"/>
  <c r="AV441" i="1"/>
  <c r="AR443" i="1"/>
  <c r="AQ448" i="1"/>
  <c r="AT454" i="1"/>
  <c r="AP454" i="1"/>
  <c r="AX458" i="1"/>
  <c r="AW461" i="1"/>
  <c r="AQ464" i="1"/>
  <c r="W487" i="1"/>
  <c r="AP473" i="1"/>
  <c r="AE487" i="1"/>
  <c r="AM487" i="1"/>
  <c r="CO487" i="1"/>
  <c r="AK487" i="1"/>
  <c r="DL490" i="1"/>
  <c r="DZ490" i="1"/>
  <c r="EB506" i="1"/>
  <c r="EF506" i="1"/>
  <c r="AI505" i="1"/>
  <c r="AT495" i="1"/>
  <c r="AX495" i="1"/>
  <c r="W540" i="1"/>
  <c r="AE540" i="1"/>
  <c r="AM540" i="1"/>
  <c r="DN556" i="1"/>
  <c r="DR557" i="1"/>
  <c r="DV556" i="1"/>
  <c r="EE556" i="1"/>
  <c r="AB574" i="1"/>
  <c r="AK574" i="1"/>
  <c r="AW562" i="1"/>
  <c r="AV567" i="1"/>
  <c r="AV568" i="1"/>
  <c r="AQ568" i="1"/>
  <c r="AU587" i="1"/>
  <c r="AV587" i="1"/>
  <c r="AB49" i="1"/>
  <c r="AJ49" i="1"/>
  <c r="AX42" i="1"/>
  <c r="AS43" i="1"/>
  <c r="AX43" i="1"/>
  <c r="AV44" i="1"/>
  <c r="AW44" i="1"/>
  <c r="AS45" i="1"/>
  <c r="AW46" i="1"/>
  <c r="AB64" i="1"/>
  <c r="AJ64" i="1"/>
  <c r="AK64" i="1"/>
  <c r="AX57" i="1"/>
  <c r="AS58" i="1"/>
  <c r="AX58" i="1"/>
  <c r="AV59" i="1"/>
  <c r="AW59" i="1"/>
  <c r="AS60" i="1"/>
  <c r="AS67" i="1"/>
  <c r="AK78" i="1"/>
  <c r="AB78" i="1"/>
  <c r="AJ78" i="1"/>
  <c r="AU68" i="1"/>
  <c r="AQ70" i="1"/>
  <c r="AX72" i="1"/>
  <c r="AS73" i="1"/>
  <c r="AX73" i="1"/>
  <c r="AV74" i="1"/>
  <c r="AW74" i="1"/>
  <c r="AS75" i="1"/>
  <c r="AS76" i="1"/>
  <c r="AU76" i="1"/>
  <c r="Z92" i="1"/>
  <c r="AH92" i="1"/>
  <c r="AW81" i="1"/>
  <c r="AS82" i="1"/>
  <c r="AJ92" i="1"/>
  <c r="AW83" i="1"/>
  <c r="AX87" i="1"/>
  <c r="AS88" i="1"/>
  <c r="AX88" i="1"/>
  <c r="AV89" i="1"/>
  <c r="AW89" i="1"/>
  <c r="AS90" i="1"/>
  <c r="Y107" i="1"/>
  <c r="AG107" i="1"/>
  <c r="AO107" i="1"/>
  <c r="AV96" i="1"/>
  <c r="AW96" i="1"/>
  <c r="AS97" i="1"/>
  <c r="AJ107" i="1"/>
  <c r="AW98" i="1"/>
  <c r="AX102" i="1"/>
  <c r="AS103" i="1"/>
  <c r="AX103" i="1"/>
  <c r="AV104" i="1"/>
  <c r="AW104" i="1"/>
  <c r="AS105" i="1"/>
  <c r="X121" i="1"/>
  <c r="AF121" i="1"/>
  <c r="AN121" i="1"/>
  <c r="AV112" i="1"/>
  <c r="AH121" i="1"/>
  <c r="AW112" i="1"/>
  <c r="AS113" i="1"/>
  <c r="AW114" i="1"/>
  <c r="AK121" i="1"/>
  <c r="AX118" i="1"/>
  <c r="AS119" i="1"/>
  <c r="AX119" i="1"/>
  <c r="AV120" i="1"/>
  <c r="AW120" i="1"/>
  <c r="AX125" i="1"/>
  <c r="Y135" i="1"/>
  <c r="AX126" i="1"/>
  <c r="AO135" i="1"/>
  <c r="AV127" i="1"/>
  <c r="AW127" i="1"/>
  <c r="AS128" i="1"/>
  <c r="AX133" i="1"/>
  <c r="AS134" i="1"/>
  <c r="AX134" i="1"/>
  <c r="W150" i="1"/>
  <c r="AE150" i="1"/>
  <c r="AM150" i="1"/>
  <c r="AX140" i="1"/>
  <c r="AS141" i="1"/>
  <c r="AX141" i="1"/>
  <c r="AV142" i="1"/>
  <c r="AW142" i="1"/>
  <c r="AS143" i="1"/>
  <c r="AX148" i="1"/>
  <c r="AS149" i="1"/>
  <c r="AX149" i="1"/>
  <c r="W169" i="1"/>
  <c r="AE169" i="1"/>
  <c r="AM169" i="1"/>
  <c r="AX155" i="1"/>
  <c r="AS156" i="1"/>
  <c r="AX156" i="1"/>
  <c r="AV157" i="1"/>
  <c r="AW157" i="1"/>
  <c r="AS158" i="1"/>
  <c r="AW159" i="1"/>
  <c r="AX163" i="1"/>
  <c r="AS164" i="1"/>
  <c r="AX164" i="1"/>
  <c r="AV165" i="1"/>
  <c r="AW165" i="1"/>
  <c r="AS166" i="1"/>
  <c r="AV172" i="1"/>
  <c r="AW172" i="1"/>
  <c r="AS173" i="1"/>
  <c r="AB184" i="1"/>
  <c r="AJ184" i="1"/>
  <c r="AU177" i="1"/>
  <c r="AX181" i="1"/>
  <c r="AS182" i="1"/>
  <c r="AX182" i="1"/>
  <c r="AV183" i="1"/>
  <c r="AW183" i="1"/>
  <c r="Y192" i="1"/>
  <c r="AG192" i="1"/>
  <c r="AO192" i="1"/>
  <c r="AV188" i="1"/>
  <c r="AP190" i="1"/>
  <c r="AX199" i="1"/>
  <c r="AW200" i="1"/>
  <c r="AR201" i="1"/>
  <c r="AP202" i="1"/>
  <c r="AP203" i="1"/>
  <c r="AV203" i="1"/>
  <c r="AW204" i="1"/>
  <c r="AR205" i="1"/>
  <c r="AP206" i="1"/>
  <c r="AP207" i="1"/>
  <c r="AV207" i="1"/>
  <c r="AW208" i="1"/>
  <c r="AR209" i="1"/>
  <c r="AP210" i="1"/>
  <c r="AP211" i="1"/>
  <c r="AV211" i="1"/>
  <c r="AW212" i="1"/>
  <c r="AR213" i="1"/>
  <c r="Z263" i="1"/>
  <c r="AH263" i="1"/>
  <c r="AP219" i="1"/>
  <c r="AQ219" i="1"/>
  <c r="AW221" i="1"/>
  <c r="AP223" i="1"/>
  <c r="AQ223" i="1"/>
  <c r="AW225" i="1"/>
  <c r="AP227" i="1"/>
  <c r="AQ227" i="1"/>
  <c r="AW229" i="1"/>
  <c r="AP231" i="1"/>
  <c r="AQ231" i="1"/>
  <c r="AW233" i="1"/>
  <c r="AP235" i="1"/>
  <c r="AQ235" i="1"/>
  <c r="AW237" i="1"/>
  <c r="AP239" i="1"/>
  <c r="AQ239" i="1"/>
  <c r="AW241" i="1"/>
  <c r="AP243" i="1"/>
  <c r="AQ243" i="1"/>
  <c r="AW245" i="1"/>
  <c r="AP247" i="1"/>
  <c r="AQ247" i="1"/>
  <c r="AW249" i="1"/>
  <c r="AP251" i="1"/>
  <c r="AQ251" i="1"/>
  <c r="AW253" i="1"/>
  <c r="AP255" i="1"/>
  <c r="AQ255" i="1"/>
  <c r="AX256" i="1"/>
  <c r="AW257" i="1"/>
  <c r="AS259" i="1"/>
  <c r="AX259" i="1"/>
  <c r="AR260" i="1"/>
  <c r="AI285" i="1"/>
  <c r="AW266" i="1"/>
  <c r="AR267" i="1"/>
  <c r="AS268" i="1"/>
  <c r="AQ270" i="1"/>
  <c r="AX272" i="1"/>
  <c r="AS273" i="1"/>
  <c r="AX273" i="1"/>
  <c r="AW274" i="1"/>
  <c r="AR275" i="1"/>
  <c r="AX280" i="1"/>
  <c r="AS281" i="1"/>
  <c r="AX281" i="1"/>
  <c r="AR282" i="1"/>
  <c r="AQ283" i="1"/>
  <c r="AX284" i="1"/>
  <c r="AC306" i="1"/>
  <c r="AK306" i="1"/>
  <c r="AQ289" i="1"/>
  <c r="AX291" i="1"/>
  <c r="AS292" i="1"/>
  <c r="AX292" i="1"/>
  <c r="AW293" i="1"/>
  <c r="AR294" i="1"/>
  <c r="AS295" i="1"/>
  <c r="AQ297" i="1"/>
  <c r="AX299" i="1"/>
  <c r="AS300" i="1"/>
  <c r="AX300" i="1"/>
  <c r="AW301" i="1"/>
  <c r="AR302" i="1"/>
  <c r="AS303" i="1"/>
  <c r="AQ305" i="1"/>
  <c r="AR309" i="1"/>
  <c r="AQ309" i="1"/>
  <c r="AS310" i="1"/>
  <c r="AK313" i="1"/>
  <c r="AQ312" i="1"/>
  <c r="AR316" i="1"/>
  <c r="AK335" i="1"/>
  <c r="AP317" i="1"/>
  <c r="AP318" i="1"/>
  <c r="AV318" i="1"/>
  <c r="AW319" i="1"/>
  <c r="AR320" i="1"/>
  <c r="AP321" i="1"/>
  <c r="AP322" i="1"/>
  <c r="AV322" i="1"/>
  <c r="AW323" i="1"/>
  <c r="AR324" i="1"/>
  <c r="AP325" i="1"/>
  <c r="AP326" i="1"/>
  <c r="AV326" i="1"/>
  <c r="AP328" i="1"/>
  <c r="AW329" i="1"/>
  <c r="AU329" i="1"/>
  <c r="AW338" i="1"/>
  <c r="AA386" i="1"/>
  <c r="AI386" i="1"/>
  <c r="AW348" i="1"/>
  <c r="AR349" i="1"/>
  <c r="AX361" i="1"/>
  <c r="AW364" i="1"/>
  <c r="AR365" i="1"/>
  <c r="AX377" i="1"/>
  <c r="AW380" i="1"/>
  <c r="AR381" i="1"/>
  <c r="AI398" i="1"/>
  <c r="AQ397" i="1"/>
  <c r="DL402" i="1"/>
  <c r="DL417" i="1" s="1"/>
  <c r="AV404" i="1"/>
  <c r="DZ404" i="1"/>
  <c r="AQ404" i="1"/>
  <c r="AP407" i="1"/>
  <c r="AV407" i="1"/>
  <c r="AQ407" i="1"/>
  <c r="AX412" i="1"/>
  <c r="AW413" i="1"/>
  <c r="AV413" i="1"/>
  <c r="AV424" i="1"/>
  <c r="AQ424" i="1"/>
  <c r="AV430" i="1"/>
  <c r="AW430" i="1"/>
  <c r="AR438" i="1"/>
  <c r="AX439" i="1"/>
  <c r="AV440" i="1"/>
  <c r="AU440" i="1"/>
  <c r="AW446" i="1"/>
  <c r="AX448" i="1"/>
  <c r="AU448" i="1"/>
  <c r="AR449" i="1"/>
  <c r="Z469" i="1"/>
  <c r="AH469" i="1"/>
  <c r="AU455" i="1"/>
  <c r="DP470" i="1"/>
  <c r="DT470" i="1"/>
  <c r="EC470" i="1"/>
  <c r="EG470" i="1"/>
  <c r="AP457" i="1"/>
  <c r="AW458" i="1"/>
  <c r="AP474" i="1"/>
  <c r="CP506" i="1"/>
  <c r="CT506" i="1"/>
  <c r="CX506" i="1"/>
  <c r="DB506" i="1"/>
  <c r="DF506" i="1"/>
  <c r="DJ506" i="1"/>
  <c r="AW498" i="1"/>
  <c r="AB523" i="1"/>
  <c r="AJ523" i="1"/>
  <c r="AU513" i="1"/>
  <c r="AU521" i="1"/>
  <c r="AU532" i="1"/>
  <c r="W556" i="1"/>
  <c r="AM556" i="1"/>
  <c r="EL574" i="1"/>
  <c r="EL575" i="1"/>
  <c r="AR565" i="1"/>
  <c r="CW487" i="1"/>
  <c r="DA488" i="1"/>
  <c r="DE487" i="1"/>
  <c r="AQ475" i="1"/>
  <c r="AW476" i="1"/>
  <c r="AT476" i="1"/>
  <c r="AX477" i="1"/>
  <c r="AU478" i="1"/>
  <c r="AW478" i="1"/>
  <c r="AR479" i="1"/>
  <c r="AW481" i="1"/>
  <c r="AP482" i="1"/>
  <c r="AQ482" i="1"/>
  <c r="AQ483" i="1"/>
  <c r="AW484" i="1"/>
  <c r="AT484" i="1"/>
  <c r="AX485" i="1"/>
  <c r="AU486" i="1"/>
  <c r="AW486" i="1"/>
  <c r="AW493" i="1"/>
  <c r="AU493" i="1"/>
  <c r="AQ495" i="1"/>
  <c r="AW497" i="1"/>
  <c r="AR499" i="1"/>
  <c r="AP502" i="1"/>
  <c r="AX508" i="1"/>
  <c r="Z523" i="1"/>
  <c r="AH523" i="1"/>
  <c r="AP510" i="1"/>
  <c r="AX513" i="1"/>
  <c r="AW514" i="1"/>
  <c r="AR515" i="1"/>
  <c r="AP518" i="1"/>
  <c r="AX521" i="1"/>
  <c r="AW522" i="1"/>
  <c r="AB540" i="1"/>
  <c r="AJ540" i="1"/>
  <c r="AP529" i="1"/>
  <c r="AX532" i="1"/>
  <c r="AW533" i="1"/>
  <c r="AP537" i="1"/>
  <c r="AB556" i="1"/>
  <c r="AJ556" i="1"/>
  <c r="DZ544" i="1"/>
  <c r="DZ556" i="1" s="1"/>
  <c r="ED557" i="1"/>
  <c r="AX545" i="1"/>
  <c r="AR547" i="1"/>
  <c r="AP552" i="1"/>
  <c r="AX553" i="1"/>
  <c r="AR555" i="1"/>
  <c r="Z574" i="1"/>
  <c r="AH574" i="1"/>
  <c r="CP574" i="1"/>
  <c r="CT574" i="1"/>
  <c r="CX574" i="1"/>
  <c r="DB574" i="1"/>
  <c r="DF574" i="1"/>
  <c r="DJ574" i="1"/>
  <c r="AP562" i="1"/>
  <c r="AU562" i="1"/>
  <c r="AT563" i="1"/>
  <c r="AR566" i="1"/>
  <c r="AR568" i="1"/>
  <c r="AT571" i="1"/>
  <c r="DZ577" i="1"/>
  <c r="AQ577" i="1"/>
  <c r="Z590" i="1"/>
  <c r="AR584" i="1"/>
  <c r="AS584" i="1"/>
  <c r="AP611" i="1"/>
  <c r="AQ611" i="1"/>
  <c r="AG625" i="1"/>
  <c r="AO625" i="1"/>
  <c r="AT613" i="1"/>
  <c r="AP630" i="1"/>
  <c r="DX630" i="1"/>
  <c r="AU633" i="1"/>
  <c r="AT328" i="1"/>
  <c r="AS329" i="1"/>
  <c r="AW330" i="1"/>
  <c r="AS331" i="1"/>
  <c r="AV332" i="1"/>
  <c r="AT332" i="1"/>
  <c r="AS333" i="1"/>
  <c r="AW334" i="1"/>
  <c r="AB344" i="1"/>
  <c r="AJ344" i="1"/>
  <c r="AV340" i="1"/>
  <c r="AD344" i="1"/>
  <c r="AL344" i="1"/>
  <c r="AP342" i="1"/>
  <c r="AV343" i="1"/>
  <c r="AT343" i="1"/>
  <c r="W386" i="1"/>
  <c r="AE386" i="1"/>
  <c r="AM386" i="1"/>
  <c r="AV348" i="1"/>
  <c r="AP349" i="1"/>
  <c r="AV350" i="1"/>
  <c r="AT350" i="1"/>
  <c r="AU352" i="1"/>
  <c r="AW352" i="1"/>
  <c r="AV355" i="1"/>
  <c r="AV356" i="1"/>
  <c r="AQ357" i="1"/>
  <c r="AV358" i="1"/>
  <c r="AT358" i="1"/>
  <c r="AU360" i="1"/>
  <c r="AW360" i="1"/>
  <c r="AV363" i="1"/>
  <c r="AV364" i="1"/>
  <c r="AQ365" i="1"/>
  <c r="AV366" i="1"/>
  <c r="AT366" i="1"/>
  <c r="AU368" i="1"/>
  <c r="AW368" i="1"/>
  <c r="AV371" i="1"/>
  <c r="AV372" i="1"/>
  <c r="AQ373" i="1"/>
  <c r="AV374" i="1"/>
  <c r="AT374" i="1"/>
  <c r="AU376" i="1"/>
  <c r="AW376" i="1"/>
  <c r="AV379" i="1"/>
  <c r="AV380" i="1"/>
  <c r="AQ381" i="1"/>
  <c r="AV382" i="1"/>
  <c r="AT382" i="1"/>
  <c r="AW384" i="1"/>
  <c r="AB398" i="1"/>
  <c r="AJ398" i="1"/>
  <c r="AW390" i="1"/>
  <c r="AS395" i="1"/>
  <c r="AX395" i="1"/>
  <c r="AU396" i="1"/>
  <c r="AW396" i="1"/>
  <c r="AR397" i="1"/>
  <c r="AX402" i="1"/>
  <c r="AU403" i="1"/>
  <c r="EA417" i="1"/>
  <c r="AX404" i="1"/>
  <c r="AX408" i="1"/>
  <c r="AT408" i="1"/>
  <c r="AP416" i="1"/>
  <c r="AV416" i="1"/>
  <c r="AE433" i="1"/>
  <c r="AL433" i="1"/>
  <c r="CP434" i="1"/>
  <c r="CT434" i="1"/>
  <c r="CX434" i="1"/>
  <c r="DB434" i="1"/>
  <c r="DF434" i="1"/>
  <c r="DJ434" i="1"/>
  <c r="AR421" i="1"/>
  <c r="AX424" i="1"/>
  <c r="AS425" i="1"/>
  <c r="AR426" i="1"/>
  <c r="AR427" i="1"/>
  <c r="AR430" i="1"/>
  <c r="AS431" i="1"/>
  <c r="DG433" i="1"/>
  <c r="AX436" i="1"/>
  <c r="AT436" i="1"/>
  <c r="DP452" i="1"/>
  <c r="DT452" i="1"/>
  <c r="ED452" i="1"/>
  <c r="EH452" i="1"/>
  <c r="AP438" i="1"/>
  <c r="AV438" i="1"/>
  <c r="AK451" i="1"/>
  <c r="AS441" i="1"/>
  <c r="AV442" i="1"/>
  <c r="AS443" i="1"/>
  <c r="AP445" i="1"/>
  <c r="AQ445" i="1"/>
  <c r="AQ446" i="1"/>
  <c r="AS447" i="1"/>
  <c r="AV448" i="1"/>
  <c r="AX449" i="1"/>
  <c r="AT449" i="1"/>
  <c r="AR454" i="1"/>
  <c r="DL454" i="1"/>
  <c r="AP455" i="1"/>
  <c r="AM469" i="1"/>
  <c r="CO470" i="1"/>
  <c r="CS470" i="1"/>
  <c r="CW470" i="1"/>
  <c r="DA470" i="1"/>
  <c r="DE470" i="1"/>
  <c r="DI470" i="1"/>
  <c r="EA470" i="1"/>
  <c r="EE470" i="1"/>
  <c r="AP461" i="1"/>
  <c r="AV461" i="1"/>
  <c r="AS462" i="1"/>
  <c r="AX462" i="1"/>
  <c r="AV463" i="1"/>
  <c r="AT463" i="1"/>
  <c r="AS464" i="1"/>
  <c r="AP472" i="1"/>
  <c r="AG487" i="1"/>
  <c r="AO487" i="1"/>
  <c r="EC487" i="1"/>
  <c r="EG488" i="1"/>
  <c r="AR475" i="1"/>
  <c r="AU476" i="1"/>
  <c r="AW477" i="1"/>
  <c r="AP478" i="1"/>
  <c r="AQ478" i="1"/>
  <c r="AQ479" i="1"/>
  <c r="AW480" i="1"/>
  <c r="AT480" i="1"/>
  <c r="AX481" i="1"/>
  <c r="AU482" i="1"/>
  <c r="AW482" i="1"/>
  <c r="AR483" i="1"/>
  <c r="AU484" i="1"/>
  <c r="AW485" i="1"/>
  <c r="AP486" i="1"/>
  <c r="AQ486" i="1"/>
  <c r="EL506" i="1"/>
  <c r="AR492" i="1"/>
  <c r="AP493" i="1"/>
  <c r="AQ493" i="1"/>
  <c r="AS494" i="1"/>
  <c r="AP497" i="1"/>
  <c r="AQ497" i="1"/>
  <c r="AV498" i="1"/>
  <c r="AS499" i="1"/>
  <c r="AV500" i="1"/>
  <c r="AT500" i="1"/>
  <c r="AX501" i="1"/>
  <c r="AU502" i="1"/>
  <c r="AW502" i="1"/>
  <c r="AR503" i="1"/>
  <c r="AU504" i="1"/>
  <c r="AS508" i="1"/>
  <c r="V523" i="1"/>
  <c r="AD523" i="1"/>
  <c r="AL523" i="1"/>
  <c r="DN524" i="1"/>
  <c r="DR524" i="1"/>
  <c r="DV524" i="1"/>
  <c r="EA524" i="1"/>
  <c r="EE524" i="1"/>
  <c r="AW510" i="1"/>
  <c r="AU510" i="1"/>
  <c r="EC524" i="1"/>
  <c r="EG524" i="1"/>
  <c r="AR511" i="1"/>
  <c r="AU512" i="1"/>
  <c r="AS513" i="1"/>
  <c r="AP514" i="1"/>
  <c r="AV514" i="1"/>
  <c r="AS515" i="1"/>
  <c r="AV516" i="1"/>
  <c r="AT516" i="1"/>
  <c r="AX517" i="1"/>
  <c r="AU518" i="1"/>
  <c r="AW518" i="1"/>
  <c r="AR519" i="1"/>
  <c r="AU520" i="1"/>
  <c r="AS521" i="1"/>
  <c r="AP522" i="1"/>
  <c r="AV522" i="1"/>
  <c r="X540" i="1"/>
  <c r="AF540" i="1"/>
  <c r="AN540" i="1"/>
  <c r="AV527" i="1"/>
  <c r="AT527" i="1"/>
  <c r="AX528" i="1"/>
  <c r="AU529" i="1"/>
  <c r="AW529" i="1"/>
  <c r="AR530" i="1"/>
  <c r="AU531" i="1"/>
  <c r="AS532" i="1"/>
  <c r="AP533" i="1"/>
  <c r="AV533" i="1"/>
  <c r="AS534" i="1"/>
  <c r="AV535" i="1"/>
  <c r="AT535" i="1"/>
  <c r="AU539" i="1"/>
  <c r="X556" i="1"/>
  <c r="AF556" i="1"/>
  <c r="AN556" i="1"/>
  <c r="CP556" i="1"/>
  <c r="CT557" i="1"/>
  <c r="CX556" i="1"/>
  <c r="DB557" i="1"/>
  <c r="DF556" i="1"/>
  <c r="DJ557" i="1"/>
  <c r="DO557" i="1"/>
  <c r="DS556" i="1"/>
  <c r="DW557" i="1"/>
  <c r="EB557" i="1"/>
  <c r="EF556" i="1"/>
  <c r="EK543" i="1"/>
  <c r="EK557" i="1" s="1"/>
  <c r="AU544" i="1"/>
  <c r="AI556" i="1"/>
  <c r="CQ556" i="1"/>
  <c r="CU556" i="1"/>
  <c r="DC557" i="1"/>
  <c r="DO556" i="1"/>
  <c r="DS557" i="1"/>
  <c r="AW545" i="1"/>
  <c r="AP548" i="1"/>
  <c r="AV548" i="1"/>
  <c r="AS549" i="1"/>
  <c r="AX549" i="1"/>
  <c r="AU550" i="1"/>
  <c r="AT550" i="1"/>
  <c r="AR551" i="1"/>
  <c r="CN575" i="1"/>
  <c r="CN574" i="1"/>
  <c r="CV575" i="1"/>
  <c r="CZ575" i="1"/>
  <c r="DD575" i="1"/>
  <c r="DH575" i="1"/>
  <c r="DP575" i="1"/>
  <c r="DT575" i="1"/>
  <c r="DY575" i="1"/>
  <c r="EC575" i="1"/>
  <c r="EG575" i="1"/>
  <c r="AP561" i="1"/>
  <c r="AV561" i="1"/>
  <c r="AR562" i="1"/>
  <c r="AQ563" i="1"/>
  <c r="AQ571" i="1"/>
  <c r="AQ572" i="1"/>
  <c r="AT573" i="1"/>
  <c r="DT574" i="1"/>
  <c r="AP582" i="1"/>
  <c r="AQ582" i="1"/>
  <c r="AV586" i="1"/>
  <c r="AU586" i="1"/>
  <c r="CQ607" i="1"/>
  <c r="CU608" i="1"/>
  <c r="CY607" i="1"/>
  <c r="DC608" i="1"/>
  <c r="DG607" i="1"/>
  <c r="DK608" i="1"/>
  <c r="DO607" i="1"/>
  <c r="DS608" i="1"/>
  <c r="DW607" i="1"/>
  <c r="EB608" i="1"/>
  <c r="EF608" i="1"/>
  <c r="AA607" i="1"/>
  <c r="AI607" i="1"/>
  <c r="CS626" i="1"/>
  <c r="DA626" i="1"/>
  <c r="DI626" i="1"/>
  <c r="AV614" i="1"/>
  <c r="AQ614" i="1"/>
  <c r="AW622" i="1"/>
  <c r="AU622" i="1"/>
  <c r="AR629" i="1"/>
  <c r="AW629" i="1"/>
  <c r="DM845" i="1"/>
  <c r="DM846" i="1"/>
  <c r="EC845" i="1"/>
  <c r="EC846" i="1"/>
  <c r="AU327" i="1"/>
  <c r="AW327" i="1"/>
  <c r="AR328" i="1"/>
  <c r="AP329" i="1"/>
  <c r="AP330" i="1"/>
  <c r="AV330" i="1"/>
  <c r="AU331" i="1"/>
  <c r="AW331" i="1"/>
  <c r="AR332" i="1"/>
  <c r="AP333" i="1"/>
  <c r="AP334" i="1"/>
  <c r="AV334" i="1"/>
  <c r="W344" i="1"/>
  <c r="AQ338" i="1"/>
  <c r="AM344" i="1"/>
  <c r="AX340" i="1"/>
  <c r="AS341" i="1"/>
  <c r="AX341" i="1"/>
  <c r="AU342" i="1"/>
  <c r="AW342" i="1"/>
  <c r="AR343" i="1"/>
  <c r="Y386" i="1"/>
  <c r="AG386" i="1"/>
  <c r="AO386" i="1"/>
  <c r="AS348" i="1"/>
  <c r="AX348" i="1"/>
  <c r="AU349" i="1"/>
  <c r="AW349" i="1"/>
  <c r="AR350" i="1"/>
  <c r="AS351" i="1"/>
  <c r="AU351" i="1"/>
  <c r="AQ353" i="1"/>
  <c r="AX355" i="1"/>
  <c r="AS356" i="1"/>
  <c r="AX356" i="1"/>
  <c r="AU357" i="1"/>
  <c r="AW357" i="1"/>
  <c r="AR358" i="1"/>
  <c r="AW359" i="1"/>
  <c r="AX363" i="1"/>
  <c r="AS364" i="1"/>
  <c r="AX364" i="1"/>
  <c r="AU365" i="1"/>
  <c r="AW365" i="1"/>
  <c r="AR366" i="1"/>
  <c r="AW367" i="1"/>
  <c r="AX371" i="1"/>
  <c r="AS372" i="1"/>
  <c r="AX372" i="1"/>
  <c r="AW373" i="1"/>
  <c r="AR374" i="1"/>
  <c r="AW375" i="1"/>
  <c r="AX379" i="1"/>
  <c r="AS380" i="1"/>
  <c r="AX380" i="1"/>
  <c r="AW381" i="1"/>
  <c r="AR382" i="1"/>
  <c r="AX385" i="1"/>
  <c r="W398" i="1"/>
  <c r="AE398" i="1"/>
  <c r="AM398" i="1"/>
  <c r="AP390" i="1"/>
  <c r="AV390" i="1"/>
  <c r="AP391" i="1"/>
  <c r="AV391" i="1"/>
  <c r="AX392" i="1"/>
  <c r="AV393" i="1"/>
  <c r="AT393" i="1"/>
  <c r="AW395" i="1"/>
  <c r="AR396" i="1"/>
  <c r="EA418" i="1"/>
  <c r="EE417" i="1"/>
  <c r="AA417" i="1"/>
  <c r="AI417" i="1"/>
  <c r="AW403" i="1"/>
  <c r="CU417" i="1"/>
  <c r="DK417" i="1"/>
  <c r="AU405" i="1"/>
  <c r="AV406" i="1"/>
  <c r="AS409" i="1"/>
  <c r="AP410" i="1"/>
  <c r="AP412" i="1"/>
  <c r="AV412" i="1"/>
  <c r="AP413" i="1"/>
  <c r="AQ413" i="1"/>
  <c r="AX416" i="1"/>
  <c r="Y433" i="1"/>
  <c r="AG433" i="1"/>
  <c r="AO433" i="1"/>
  <c r="DP434" i="1"/>
  <c r="DT434" i="1"/>
  <c r="ED434" i="1"/>
  <c r="EH434" i="1"/>
  <c r="DO434" i="1"/>
  <c r="DS433" i="1"/>
  <c r="DW433" i="1"/>
  <c r="AP422" i="1"/>
  <c r="AP428" i="1"/>
  <c r="AV428" i="1"/>
  <c r="AP429" i="1"/>
  <c r="AQ429" i="1"/>
  <c r="AP432" i="1"/>
  <c r="CQ433" i="1"/>
  <c r="AB451" i="1"/>
  <c r="AJ451" i="1"/>
  <c r="CN452" i="1"/>
  <c r="CR452" i="1"/>
  <c r="CV452" i="1"/>
  <c r="CZ452" i="1"/>
  <c r="DD452" i="1"/>
  <c r="DH452" i="1"/>
  <c r="AP441" i="1"/>
  <c r="AQ441" i="1"/>
  <c r="AS442" i="1"/>
  <c r="AO451" i="1"/>
  <c r="AX444" i="1"/>
  <c r="AS449" i="1"/>
  <c r="AR450" i="1"/>
  <c r="Y469" i="1"/>
  <c r="AG469" i="1"/>
  <c r="AO469" i="1"/>
  <c r="AV456" i="1"/>
  <c r="AI469" i="1"/>
  <c r="CQ470" i="1"/>
  <c r="CU470" i="1"/>
  <c r="DC470" i="1"/>
  <c r="DG470" i="1"/>
  <c r="DK470" i="1"/>
  <c r="DO470" i="1"/>
  <c r="DS470" i="1"/>
  <c r="DW470" i="1"/>
  <c r="AP458" i="1"/>
  <c r="AQ458" i="1"/>
  <c r="AW460" i="1"/>
  <c r="AX461" i="1"/>
  <c r="AW462" i="1"/>
  <c r="AR463" i="1"/>
  <c r="AP466" i="1"/>
  <c r="AQ466" i="1"/>
  <c r="AW468" i="1"/>
  <c r="AX472" i="1"/>
  <c r="AA487" i="1"/>
  <c r="AI487" i="1"/>
  <c r="EB487" i="1"/>
  <c r="DQ488" i="1"/>
  <c r="DU487" i="1"/>
  <c r="AV477" i="1"/>
  <c r="AS478" i="1"/>
  <c r="AV479" i="1"/>
  <c r="AS480" i="1"/>
  <c r="AV485" i="1"/>
  <c r="AS486" i="1"/>
  <c r="DZ492" i="1"/>
  <c r="AX493" i="1"/>
  <c r="AR495" i="1"/>
  <c r="AV496" i="1"/>
  <c r="AX497" i="1"/>
  <c r="AS498" i="1"/>
  <c r="AR500" i="1"/>
  <c r="AW501" i="1"/>
  <c r="AU501" i="1"/>
  <c r="AQ503" i="1"/>
  <c r="AP508" i="1"/>
  <c r="AF523" i="1"/>
  <c r="AN523" i="1"/>
  <c r="CP524" i="1"/>
  <c r="CT524" i="1"/>
  <c r="CX524" i="1"/>
  <c r="DB524" i="1"/>
  <c r="DF524" i="1"/>
  <c r="DJ524" i="1"/>
  <c r="DO524" i="1"/>
  <c r="DS524" i="1"/>
  <c r="DW524" i="1"/>
  <c r="EB524" i="1"/>
  <c r="EF524" i="1"/>
  <c r="AS510" i="1"/>
  <c r="DM524" i="1"/>
  <c r="DQ524" i="1"/>
  <c r="DU524" i="1"/>
  <c r="DY524" i="1"/>
  <c r="AQ511" i="1"/>
  <c r="AP513" i="1"/>
  <c r="AV513" i="1"/>
  <c r="Y523" i="1"/>
  <c r="AX514" i="1"/>
  <c r="AO523" i="1"/>
  <c r="AR516" i="1"/>
  <c r="AW517" i="1"/>
  <c r="AU517" i="1"/>
  <c r="AQ519" i="1"/>
  <c r="AP521" i="1"/>
  <c r="AV521" i="1"/>
  <c r="AS522" i="1"/>
  <c r="AX522" i="1"/>
  <c r="AI540" i="1"/>
  <c r="AR527" i="1"/>
  <c r="AW528" i="1"/>
  <c r="AU528" i="1"/>
  <c r="AQ530" i="1"/>
  <c r="AP532" i="1"/>
  <c r="AV532" i="1"/>
  <c r="AS533" i="1"/>
  <c r="AX533" i="1"/>
  <c r="AR535" i="1"/>
  <c r="AW536" i="1"/>
  <c r="AU536" i="1"/>
  <c r="AQ538" i="1"/>
  <c r="CQ557" i="1"/>
  <c r="CU557" i="1"/>
  <c r="CY557" i="1"/>
  <c r="DG557" i="1"/>
  <c r="DK556" i="1"/>
  <c r="DP556" i="1"/>
  <c r="DT557" i="1"/>
  <c r="EL556" i="1"/>
  <c r="AR544" i="1"/>
  <c r="AP545" i="1"/>
  <c r="AV547" i="1"/>
  <c r="AX548" i="1"/>
  <c r="AW549" i="1"/>
  <c r="AR550" i="1"/>
  <c r="AP553" i="1"/>
  <c r="AV553" i="1"/>
  <c r="AV555" i="1"/>
  <c r="DM575" i="1"/>
  <c r="DQ575" i="1"/>
  <c r="DU575" i="1"/>
  <c r="AV565" i="1"/>
  <c r="AV566" i="1"/>
  <c r="CO625" i="1"/>
  <c r="CO626" i="1"/>
  <c r="CW626" i="1"/>
  <c r="CW625" i="1"/>
  <c r="DE625" i="1"/>
  <c r="DE626" i="1"/>
  <c r="AP620" i="1"/>
  <c r="AT752" i="1"/>
  <c r="AX752" i="1"/>
  <c r="AQ766" i="1"/>
  <c r="AP766" i="1"/>
  <c r="AQ771" i="1"/>
  <c r="AP771" i="1"/>
  <c r="EA591" i="1"/>
  <c r="EE591" i="1"/>
  <c r="EI577" i="1"/>
  <c r="CO590" i="1"/>
  <c r="CS590" i="1"/>
  <c r="CW590" i="1"/>
  <c r="DA590" i="1"/>
  <c r="DE590" i="1"/>
  <c r="DI590" i="1"/>
  <c r="DM590" i="1"/>
  <c r="DQ590" i="1"/>
  <c r="DU590" i="1"/>
  <c r="DY590" i="1"/>
  <c r="EC590" i="1"/>
  <c r="EG590" i="1"/>
  <c r="DZ579" i="1"/>
  <c r="AV580" i="1"/>
  <c r="AS581" i="1"/>
  <c r="AP583" i="1"/>
  <c r="AQ583" i="1"/>
  <c r="AL590" i="1"/>
  <c r="AX586" i="1"/>
  <c r="AS589" i="1"/>
  <c r="AC607" i="1"/>
  <c r="AK607" i="1"/>
  <c r="AU593" i="1"/>
  <c r="EI593" i="1"/>
  <c r="EI608" i="1" s="1"/>
  <c r="AS594" i="1"/>
  <c r="AU594" i="1"/>
  <c r="AV595" i="1"/>
  <c r="AQ595" i="1"/>
  <c r="DZ595" i="1"/>
  <c r="AP596" i="1"/>
  <c r="AV596" i="1"/>
  <c r="AS597" i="1"/>
  <c r="AV598" i="1"/>
  <c r="AP600" i="1"/>
  <c r="AV600" i="1"/>
  <c r="AV602" i="1"/>
  <c r="AP604" i="1"/>
  <c r="AV604" i="1"/>
  <c r="AS605" i="1"/>
  <c r="AV606" i="1"/>
  <c r="CS607" i="1"/>
  <c r="DA607" i="1"/>
  <c r="DI607" i="1"/>
  <c r="DQ607" i="1"/>
  <c r="DY607" i="1"/>
  <c r="EG607" i="1"/>
  <c r="AP610" i="1"/>
  <c r="DL611" i="1"/>
  <c r="AP612" i="1"/>
  <c r="DQ625" i="1"/>
  <c r="DU625" i="1"/>
  <c r="DZ612" i="1"/>
  <c r="ED626" i="1"/>
  <c r="EH625" i="1"/>
  <c r="AW615" i="1"/>
  <c r="AR616" i="1"/>
  <c r="AP619" i="1"/>
  <c r="AQ619" i="1"/>
  <c r="AQ620" i="1"/>
  <c r="AX622" i="1"/>
  <c r="DR625" i="1"/>
  <c r="EI640" i="1"/>
  <c r="DZ630" i="1"/>
  <c r="AQ630" i="1"/>
  <c r="DL630" i="1"/>
  <c r="AQ633" i="1"/>
  <c r="AR636" i="1"/>
  <c r="DU664" i="1"/>
  <c r="AB684" i="1"/>
  <c r="AJ684" i="1"/>
  <c r="CO683" i="1"/>
  <c r="CS683" i="1"/>
  <c r="CW683" i="1"/>
  <c r="DA683" i="1"/>
  <c r="DE683" i="1"/>
  <c r="DI683" i="1"/>
  <c r="DM683" i="1"/>
  <c r="DQ683" i="1"/>
  <c r="DU683" i="1"/>
  <c r="AP752" i="1"/>
  <c r="CN775" i="1"/>
  <c r="CR775" i="1"/>
  <c r="EK757" i="1"/>
  <c r="EK775" i="1" s="1"/>
  <c r="CV775" i="1"/>
  <c r="CZ775" i="1"/>
  <c r="DD775" i="1"/>
  <c r="DH775" i="1"/>
  <c r="EI757" i="1"/>
  <c r="EI775" i="1" s="1"/>
  <c r="DM775" i="1"/>
  <c r="DX760" i="1"/>
  <c r="DX774" i="1" s="1"/>
  <c r="AP760" i="1"/>
  <c r="AT760" i="1"/>
  <c r="AX760" i="1"/>
  <c r="AW767" i="1"/>
  <c r="AU767" i="1"/>
  <c r="AU579" i="1"/>
  <c r="AU583" i="1"/>
  <c r="AT583" i="1"/>
  <c r="AR585" i="1"/>
  <c r="AP593" i="1"/>
  <c r="AO607" i="1"/>
  <c r="EL608" i="1"/>
  <c r="W607" i="1"/>
  <c r="AE607" i="1"/>
  <c r="AM607" i="1"/>
  <c r="CQ608" i="1"/>
  <c r="CY608" i="1"/>
  <c r="DG608" i="1"/>
  <c r="DO608" i="1"/>
  <c r="DW608" i="1"/>
  <c r="EE608" i="1"/>
  <c r="AU610" i="1"/>
  <c r="AT610" i="1"/>
  <c r="AU611" i="1"/>
  <c r="AI625" i="1"/>
  <c r="CP625" i="1"/>
  <c r="CT625" i="1"/>
  <c r="CX625" i="1"/>
  <c r="DB625" i="1"/>
  <c r="DF625" i="1"/>
  <c r="DJ625" i="1"/>
  <c r="AK625" i="1"/>
  <c r="AS616" i="1"/>
  <c r="AT617" i="1"/>
  <c r="AU619" i="1"/>
  <c r="AR619" i="1"/>
  <c r="AS622" i="1"/>
  <c r="CQ639" i="1"/>
  <c r="CQ640" i="1"/>
  <c r="EJ628" i="1"/>
  <c r="EJ639" i="1" s="1"/>
  <c r="CY640" i="1"/>
  <c r="DO639" i="1"/>
  <c r="DO640" i="1"/>
  <c r="DW639" i="1"/>
  <c r="DW640" i="1"/>
  <c r="EF640" i="1"/>
  <c r="EF639" i="1"/>
  <c r="AM639" i="1"/>
  <c r="AU630" i="1"/>
  <c r="EK663" i="1"/>
  <c r="CW663" i="1"/>
  <c r="EA664" i="1"/>
  <c r="EB663" i="1"/>
  <c r="EB664" i="1"/>
  <c r="EF663" i="1"/>
  <c r="EF664" i="1"/>
  <c r="AQ772" i="1"/>
  <c r="AR772" i="1"/>
  <c r="AT809" i="1"/>
  <c r="AP564" i="1"/>
  <c r="AV564" i="1"/>
  <c r="AS565" i="1"/>
  <c r="AP566" i="1"/>
  <c r="AU568" i="1"/>
  <c r="AS569" i="1"/>
  <c r="AV570" i="1"/>
  <c r="AW570" i="1"/>
  <c r="AS571" i="1"/>
  <c r="AR571" i="1"/>
  <c r="AR572" i="1"/>
  <c r="AQ573" i="1"/>
  <c r="AA590" i="1"/>
  <c r="AI590" i="1"/>
  <c r="CP591" i="1"/>
  <c r="CT591" i="1"/>
  <c r="CX591" i="1"/>
  <c r="DB591" i="1"/>
  <c r="DF591" i="1"/>
  <c r="DJ591" i="1"/>
  <c r="DN591" i="1"/>
  <c r="DR591" i="1"/>
  <c r="DV591" i="1"/>
  <c r="ED591" i="1"/>
  <c r="EH591" i="1"/>
  <c r="AP578" i="1"/>
  <c r="AV578" i="1"/>
  <c r="DL578" i="1"/>
  <c r="DL591" i="1" s="1"/>
  <c r="AR580" i="1"/>
  <c r="AR581" i="1"/>
  <c r="AU582" i="1"/>
  <c r="AS583" i="1"/>
  <c r="AQ584" i="1"/>
  <c r="AS585" i="1"/>
  <c r="AP587" i="1"/>
  <c r="AQ587" i="1"/>
  <c r="AV588" i="1"/>
  <c r="AR589" i="1"/>
  <c r="Z607" i="1"/>
  <c r="AH607" i="1"/>
  <c r="CP608" i="1"/>
  <c r="CT608" i="1"/>
  <c r="CX608" i="1"/>
  <c r="DB608" i="1"/>
  <c r="DF608" i="1"/>
  <c r="DJ608" i="1"/>
  <c r="DN608" i="1"/>
  <c r="DR608" i="1"/>
  <c r="DV608" i="1"/>
  <c r="ED608" i="1"/>
  <c r="EH608" i="1"/>
  <c r="V607" i="1"/>
  <c r="AD607" i="1"/>
  <c r="AL607" i="1"/>
  <c r="DZ594" i="1"/>
  <c r="AP595" i="1"/>
  <c r="AX595" i="1"/>
  <c r="AR596" i="1"/>
  <c r="AR597" i="1"/>
  <c r="AP598" i="1"/>
  <c r="AX598" i="1"/>
  <c r="AR600" i="1"/>
  <c r="AR601" i="1"/>
  <c r="AP602" i="1"/>
  <c r="AX602" i="1"/>
  <c r="AR604" i="1"/>
  <c r="AR605" i="1"/>
  <c r="AP606" i="1"/>
  <c r="AX606" i="1"/>
  <c r="AS610" i="1"/>
  <c r="DY626" i="1"/>
  <c r="EC626" i="1"/>
  <c r="EG626" i="1"/>
  <c r="AW614" i="1"/>
  <c r="AU615" i="1"/>
  <c r="AW616" i="1"/>
  <c r="AT616" i="1"/>
  <c r="AW618" i="1"/>
  <c r="AU618" i="1"/>
  <c r="AW619" i="1"/>
  <c r="AR620" i="1"/>
  <c r="AS620" i="1"/>
  <c r="AP622" i="1"/>
  <c r="AV622" i="1"/>
  <c r="AP623" i="1"/>
  <c r="AQ623" i="1"/>
  <c r="AQ624" i="1"/>
  <c r="Y639" i="1"/>
  <c r="AG639" i="1"/>
  <c r="AO639" i="1"/>
  <c r="CN639" i="1"/>
  <c r="CV639" i="1"/>
  <c r="CZ640" i="1"/>
  <c r="DD639" i="1"/>
  <c r="DH640" i="1"/>
  <c r="DP640" i="1"/>
  <c r="DT639" i="1"/>
  <c r="DX628" i="1"/>
  <c r="EC640" i="1"/>
  <c r="EG640" i="1"/>
  <c r="AN639" i="1"/>
  <c r="CU640" i="1"/>
  <c r="DC640" i="1"/>
  <c r="AP631" i="1"/>
  <c r="AQ631" i="1"/>
  <c r="AT632" i="1"/>
  <c r="DG640" i="1"/>
  <c r="EI664" i="1"/>
  <c r="CO663" i="1"/>
  <c r="CX663" i="1"/>
  <c r="DD664" i="1"/>
  <c r="EC663" i="1"/>
  <c r="AB699" i="1"/>
  <c r="AJ699" i="1"/>
  <c r="CZ718" i="1"/>
  <c r="DP718" i="1"/>
  <c r="EB718" i="1"/>
  <c r="AP708" i="1"/>
  <c r="DO754" i="1"/>
  <c r="EE754" i="1"/>
  <c r="ED774" i="1"/>
  <c r="EH775" i="1"/>
  <c r="EH774" i="1"/>
  <c r="AQ763" i="1"/>
  <c r="AP763" i="1"/>
  <c r="Y774" i="1"/>
  <c r="AS765" i="1"/>
  <c r="AO774" i="1"/>
  <c r="CN809" i="1"/>
  <c r="CV809" i="1"/>
  <c r="DD809" i="1"/>
  <c r="DT809" i="1"/>
  <c r="EB809" i="1"/>
  <c r="AW638" i="1"/>
  <c r="DF663" i="1"/>
  <c r="DW664" i="1"/>
  <c r="DX684" i="1"/>
  <c r="EB684" i="1"/>
  <c r="EF684" i="1"/>
  <c r="CY683" i="1"/>
  <c r="AP688" i="1"/>
  <c r="AD700" i="1"/>
  <c r="AP695" i="1"/>
  <c r="AB718" i="1"/>
  <c r="AJ718" i="1"/>
  <c r="V717" i="1"/>
  <c r="AD717" i="1"/>
  <c r="AL717" i="1"/>
  <c r="AP706" i="1"/>
  <c r="AD718" i="1"/>
  <c r="AL718" i="1"/>
  <c r="AP713" i="1"/>
  <c r="CY717" i="1"/>
  <c r="AB735" i="1"/>
  <c r="AP722" i="1"/>
  <c r="AL736" i="1"/>
  <c r="AH736" i="1"/>
  <c r="AJ735" i="1"/>
  <c r="AP731" i="1"/>
  <c r="CU755" i="1"/>
  <c r="DG755" i="1"/>
  <c r="DK755" i="1"/>
  <c r="EA755" i="1"/>
  <c r="AX742" i="1"/>
  <c r="AW747" i="1"/>
  <c r="AR748" i="1"/>
  <c r="AW757" i="1"/>
  <c r="AR758" i="1"/>
  <c r="AP759" i="1"/>
  <c r="DU775" i="1"/>
  <c r="AW761" i="1"/>
  <c r="AR762" i="1"/>
  <c r="AU763" i="1"/>
  <c r="AW764" i="1"/>
  <c r="AP765" i="1"/>
  <c r="AQ765" i="1"/>
  <c r="AP768" i="1"/>
  <c r="AP769" i="1"/>
  <c r="AQ769" i="1"/>
  <c r="AQ770" i="1"/>
  <c r="AU771" i="1"/>
  <c r="AW772" i="1"/>
  <c r="AW809" i="1"/>
  <c r="DE810" i="1"/>
  <c r="DQ810" i="1"/>
  <c r="CR827" i="1"/>
  <c r="DL828" i="1"/>
  <c r="DL827" i="1"/>
  <c r="CN863" i="1"/>
  <c r="CZ863" i="1"/>
  <c r="CZ864" i="1"/>
  <c r="DH863" i="1"/>
  <c r="DH864" i="1"/>
  <c r="DL863" i="1"/>
  <c r="DL864" i="1"/>
  <c r="DX863" i="1"/>
  <c r="DX864" i="1"/>
  <c r="EF863" i="1"/>
  <c r="EF864" i="1"/>
  <c r="EL864" i="1"/>
  <c r="EL863" i="1"/>
  <c r="CO864" i="1"/>
  <c r="CS863" i="1"/>
  <c r="CW864" i="1"/>
  <c r="DA863" i="1"/>
  <c r="DE864" i="1"/>
  <c r="DI863" i="1"/>
  <c r="DQ863" i="1"/>
  <c r="DU864" i="1"/>
  <c r="DY863" i="1"/>
  <c r="EC864" i="1"/>
  <c r="EG863" i="1"/>
  <c r="DR640" i="1"/>
  <c r="DV640" i="1"/>
  <c r="EA640" i="1"/>
  <c r="EE640" i="1"/>
  <c r="AU631" i="1"/>
  <c r="AW631" i="1"/>
  <c r="AR632" i="1"/>
  <c r="AS632" i="1"/>
  <c r="AX634" i="1"/>
  <c r="AU635" i="1"/>
  <c r="AR635" i="1"/>
  <c r="AS636" i="1"/>
  <c r="AP638" i="1"/>
  <c r="AV638" i="1"/>
  <c r="CZ663" i="1"/>
  <c r="DK663" i="1"/>
  <c r="DR663" i="1"/>
  <c r="AJ664" i="1"/>
  <c r="CP664" i="1"/>
  <c r="CT663" i="1"/>
  <c r="DP663" i="1"/>
  <c r="EH663" i="1"/>
  <c r="DO664" i="1"/>
  <c r="CZ664" i="1"/>
  <c r="V683" i="1"/>
  <c r="AD683" i="1"/>
  <c r="AL683" i="1"/>
  <c r="CP684" i="1"/>
  <c r="CT684" i="1"/>
  <c r="CX684" i="1"/>
  <c r="DB684" i="1"/>
  <c r="DF684" i="1"/>
  <c r="DJ684" i="1"/>
  <c r="DN684" i="1"/>
  <c r="DR684" i="1"/>
  <c r="DV684" i="1"/>
  <c r="EK665" i="1"/>
  <c r="EK684" i="1" s="1"/>
  <c r="AF684" i="1"/>
  <c r="AN684" i="1"/>
  <c r="AD684" i="1"/>
  <c r="AL684" i="1"/>
  <c r="DO683" i="1"/>
  <c r="CV684" i="1"/>
  <c r="AP696" i="1"/>
  <c r="CQ718" i="1"/>
  <c r="CU718" i="1"/>
  <c r="DC718" i="1"/>
  <c r="DG718" i="1"/>
  <c r="DK718" i="1"/>
  <c r="DO718" i="1"/>
  <c r="DS718" i="1"/>
  <c r="DW718" i="1"/>
  <c r="EA718" i="1"/>
  <c r="EE718" i="1"/>
  <c r="EI702" i="1"/>
  <c r="CN717" i="1"/>
  <c r="CV717" i="1"/>
  <c r="CZ717" i="1"/>
  <c r="DD717" i="1"/>
  <c r="DH717" i="1"/>
  <c r="DL717" i="1"/>
  <c r="DP717" i="1"/>
  <c r="DT717" i="1"/>
  <c r="DX717" i="1"/>
  <c r="EB717" i="1"/>
  <c r="EF717" i="1"/>
  <c r="AP705" i="1"/>
  <c r="AJ717" i="1"/>
  <c r="AP714" i="1"/>
  <c r="CQ717" i="1"/>
  <c r="DG717" i="1"/>
  <c r="DW717" i="1"/>
  <c r="AP723" i="1"/>
  <c r="AP728" i="1"/>
  <c r="AP730" i="1"/>
  <c r="AP733" i="1"/>
  <c r="AS739" i="1"/>
  <c r="AE754" i="1"/>
  <c r="AW742" i="1"/>
  <c r="AP746" i="1"/>
  <c r="AQ746" i="1"/>
  <c r="AQ748" i="1"/>
  <c r="AW749" i="1"/>
  <c r="AT749" i="1"/>
  <c r="AX750" i="1"/>
  <c r="AS751" i="1"/>
  <c r="CY754" i="1"/>
  <c r="AX757" i="1"/>
  <c r="CS775" i="1"/>
  <c r="DI775" i="1"/>
  <c r="DN775" i="1"/>
  <c r="DR775" i="1"/>
  <c r="DV774" i="1"/>
  <c r="AU759" i="1"/>
  <c r="AQ762" i="1"/>
  <c r="AT763" i="1"/>
  <c r="AU765" i="1"/>
  <c r="AT766" i="1"/>
  <c r="AK774" i="1"/>
  <c r="AU768" i="1"/>
  <c r="AT771" i="1"/>
  <c r="AX772" i="1"/>
  <c r="DR774" i="1"/>
  <c r="AV809" i="1"/>
  <c r="CW810" i="1"/>
  <c r="DA810" i="1"/>
  <c r="DU810" i="1"/>
  <c r="EC809" i="1"/>
  <c r="EG810" i="1"/>
  <c r="CR809" i="1"/>
  <c r="DP809" i="1"/>
  <c r="DY809" i="1"/>
  <c r="CR810" i="1"/>
  <c r="CN828" i="1"/>
  <c r="CV828" i="1"/>
  <c r="CZ828" i="1"/>
  <c r="DD828" i="1"/>
  <c r="DH828" i="1"/>
  <c r="DP828" i="1"/>
  <c r="DT828" i="1"/>
  <c r="EB828" i="1"/>
  <c r="EF828" i="1"/>
  <c r="V846" i="1"/>
  <c r="AD846" i="1"/>
  <c r="AL846" i="1"/>
  <c r="DK640" i="1"/>
  <c r="DS640" i="1"/>
  <c r="EB639" i="1"/>
  <c r="AQ632" i="1"/>
  <c r="AW634" i="1"/>
  <c r="AU634" i="1"/>
  <c r="AW636" i="1"/>
  <c r="AX638" i="1"/>
  <c r="CS663" i="1"/>
  <c r="DB664" i="1"/>
  <c r="EE663" i="1"/>
  <c r="CQ663" i="1"/>
  <c r="DJ663" i="1"/>
  <c r="DP664" i="1"/>
  <c r="EE664" i="1"/>
  <c r="CU683" i="1"/>
  <c r="DC683" i="1"/>
  <c r="DK683" i="1"/>
  <c r="DS683" i="1"/>
  <c r="EE683" i="1"/>
  <c r="CQ683" i="1"/>
  <c r="DW683" i="1"/>
  <c r="DL684" i="1"/>
  <c r="AP691" i="1"/>
  <c r="AB717" i="1"/>
  <c r="CO718" i="1"/>
  <c r="CS718" i="1"/>
  <c r="CW718" i="1"/>
  <c r="DA718" i="1"/>
  <c r="DE718" i="1"/>
  <c r="DI718" i="1"/>
  <c r="DM718" i="1"/>
  <c r="DQ718" i="1"/>
  <c r="DU718" i="1"/>
  <c r="DY718" i="1"/>
  <c r="EC718" i="1"/>
  <c r="EG718" i="1"/>
  <c r="AP709" i="1"/>
  <c r="CU717" i="1"/>
  <c r="DK717" i="1"/>
  <c r="AP727" i="1"/>
  <c r="AP734" i="1"/>
  <c r="AA754" i="1"/>
  <c r="AX740" i="1"/>
  <c r="AP742" i="1"/>
  <c r="AQ742" i="1"/>
  <c r="AW745" i="1"/>
  <c r="AX746" i="1"/>
  <c r="AR752" i="1"/>
  <c r="AW753" i="1"/>
  <c r="DC754" i="1"/>
  <c r="AA774" i="1"/>
  <c r="AI774" i="1"/>
  <c r="AX758" i="1"/>
  <c r="AW759" i="1"/>
  <c r="AX762" i="1"/>
  <c r="AT762" i="1"/>
  <c r="AW765" i="1"/>
  <c r="AW768" i="1"/>
  <c r="AC774" i="1"/>
  <c r="CN810" i="1"/>
  <c r="CV810" i="1"/>
  <c r="CZ810" i="1"/>
  <c r="DD810" i="1"/>
  <c r="DH810" i="1"/>
  <c r="DT810" i="1"/>
  <c r="EB810" i="1"/>
  <c r="EF810" i="1"/>
  <c r="AR809" i="1"/>
  <c r="CS809" i="1"/>
  <c r="Z845" i="1"/>
  <c r="AH845" i="1"/>
  <c r="CQ845" i="1"/>
  <c r="CU845" i="1"/>
  <c r="Z846" i="1"/>
  <c r="AH846" i="1"/>
  <c r="CY846" i="1"/>
  <c r="AF863" i="1"/>
  <c r="DD864" i="1"/>
  <c r="DT864" i="1"/>
  <c r="EB864" i="1"/>
  <c r="DK946" i="1"/>
  <c r="DS946" i="1"/>
  <c r="AP941" i="1"/>
  <c r="CW945" i="1"/>
  <c r="Z963" i="1"/>
  <c r="AH963" i="1"/>
  <c r="V980" i="1"/>
  <c r="AP965" i="1"/>
  <c r="AD980" i="1"/>
  <c r="AL980" i="1"/>
  <c r="DZ981" i="1"/>
  <c r="DZ980" i="1"/>
  <c r="AP967" i="1"/>
  <c r="CY845" i="1"/>
  <c r="DC845" i="1"/>
  <c r="DG845" i="1"/>
  <c r="DK845" i="1"/>
  <c r="DO845" i="1"/>
  <c r="DS845" i="1"/>
  <c r="DW845" i="1"/>
  <c r="EA845" i="1"/>
  <c r="EE845" i="1"/>
  <c r="DY864" i="1"/>
  <c r="AD864" i="1"/>
  <c r="AL863" i="1"/>
  <c r="DE946" i="1"/>
  <c r="DE945" i="1"/>
  <c r="DM946" i="1"/>
  <c r="DM945" i="1"/>
  <c r="DU946" i="1"/>
  <c r="DY946" i="1"/>
  <c r="EC946" i="1"/>
  <c r="EG946" i="1"/>
  <c r="AP925" i="1"/>
  <c r="CU946" i="1"/>
  <c r="EC945" i="1"/>
  <c r="EL845" i="1"/>
  <c r="AB845" i="1"/>
  <c r="AJ845" i="1"/>
  <c r="CN845" i="1"/>
  <c r="CV845" i="1"/>
  <c r="CZ845" i="1"/>
  <c r="DD845" i="1"/>
  <c r="DH846" i="1"/>
  <c r="DP845" i="1"/>
  <c r="DT845" i="1"/>
  <c r="EB845" i="1"/>
  <c r="EF845" i="1"/>
  <c r="EJ832" i="1"/>
  <c r="EJ845" i="1" s="1"/>
  <c r="AP835" i="1"/>
  <c r="AP840" i="1"/>
  <c r="AP843" i="1"/>
  <c r="CP864" i="1"/>
  <c r="CT864" i="1"/>
  <c r="CX864" i="1"/>
  <c r="DB864" i="1"/>
  <c r="DF864" i="1"/>
  <c r="DJ864" i="1"/>
  <c r="DN864" i="1"/>
  <c r="DR864" i="1"/>
  <c r="DV864" i="1"/>
  <c r="ED864" i="1"/>
  <c r="EH864" i="1"/>
  <c r="AP855" i="1"/>
  <c r="CP863" i="1"/>
  <c r="DV863" i="1"/>
  <c r="CO945" i="1"/>
  <c r="CO980" i="1"/>
  <c r="CS980" i="1"/>
  <c r="CW980" i="1"/>
  <c r="DA980" i="1"/>
  <c r="DE980" i="1"/>
  <c r="DI980" i="1"/>
  <c r="DM980" i="1"/>
  <c r="EI965" i="1"/>
  <c r="EI980" i="1" s="1"/>
  <c r="DQ980" i="1"/>
  <c r="DU980" i="1"/>
  <c r="DY980" i="1"/>
  <c r="EC980" i="1"/>
  <c r="EG980" i="1"/>
  <c r="AP926" i="1"/>
  <c r="AP928" i="1"/>
  <c r="AD945" i="1"/>
  <c r="AP933" i="1"/>
  <c r="AP935" i="1"/>
  <c r="Z946" i="1"/>
  <c r="AP944" i="1"/>
  <c r="AP957" i="1"/>
  <c r="AP959" i="1"/>
  <c r="EJ965" i="1"/>
  <c r="EJ981" i="1" s="1"/>
  <c r="AP972" i="1"/>
  <c r="AP975" i="1"/>
  <c r="AX997" i="1"/>
  <c r="AP1003" i="1"/>
  <c r="AQ1003" i="1"/>
  <c r="AR1005" i="1"/>
  <c r="AV1012" i="1"/>
  <c r="AQ1012" i="1"/>
  <c r="AX1015" i="1"/>
  <c r="AV1004" i="1"/>
  <c r="AQ1004" i="1"/>
  <c r="AP929" i="1"/>
  <c r="Z981" i="1"/>
  <c r="AH981" i="1"/>
  <c r="AS997" i="1"/>
  <c r="AV1008" i="1"/>
  <c r="AQ1008" i="1"/>
  <c r="AW997" i="1"/>
  <c r="DB998" i="1"/>
  <c r="AX1001" i="1"/>
  <c r="AQ1002" i="1"/>
  <c r="AW1005" i="1"/>
  <c r="AR1006" i="1"/>
  <c r="AR1010" i="1"/>
  <c r="AW1010" i="1"/>
  <c r="AQ997" i="1"/>
  <c r="AU997" i="1"/>
  <c r="CZ998" i="1"/>
  <c r="DH998" i="1"/>
  <c r="DP998" i="1"/>
  <c r="EF998" i="1"/>
  <c r="DH997" i="1"/>
  <c r="EF997" i="1"/>
  <c r="EH998" i="1"/>
  <c r="AV1002" i="1"/>
  <c r="AX1003" i="1"/>
  <c r="AX1004" i="1"/>
  <c r="AS1005" i="1"/>
  <c r="AX1005" i="1"/>
  <c r="AT1007" i="1"/>
  <c r="AS1009" i="1"/>
  <c r="AX1009" i="1"/>
  <c r="AP1010" i="1"/>
  <c r="AX1012" i="1"/>
  <c r="AS1013" i="1"/>
  <c r="AX1013" i="1"/>
  <c r="AV1014" i="1"/>
  <c r="AW1014" i="1"/>
  <c r="AS1015" i="1"/>
  <c r="CO998" i="1"/>
  <c r="CS998" i="1"/>
  <c r="CW998" i="1"/>
  <c r="DA998" i="1"/>
  <c r="DE998" i="1"/>
  <c r="DI998" i="1"/>
  <c r="DM998" i="1"/>
  <c r="DQ998" i="1"/>
  <c r="DU998" i="1"/>
  <c r="DY998" i="1"/>
  <c r="EC998" i="1"/>
  <c r="EG998" i="1"/>
  <c r="DP997" i="1"/>
  <c r="AP1001" i="1"/>
  <c r="AQ1001" i="1"/>
  <c r="AR1002" i="1"/>
  <c r="AW1002" i="1"/>
  <c r="AS1003" i="1"/>
  <c r="AW1004" i="1"/>
  <c r="AV1006" i="1"/>
  <c r="AW1006" i="1"/>
  <c r="AS1007" i="1"/>
  <c r="AV1009" i="1"/>
  <c r="AV1010" i="1"/>
  <c r="AS1010" i="1"/>
  <c r="AW1012" i="1"/>
  <c r="AW1013" i="1"/>
  <c r="AR1014" i="1"/>
  <c r="AP6" i="1"/>
  <c r="AT6" i="1"/>
  <c r="AX6" i="1"/>
  <c r="AU7" i="1"/>
  <c r="AR8" i="1"/>
  <c r="AV8" i="1"/>
  <c r="AP10" i="1"/>
  <c r="AT10" i="1"/>
  <c r="AU11" i="1"/>
  <c r="AR12" i="1"/>
  <c r="AP14" i="1"/>
  <c r="AT14" i="1"/>
  <c r="AU15" i="1"/>
  <c r="AR16" i="1"/>
  <c r="AP18" i="1"/>
  <c r="AT18" i="1"/>
  <c r="AU19" i="1"/>
  <c r="W20" i="1"/>
  <c r="AA20" i="1"/>
  <c r="AR23" i="1"/>
  <c r="AV23" i="1"/>
  <c r="AP25" i="1"/>
  <c r="AT25" i="1"/>
  <c r="AU26" i="1"/>
  <c r="AR27" i="1"/>
  <c r="AP29" i="1"/>
  <c r="AT29" i="1"/>
  <c r="AU30" i="1"/>
  <c r="AR31" i="1"/>
  <c r="AP33" i="1"/>
  <c r="AT33" i="1"/>
  <c r="AU34" i="1"/>
  <c r="W35" i="1"/>
  <c r="AA35" i="1"/>
  <c r="AR38" i="1"/>
  <c r="AV38" i="1"/>
  <c r="AP40" i="1"/>
  <c r="AT40" i="1"/>
  <c r="AX40" i="1"/>
  <c r="AU41" i="1"/>
  <c r="AR42" i="1"/>
  <c r="AP44" i="1"/>
  <c r="AT44" i="1"/>
  <c r="AU45" i="1"/>
  <c r="AR46" i="1"/>
  <c r="AP48" i="1"/>
  <c r="AT48" i="1"/>
  <c r="V49" i="1"/>
  <c r="Z49" i="1"/>
  <c r="AD49" i="1"/>
  <c r="AL49" i="1"/>
  <c r="AU52" i="1"/>
  <c r="AR53" i="1"/>
  <c r="AV53" i="1"/>
  <c r="AP55" i="1"/>
  <c r="AT55" i="1"/>
  <c r="AX55" i="1"/>
  <c r="AU56" i="1"/>
  <c r="AR57" i="1"/>
  <c r="AP59" i="1"/>
  <c r="AT59" i="1"/>
  <c r="AU60" i="1"/>
  <c r="AR61" i="1"/>
  <c r="AP63" i="1"/>
  <c r="AT63" i="1"/>
  <c r="V64" i="1"/>
  <c r="Z64" i="1"/>
  <c r="AH64" i="1"/>
  <c r="AU67" i="1"/>
  <c r="AR68" i="1"/>
  <c r="AS69" i="1"/>
  <c r="AP70" i="1"/>
  <c r="AT70" i="1"/>
  <c r="AX70" i="1"/>
  <c r="AU71" i="1"/>
  <c r="AR72" i="1"/>
  <c r="AP74" i="1"/>
  <c r="AT74" i="1"/>
  <c r="AU75" i="1"/>
  <c r="AR76" i="1"/>
  <c r="AC78" i="1"/>
  <c r="AG78" i="1"/>
  <c r="AP81" i="1"/>
  <c r="AT81" i="1"/>
  <c r="AX81" i="1"/>
  <c r="AU82" i="1"/>
  <c r="AR83" i="1"/>
  <c r="AP85" i="1"/>
  <c r="AT85" i="1"/>
  <c r="AU86" i="1"/>
  <c r="AR87" i="1"/>
  <c r="AP89" i="1"/>
  <c r="AT89" i="1"/>
  <c r="AU90" i="1"/>
  <c r="AR91" i="1"/>
  <c r="X92" i="1"/>
  <c r="AB92" i="1"/>
  <c r="AF92" i="1"/>
  <c r="AN92" i="1"/>
  <c r="AS95" i="1"/>
  <c r="AP96" i="1"/>
  <c r="AT96" i="1"/>
  <c r="AU97" i="1"/>
  <c r="AR98" i="1"/>
  <c r="AP100" i="1"/>
  <c r="AT100" i="1"/>
  <c r="AU101" i="1"/>
  <c r="AR102" i="1"/>
  <c r="AP104" i="1"/>
  <c r="AT104" i="1"/>
  <c r="AU105" i="1"/>
  <c r="AR106" i="1"/>
  <c r="X107" i="1"/>
  <c r="AB107" i="1"/>
  <c r="AF107" i="1"/>
  <c r="AN107" i="1"/>
  <c r="AS111" i="1"/>
  <c r="AP112" i="1"/>
  <c r="AT112" i="1"/>
  <c r="AX112" i="1"/>
  <c r="AU113" i="1"/>
  <c r="AR114" i="1"/>
  <c r="AP116" i="1"/>
  <c r="AT116" i="1"/>
  <c r="AU117" i="1"/>
  <c r="AR118" i="1"/>
  <c r="AP120" i="1"/>
  <c r="AT120" i="1"/>
  <c r="V121" i="1"/>
  <c r="Z121" i="1"/>
  <c r="AD121" i="1"/>
  <c r="AL121" i="1"/>
  <c r="AU124" i="1"/>
  <c r="AR125" i="1"/>
  <c r="AS126" i="1"/>
  <c r="AP127" i="1"/>
  <c r="AT127" i="1"/>
  <c r="AX127" i="1"/>
  <c r="AU128" i="1"/>
  <c r="AR129" i="1"/>
  <c r="AP131" i="1"/>
  <c r="AT131" i="1"/>
  <c r="AU132" i="1"/>
  <c r="AR133" i="1"/>
  <c r="AC135" i="1"/>
  <c r="AG135" i="1"/>
  <c r="AP138" i="1"/>
  <c r="AT138" i="1"/>
  <c r="AX138" i="1"/>
  <c r="AU139" i="1"/>
  <c r="AR140" i="1"/>
  <c r="AP142" i="1"/>
  <c r="AT142" i="1"/>
  <c r="AU143" i="1"/>
  <c r="AR144" i="1"/>
  <c r="AP146" i="1"/>
  <c r="AT146" i="1"/>
  <c r="AU147" i="1"/>
  <c r="AR148" i="1"/>
  <c r="Y150" i="1"/>
  <c r="AC150" i="1"/>
  <c r="AG150" i="1"/>
  <c r="AO150" i="1"/>
  <c r="AP153" i="1"/>
  <c r="AT153" i="1"/>
  <c r="AX153" i="1"/>
  <c r="AU154" i="1"/>
  <c r="AR155" i="1"/>
  <c r="AP157" i="1"/>
  <c r="AT157" i="1"/>
  <c r="AU158" i="1"/>
  <c r="AR159" i="1"/>
  <c r="AP161" i="1"/>
  <c r="AT161" i="1"/>
  <c r="AU162" i="1"/>
  <c r="AR163" i="1"/>
  <c r="AP165" i="1"/>
  <c r="AT165" i="1"/>
  <c r="AU166" i="1"/>
  <c r="AR167" i="1"/>
  <c r="Y169" i="1"/>
  <c r="AC169" i="1"/>
  <c r="AG169" i="1"/>
  <c r="AO169" i="1"/>
  <c r="AP172" i="1"/>
  <c r="AT172" i="1"/>
  <c r="AX172" i="1"/>
  <c r="AU173" i="1"/>
  <c r="AA174" i="1"/>
  <c r="AR177" i="1"/>
  <c r="AV177" i="1"/>
  <c r="AP179" i="1"/>
  <c r="AT179" i="1"/>
  <c r="AX179" i="1"/>
  <c r="AU180" i="1"/>
  <c r="AR181" i="1"/>
  <c r="AP183" i="1"/>
  <c r="AT183" i="1"/>
  <c r="V184" i="1"/>
  <c r="AD184" i="1"/>
  <c r="AL184" i="1"/>
  <c r="AQ187" i="1"/>
  <c r="AU187" i="1"/>
  <c r="AR188" i="1"/>
  <c r="AW189" i="1"/>
  <c r="AT190" i="1"/>
  <c r="AX190" i="1"/>
  <c r="AQ191" i="1"/>
  <c r="AU191" i="1"/>
  <c r="AA192" i="1"/>
  <c r="AE192" i="1"/>
  <c r="AI192" i="1"/>
  <c r="AP195" i="1"/>
  <c r="W214" i="1"/>
  <c r="V214" i="1"/>
  <c r="AE214" i="1"/>
  <c r="AD214" i="1"/>
  <c r="AQ195" i="1"/>
  <c r="AM214" i="1"/>
  <c r="AL214" i="1"/>
  <c r="AP196" i="1"/>
  <c r="AQ196" i="1"/>
  <c r="AS198" i="1"/>
  <c r="AR198" i="1"/>
  <c r="AV199" i="1"/>
  <c r="AR5" i="1"/>
  <c r="AS6" i="1"/>
  <c r="AT7" i="1"/>
  <c r="AR9" i="1"/>
  <c r="AS10" i="1"/>
  <c r="AX11" i="1"/>
  <c r="AR13" i="1"/>
  <c r="AR17" i="1"/>
  <c r="AX19" i="1"/>
  <c r="Z20" i="1"/>
  <c r="AR24" i="1"/>
  <c r="AT26" i="1"/>
  <c r="AR28" i="1"/>
  <c r="AX30" i="1"/>
  <c r="AR32" i="1"/>
  <c r="AV32" i="1"/>
  <c r="AS33" i="1"/>
  <c r="AX34" i="1"/>
  <c r="V35" i="1"/>
  <c r="AD35" i="1"/>
  <c r="AV39" i="1"/>
  <c r="AS40" i="1"/>
  <c r="AR43" i="1"/>
  <c r="AX45" i="1"/>
  <c r="AR47" i="1"/>
  <c r="Y49" i="1"/>
  <c r="AC49" i="1"/>
  <c r="AX52" i="1"/>
  <c r="AX56" i="1"/>
  <c r="AV58" i="1"/>
  <c r="AR62" i="1"/>
  <c r="Y64" i="1"/>
  <c r="AC64" i="1"/>
  <c r="AX67" i="1"/>
  <c r="AR69" i="1"/>
  <c r="AR73" i="1"/>
  <c r="AX75" i="1"/>
  <c r="AR77" i="1"/>
  <c r="AX82" i="1"/>
  <c r="AV84" i="1"/>
  <c r="AX86" i="1"/>
  <c r="AR88" i="1"/>
  <c r="AS89" i="1"/>
  <c r="W92" i="1"/>
  <c r="AE92" i="1"/>
  <c r="AV95" i="1"/>
  <c r="AS96" i="1"/>
  <c r="AT97" i="1"/>
  <c r="AX97" i="1"/>
  <c r="AV99" i="1"/>
  <c r="AS100" i="1"/>
  <c r="AV103" i="1"/>
  <c r="AS104" i="1"/>
  <c r="W107" i="1"/>
  <c r="AE107" i="1"/>
  <c r="AM107" i="1"/>
  <c r="AR111" i="1"/>
  <c r="AS112" i="1"/>
  <c r="AR115" i="1"/>
  <c r="AR119" i="1"/>
  <c r="AV119" i="1"/>
  <c r="AS120" i="1"/>
  <c r="AC121" i="1"/>
  <c r="AT124" i="1"/>
  <c r="AR126" i="1"/>
  <c r="AS127" i="1"/>
  <c r="AX128" i="1"/>
  <c r="AV130" i="1"/>
  <c r="AR134" i="1"/>
  <c r="AB135" i="1"/>
  <c r="AS138" i="1"/>
  <c r="AX139" i="1"/>
  <c r="AV141" i="1"/>
  <c r="AR145" i="1"/>
  <c r="AX147" i="1"/>
  <c r="AB150" i="1"/>
  <c r="AS153" i="1"/>
  <c r="AX154" i="1"/>
  <c r="AR156" i="1"/>
  <c r="AV156" i="1"/>
  <c r="AS157" i="1"/>
  <c r="AX158" i="1"/>
  <c r="AR160" i="1"/>
  <c r="AR164" i="1"/>
  <c r="AS165" i="1"/>
  <c r="AR168" i="1"/>
  <c r="AV168" i="1"/>
  <c r="X169" i="1"/>
  <c r="AS172" i="1"/>
  <c r="AX173" i="1"/>
  <c r="AV178" i="1"/>
  <c r="AX180" i="1"/>
  <c r="AV182" i="1"/>
  <c r="AS183" i="1"/>
  <c r="Y184" i="1"/>
  <c r="AT187" i="1"/>
  <c r="AV189" i="1"/>
  <c r="AS190" i="1"/>
  <c r="V192" i="1"/>
  <c r="AD192" i="1"/>
  <c r="AT5" i="1"/>
  <c r="AQ6" i="1"/>
  <c r="AU6" i="1"/>
  <c r="AR7" i="1"/>
  <c r="AV7" i="1"/>
  <c r="AS8" i="1"/>
  <c r="AP9" i="1"/>
  <c r="AT9" i="1"/>
  <c r="AU10" i="1"/>
  <c r="AR11" i="1"/>
  <c r="AV11" i="1"/>
  <c r="AS12" i="1"/>
  <c r="AT13" i="1"/>
  <c r="AQ14" i="1"/>
  <c r="AU14" i="1"/>
  <c r="AR15" i="1"/>
  <c r="AV15" i="1"/>
  <c r="AS16" i="1"/>
  <c r="AT17" i="1"/>
  <c r="AQ18" i="1"/>
  <c r="AU18" i="1"/>
  <c r="AR19" i="1"/>
  <c r="AV19" i="1"/>
  <c r="X20" i="1"/>
  <c r="AB20" i="1"/>
  <c r="AF20" i="1"/>
  <c r="AJ20" i="1"/>
  <c r="AN20" i="1"/>
  <c r="AS23" i="1"/>
  <c r="AW23" i="1"/>
  <c r="AT24" i="1"/>
  <c r="AQ25" i="1"/>
  <c r="AU25" i="1"/>
  <c r="AR26" i="1"/>
  <c r="AV26" i="1"/>
  <c r="AS27" i="1"/>
  <c r="AT28" i="1"/>
  <c r="AQ29" i="1"/>
  <c r="AU29" i="1"/>
  <c r="AR30" i="1"/>
  <c r="AV30" i="1"/>
  <c r="AS31" i="1"/>
  <c r="AT32" i="1"/>
  <c r="AU33" i="1"/>
  <c r="AR34" i="1"/>
  <c r="AV34" i="1"/>
  <c r="X35" i="1"/>
  <c r="AB35" i="1"/>
  <c r="AF35" i="1"/>
  <c r="AJ35" i="1"/>
  <c r="AN35" i="1"/>
  <c r="AS38" i="1"/>
  <c r="AW38" i="1"/>
  <c r="AT39" i="1"/>
  <c r="AU40" i="1"/>
  <c r="AR41" i="1"/>
  <c r="AV41" i="1"/>
  <c r="AS42" i="1"/>
  <c r="AT43" i="1"/>
  <c r="AQ44" i="1"/>
  <c r="AU44" i="1"/>
  <c r="AR45" i="1"/>
  <c r="AV45" i="1"/>
  <c r="AS46" i="1"/>
  <c r="AT47" i="1"/>
  <c r="AQ48" i="1"/>
  <c r="AU48" i="1"/>
  <c r="W49" i="1"/>
  <c r="AA49" i="1"/>
  <c r="AR52" i="1"/>
  <c r="AV52" i="1"/>
  <c r="AS53" i="1"/>
  <c r="AT54" i="1"/>
  <c r="AQ55" i="1"/>
  <c r="AU55" i="1"/>
  <c r="AR56" i="1"/>
  <c r="AV56" i="1"/>
  <c r="AS57" i="1"/>
  <c r="AT58" i="1"/>
  <c r="AQ59" i="1"/>
  <c r="AU59" i="1"/>
  <c r="AR60" i="1"/>
  <c r="AV60" i="1"/>
  <c r="AS61" i="1"/>
  <c r="AT62" i="1"/>
  <c r="AQ63" i="1"/>
  <c r="AU63" i="1"/>
  <c r="AA64" i="1"/>
  <c r="AI64" i="1"/>
  <c r="AR67" i="1"/>
  <c r="AV67" i="1"/>
  <c r="AS68" i="1"/>
  <c r="AT69" i="1"/>
  <c r="AU70" i="1"/>
  <c r="AR71" i="1"/>
  <c r="AV71" i="1"/>
  <c r="AT73" i="1"/>
  <c r="AU74" i="1"/>
  <c r="AR75" i="1"/>
  <c r="AV75" i="1"/>
  <c r="AT77" i="1"/>
  <c r="V78" i="1"/>
  <c r="Z78" i="1"/>
  <c r="AD78" i="1"/>
  <c r="AH78" i="1"/>
  <c r="AL78" i="1"/>
  <c r="AQ81" i="1"/>
  <c r="AU81" i="1"/>
  <c r="AR82" i="1"/>
  <c r="AV82" i="1"/>
  <c r="AS83" i="1"/>
  <c r="AT84" i="1"/>
  <c r="AQ85" i="1"/>
  <c r="AU85" i="1"/>
  <c r="AR86" i="1"/>
  <c r="AV86" i="1"/>
  <c r="AS87" i="1"/>
  <c r="AT88" i="1"/>
  <c r="AU89" i="1"/>
  <c r="AR90" i="1"/>
  <c r="AV90" i="1"/>
  <c r="AS91" i="1"/>
  <c r="Y92" i="1"/>
  <c r="AC92" i="1"/>
  <c r="AP95" i="1"/>
  <c r="AT95" i="1"/>
  <c r="AX95" i="1"/>
  <c r="AU96" i="1"/>
  <c r="AR97" i="1"/>
  <c r="AV97" i="1"/>
  <c r="AS98" i="1"/>
  <c r="AT99" i="1"/>
  <c r="AU100" i="1"/>
  <c r="AR101" i="1"/>
  <c r="AV101" i="1"/>
  <c r="AS102" i="1"/>
  <c r="AT103" i="1"/>
  <c r="AU104" i="1"/>
  <c r="AR105" i="1"/>
  <c r="AV105" i="1"/>
  <c r="AS106" i="1"/>
  <c r="AP111" i="1"/>
  <c r="AT111" i="1"/>
  <c r="AX111" i="1"/>
  <c r="AQ112" i="1"/>
  <c r="AU112" i="1"/>
  <c r="AR113" i="1"/>
  <c r="AV113" i="1"/>
  <c r="AS114" i="1"/>
  <c r="AT115" i="1"/>
  <c r="AQ116" i="1"/>
  <c r="AU116" i="1"/>
  <c r="AR117" i="1"/>
  <c r="AV117" i="1"/>
  <c r="AS118" i="1"/>
  <c r="AT119" i="1"/>
  <c r="AU120" i="1"/>
  <c r="AA121" i="1"/>
  <c r="AE121" i="1"/>
  <c r="AR124" i="1"/>
  <c r="AV124" i="1"/>
  <c r="AS125" i="1"/>
  <c r="AT126" i="1"/>
  <c r="AQ127" i="1"/>
  <c r="AU127" i="1"/>
  <c r="AR128" i="1"/>
  <c r="AV128" i="1"/>
  <c r="AS129" i="1"/>
  <c r="AT130" i="1"/>
  <c r="AQ131" i="1"/>
  <c r="AU131" i="1"/>
  <c r="AR132" i="1"/>
  <c r="AV132" i="1"/>
  <c r="AS133" i="1"/>
  <c r="AT134" i="1"/>
  <c r="V135" i="1"/>
  <c r="Z135" i="1"/>
  <c r="AD135" i="1"/>
  <c r="AH135" i="1"/>
  <c r="AL135" i="1"/>
  <c r="AQ138" i="1"/>
  <c r="AU138" i="1"/>
  <c r="AR139" i="1"/>
  <c r="AV139" i="1"/>
  <c r="AS140" i="1"/>
  <c r="AT141" i="1"/>
  <c r="AQ142" i="1"/>
  <c r="AU142" i="1"/>
  <c r="AR143" i="1"/>
  <c r="AV143" i="1"/>
  <c r="AS144" i="1"/>
  <c r="AT145" i="1"/>
  <c r="AQ146" i="1"/>
  <c r="AU146" i="1"/>
  <c r="AR147" i="1"/>
  <c r="AV147" i="1"/>
  <c r="AS148" i="1"/>
  <c r="AT149" i="1"/>
  <c r="Z150" i="1"/>
  <c r="AH150" i="1"/>
  <c r="AU153" i="1"/>
  <c r="AR154" i="1"/>
  <c r="AV154" i="1"/>
  <c r="AS155" i="1"/>
  <c r="AW155" i="1"/>
  <c r="AT156" i="1"/>
  <c r="AU157" i="1"/>
  <c r="AR158" i="1"/>
  <c r="AV158" i="1"/>
  <c r="AS159" i="1"/>
  <c r="AT160" i="1"/>
  <c r="AQ161" i="1"/>
  <c r="AU161" i="1"/>
  <c r="AR162" i="1"/>
  <c r="AV162" i="1"/>
  <c r="AS163" i="1"/>
  <c r="AT164" i="1"/>
  <c r="AU165" i="1"/>
  <c r="AR166" i="1"/>
  <c r="AV166" i="1"/>
  <c r="AS167" i="1"/>
  <c r="AT168" i="1"/>
  <c r="Z169" i="1"/>
  <c r="AH169" i="1"/>
  <c r="AQ172" i="1"/>
  <c r="AU172" i="1"/>
  <c r="AR173" i="1"/>
  <c r="AV173" i="1"/>
  <c r="AV175" i="1" s="1"/>
  <c r="X174" i="1"/>
  <c r="AB174" i="1"/>
  <c r="AF174" i="1"/>
  <c r="AJ174" i="1"/>
  <c r="AN174" i="1"/>
  <c r="AS177" i="1"/>
  <c r="AW177" i="1"/>
  <c r="AT178" i="1"/>
  <c r="AQ179" i="1"/>
  <c r="AU179" i="1"/>
  <c r="AR180" i="1"/>
  <c r="AV180" i="1"/>
  <c r="AS181" i="1"/>
  <c r="AT182" i="1"/>
  <c r="AU183" i="1"/>
  <c r="W184" i="1"/>
  <c r="AA184" i="1"/>
  <c r="AV187" i="1"/>
  <c r="AS188" i="1"/>
  <c r="AW188" i="1"/>
  <c r="AX189" i="1"/>
  <c r="AV191" i="1"/>
  <c r="AF192" i="1"/>
  <c r="X214" i="1"/>
  <c r="Y214" i="1"/>
  <c r="AF214" i="1"/>
  <c r="AX195" i="1"/>
  <c r="AT195" i="1"/>
  <c r="AG214" i="1"/>
  <c r="AU195" i="1"/>
  <c r="AX196" i="1"/>
  <c r="AT196" i="1"/>
  <c r="AV5" i="1"/>
  <c r="AX7" i="1"/>
  <c r="AV9" i="1"/>
  <c r="AV13" i="1"/>
  <c r="AX15" i="1"/>
  <c r="AV17" i="1"/>
  <c r="AD20" i="1"/>
  <c r="AV24" i="1"/>
  <c r="AX26" i="1"/>
  <c r="AV28" i="1"/>
  <c r="Z35" i="1"/>
  <c r="AR39" i="1"/>
  <c r="AX41" i="1"/>
  <c r="AV43" i="1"/>
  <c r="AV47" i="1"/>
  <c r="AK49" i="1"/>
  <c r="AR54" i="1"/>
  <c r="AV54" i="1"/>
  <c r="AR58" i="1"/>
  <c r="AX60" i="1"/>
  <c r="AV62" i="1"/>
  <c r="AT67" i="1"/>
  <c r="AV69" i="1"/>
  <c r="AS70" i="1"/>
  <c r="AX71" i="1"/>
  <c r="AV73" i="1"/>
  <c r="AV77" i="1"/>
  <c r="AT82" i="1"/>
  <c r="AR84" i="1"/>
  <c r="AV88" i="1"/>
  <c r="AX90" i="1"/>
  <c r="AA92" i="1"/>
  <c r="AR95" i="1"/>
  <c r="AR99" i="1"/>
  <c r="AX101" i="1"/>
  <c r="AR103" i="1"/>
  <c r="AX105" i="1"/>
  <c r="AA107" i="1"/>
  <c r="AV111" i="1"/>
  <c r="AX113" i="1"/>
  <c r="AV115" i="1"/>
  <c r="AX117" i="1"/>
  <c r="AX124" i="1"/>
  <c r="AV126" i="1"/>
  <c r="AR130" i="1"/>
  <c r="AX132" i="1"/>
  <c r="AV134" i="1"/>
  <c r="AR141" i="1"/>
  <c r="AX143" i="1"/>
  <c r="AV145" i="1"/>
  <c r="AR149" i="1"/>
  <c r="AV149" i="1"/>
  <c r="AV160" i="1"/>
  <c r="AX162" i="1"/>
  <c r="AV164" i="1"/>
  <c r="AX166" i="1"/>
  <c r="AT173" i="1"/>
  <c r="Z174" i="1"/>
  <c r="AR178" i="1"/>
  <c r="AR182" i="1"/>
  <c r="AC184" i="1"/>
  <c r="AK184" i="1"/>
  <c r="AX187" i="1"/>
  <c r="AR189" i="1"/>
  <c r="AX191" i="1"/>
  <c r="Z192" i="1"/>
  <c r="AR6" i="1"/>
  <c r="AT8" i="1"/>
  <c r="AT12" i="1"/>
  <c r="AT16" i="1"/>
  <c r="AT23" i="1"/>
  <c r="AX23" i="1"/>
  <c r="AT27" i="1"/>
  <c r="AT31" i="1"/>
  <c r="AT38" i="1"/>
  <c r="AX38" i="1"/>
  <c r="AT42" i="1"/>
  <c r="AT46" i="1"/>
  <c r="AS52" i="1"/>
  <c r="AT53" i="1"/>
  <c r="AT57" i="1"/>
  <c r="AT61" i="1"/>
  <c r="AW67" i="1"/>
  <c r="AT68" i="1"/>
  <c r="AT72" i="1"/>
  <c r="AT76" i="1"/>
  <c r="AV81" i="1"/>
  <c r="AT83" i="1"/>
  <c r="AT87" i="1"/>
  <c r="AT91" i="1"/>
  <c r="AQ95" i="1"/>
  <c r="AU95" i="1"/>
  <c r="AT98" i="1"/>
  <c r="AT102" i="1"/>
  <c r="AT106" i="1"/>
  <c r="AT114" i="1"/>
  <c r="AT118" i="1"/>
  <c r="AW124" i="1"/>
  <c r="AT125" i="1"/>
  <c r="AT129" i="1"/>
  <c r="AT133" i="1"/>
  <c r="AV138" i="1"/>
  <c r="AT140" i="1"/>
  <c r="AT144" i="1"/>
  <c r="AT148" i="1"/>
  <c r="AV153" i="1"/>
  <c r="AT155" i="1"/>
  <c r="AT159" i="1"/>
  <c r="AT163" i="1"/>
  <c r="AT167" i="1"/>
  <c r="AR172" i="1"/>
  <c r="AT177" i="1"/>
  <c r="AX177" i="1"/>
  <c r="AT181" i="1"/>
  <c r="AS187" i="1"/>
  <c r="AT188" i="1"/>
  <c r="AU196" i="1"/>
  <c r="AV197" i="1"/>
  <c r="AU197" i="1"/>
  <c r="AW197" i="1"/>
  <c r="AX200" i="1"/>
  <c r="AT200" i="1"/>
  <c r="EI417" i="1"/>
  <c r="EI418" i="1"/>
  <c r="AR196" i="1"/>
  <c r="AV196" i="1"/>
  <c r="AS197" i="1"/>
  <c r="AX198" i="1"/>
  <c r="AU199" i="1"/>
  <c r="AR200" i="1"/>
  <c r="AV200" i="1"/>
  <c r="AS201" i="1"/>
  <c r="AW201" i="1"/>
  <c r="AX202" i="1"/>
  <c r="AQ203" i="1"/>
  <c r="AU203" i="1"/>
  <c r="AR204" i="1"/>
  <c r="AV204" i="1"/>
  <c r="AS205" i="1"/>
  <c r="AW205" i="1"/>
  <c r="AX206" i="1"/>
  <c r="AQ207" i="1"/>
  <c r="AU207" i="1"/>
  <c r="AR208" i="1"/>
  <c r="AV208" i="1"/>
  <c r="AS209" i="1"/>
  <c r="AW209" i="1"/>
  <c r="AX210" i="1"/>
  <c r="AQ211" i="1"/>
  <c r="AU211" i="1"/>
  <c r="AR212" i="1"/>
  <c r="AV212" i="1"/>
  <c r="AS213" i="1"/>
  <c r="AW213" i="1"/>
  <c r="AC214" i="1"/>
  <c r="AK214" i="1"/>
  <c r="AO214" i="1"/>
  <c r="AP217" i="1"/>
  <c r="AT217" i="1"/>
  <c r="AX217" i="1"/>
  <c r="AQ218" i="1"/>
  <c r="AU218" i="1"/>
  <c r="AR219" i="1"/>
  <c r="AV219" i="1"/>
  <c r="AS220" i="1"/>
  <c r="AW220" i="1"/>
  <c r="AX221" i="1"/>
  <c r="AQ222" i="1"/>
  <c r="AU222" i="1"/>
  <c r="AR223" i="1"/>
  <c r="AV223" i="1"/>
  <c r="AS224" i="1"/>
  <c r="AW224" i="1"/>
  <c r="AX225" i="1"/>
  <c r="AQ226" i="1"/>
  <c r="AU226" i="1"/>
  <c r="AR227" i="1"/>
  <c r="AV227" i="1"/>
  <c r="AS228" i="1"/>
  <c r="AW228" i="1"/>
  <c r="AX229" i="1"/>
  <c r="AQ230" i="1"/>
  <c r="AU230" i="1"/>
  <c r="AR231" i="1"/>
  <c r="AV231" i="1"/>
  <c r="AS232" i="1"/>
  <c r="AW232" i="1"/>
  <c r="AX233" i="1"/>
  <c r="AQ234" i="1"/>
  <c r="AU234" i="1"/>
  <c r="AR235" i="1"/>
  <c r="AV235" i="1"/>
  <c r="AS236" i="1"/>
  <c r="AW236" i="1"/>
  <c r="AX237" i="1"/>
  <c r="AQ238" i="1"/>
  <c r="AU238" i="1"/>
  <c r="AR239" i="1"/>
  <c r="AV239" i="1"/>
  <c r="AS240" i="1"/>
  <c r="AW240" i="1"/>
  <c r="AX241" i="1"/>
  <c r="AQ242" i="1"/>
  <c r="AU242" i="1"/>
  <c r="AR243" i="1"/>
  <c r="AV243" i="1"/>
  <c r="AS244" i="1"/>
  <c r="AW244" i="1"/>
  <c r="AX245" i="1"/>
  <c r="AQ246" i="1"/>
  <c r="AU246" i="1"/>
  <c r="AR247" i="1"/>
  <c r="AV247" i="1"/>
  <c r="AS248" i="1"/>
  <c r="AW248" i="1"/>
  <c r="AX249" i="1"/>
  <c r="AQ250" i="1"/>
  <c r="AU250" i="1"/>
  <c r="AR251" i="1"/>
  <c r="AV251" i="1"/>
  <c r="AS252" i="1"/>
  <c r="AW252" i="1"/>
  <c r="AX253" i="1"/>
  <c r="AQ254" i="1"/>
  <c r="AU254" i="1"/>
  <c r="AR255" i="1"/>
  <c r="AV255" i="1"/>
  <c r="AS256" i="1"/>
  <c r="AW256" i="1"/>
  <c r="AX257" i="1"/>
  <c r="AQ258" i="1"/>
  <c r="AU258" i="1"/>
  <c r="AR259" i="1"/>
  <c r="AV259" i="1"/>
  <c r="AS260" i="1"/>
  <c r="AW260" i="1"/>
  <c r="AX261" i="1"/>
  <c r="AQ262" i="1"/>
  <c r="AU262" i="1"/>
  <c r="W263" i="1"/>
  <c r="AA263" i="1"/>
  <c r="AE263" i="1"/>
  <c r="AI263" i="1"/>
  <c r="AM263" i="1"/>
  <c r="AR266" i="1"/>
  <c r="AV266" i="1"/>
  <c r="AS267" i="1"/>
  <c r="AW267" i="1"/>
  <c r="AT268" i="1"/>
  <c r="AQ269" i="1"/>
  <c r="AV270" i="1"/>
  <c r="AS271" i="1"/>
  <c r="AW271" i="1"/>
  <c r="AT272" i="1"/>
  <c r="AQ273" i="1"/>
  <c r="AV274" i="1"/>
  <c r="AS275" i="1"/>
  <c r="AW275" i="1"/>
  <c r="AT276" i="1"/>
  <c r="AQ277" i="1"/>
  <c r="AV278" i="1"/>
  <c r="AS279" i="1"/>
  <c r="AW279" i="1"/>
  <c r="AT280" i="1"/>
  <c r="AQ281" i="1"/>
  <c r="AU281" i="1"/>
  <c r="AV282" i="1"/>
  <c r="AS283" i="1"/>
  <c r="AW283" i="1"/>
  <c r="AT284" i="1"/>
  <c r="V285" i="1"/>
  <c r="Z285" i="1"/>
  <c r="AD285" i="1"/>
  <c r="AH285" i="1"/>
  <c r="AL285" i="1"/>
  <c r="AQ288" i="1"/>
  <c r="AU288" i="1"/>
  <c r="AV289" i="1"/>
  <c r="AS290" i="1"/>
  <c r="AW290" i="1"/>
  <c r="AT291" i="1"/>
  <c r="AQ292" i="1"/>
  <c r="AV293" i="1"/>
  <c r="AS294" i="1"/>
  <c r="AW294" i="1"/>
  <c r="AT295" i="1"/>
  <c r="AQ296" i="1"/>
  <c r="AV297" i="1"/>
  <c r="AS298" i="1"/>
  <c r="AW298" i="1"/>
  <c r="AT299" i="1"/>
  <c r="AQ300" i="1"/>
  <c r="AV301" i="1"/>
  <c r="AS302" i="1"/>
  <c r="AW302" i="1"/>
  <c r="AT303" i="1"/>
  <c r="AQ304" i="1"/>
  <c r="AV305" i="1"/>
  <c r="X306" i="1"/>
  <c r="AB306" i="1"/>
  <c r="AF306" i="1"/>
  <c r="AJ306" i="1"/>
  <c r="AN306" i="1"/>
  <c r="AS309" i="1"/>
  <c r="AW309" i="1"/>
  <c r="AP310" i="1"/>
  <c r="AX310" i="1"/>
  <c r="AQ311" i="1"/>
  <c r="AU311" i="1"/>
  <c r="AR312" i="1"/>
  <c r="AV312" i="1"/>
  <c r="AB313" i="1"/>
  <c r="AS316" i="1"/>
  <c r="AW316" i="1"/>
  <c r="AX317" i="1"/>
  <c r="AQ318" i="1"/>
  <c r="AU318" i="1"/>
  <c r="AR319" i="1"/>
  <c r="AV319" i="1"/>
  <c r="AS320" i="1"/>
  <c r="AW320" i="1"/>
  <c r="AX321" i="1"/>
  <c r="AQ322" i="1"/>
  <c r="AU322" i="1"/>
  <c r="AR323" i="1"/>
  <c r="AV323" i="1"/>
  <c r="AS324" i="1"/>
  <c r="AW324" i="1"/>
  <c r="AX325" i="1"/>
  <c r="AQ326" i="1"/>
  <c r="AU326" i="1"/>
  <c r="AR327" i="1"/>
  <c r="AV327" i="1"/>
  <c r="AS328" i="1"/>
  <c r="AW328" i="1"/>
  <c r="AX329" i="1"/>
  <c r="AQ330" i="1"/>
  <c r="AU330" i="1"/>
  <c r="AR331" i="1"/>
  <c r="AV331" i="1"/>
  <c r="AS332" i="1"/>
  <c r="AW332" i="1"/>
  <c r="AX333" i="1"/>
  <c r="AQ334" i="1"/>
  <c r="AU334" i="1"/>
  <c r="W335" i="1"/>
  <c r="AA335" i="1"/>
  <c r="AE335" i="1"/>
  <c r="AI335" i="1"/>
  <c r="AM335" i="1"/>
  <c r="AR338" i="1"/>
  <c r="AV338" i="1"/>
  <c r="AS339" i="1"/>
  <c r="AW339" i="1"/>
  <c r="AT340" i="1"/>
  <c r="AQ341" i="1"/>
  <c r="AR342" i="1"/>
  <c r="AV342" i="1"/>
  <c r="AS343" i="1"/>
  <c r="AW343" i="1"/>
  <c r="Y344" i="1"/>
  <c r="AC344" i="1"/>
  <c r="AG344" i="1"/>
  <c r="AK344" i="1"/>
  <c r="AO344" i="1"/>
  <c r="AP347" i="1"/>
  <c r="AT347" i="1"/>
  <c r="AX347" i="1"/>
  <c r="AQ348" i="1"/>
  <c r="AV349" i="1"/>
  <c r="AS350" i="1"/>
  <c r="AW350" i="1"/>
  <c r="AT351" i="1"/>
  <c r="AQ352" i="1"/>
  <c r="AV353" i="1"/>
  <c r="AS354" i="1"/>
  <c r="AW354" i="1"/>
  <c r="AT355" i="1"/>
  <c r="AQ356" i="1"/>
  <c r="AV357" i="1"/>
  <c r="AS358" i="1"/>
  <c r="AW358" i="1"/>
  <c r="AT359" i="1"/>
  <c r="AQ360" i="1"/>
  <c r="AV361" i="1"/>
  <c r="AS362" i="1"/>
  <c r="AW362" i="1"/>
  <c r="AT363" i="1"/>
  <c r="AQ364" i="1"/>
  <c r="AV365" i="1"/>
  <c r="AS366" i="1"/>
  <c r="AW366" i="1"/>
  <c r="AT367" i="1"/>
  <c r="AQ368" i="1"/>
  <c r="AV369" i="1"/>
  <c r="AS370" i="1"/>
  <c r="AW370" i="1"/>
  <c r="AT371" i="1"/>
  <c r="AQ372" i="1"/>
  <c r="AV373" i="1"/>
  <c r="AS374" i="1"/>
  <c r="AW374" i="1"/>
  <c r="AT375" i="1"/>
  <c r="AQ376" i="1"/>
  <c r="AV377" i="1"/>
  <c r="AS378" i="1"/>
  <c r="AW378" i="1"/>
  <c r="AT379" i="1"/>
  <c r="AQ380" i="1"/>
  <c r="AV381" i="1"/>
  <c r="AS382" i="1"/>
  <c r="AW382" i="1"/>
  <c r="AT383" i="1"/>
  <c r="AQ384" i="1"/>
  <c r="AU384" i="1"/>
  <c r="AV385" i="1"/>
  <c r="X386" i="1"/>
  <c r="AB386" i="1"/>
  <c r="AF386" i="1"/>
  <c r="AJ386" i="1"/>
  <c r="AN386" i="1"/>
  <c r="AS389" i="1"/>
  <c r="AW389" i="1"/>
  <c r="AT390" i="1"/>
  <c r="AX390" i="1"/>
  <c r="AQ391" i="1"/>
  <c r="AV392" i="1"/>
  <c r="AS393" i="1"/>
  <c r="AW393" i="1"/>
  <c r="AT394" i="1"/>
  <c r="AQ395" i="1"/>
  <c r="AV396" i="1"/>
  <c r="AS397" i="1"/>
  <c r="AW397" i="1"/>
  <c r="AC398" i="1"/>
  <c r="AK398" i="1"/>
  <c r="Z417" i="1"/>
  <c r="AH417" i="1"/>
  <c r="AP402" i="1"/>
  <c r="AT402" i="1"/>
  <c r="AV403" i="1"/>
  <c r="AT404" i="1"/>
  <c r="AW406" i="1"/>
  <c r="AT407" i="1"/>
  <c r="AQ408" i="1"/>
  <c r="AU408" i="1"/>
  <c r="AP409" i="1"/>
  <c r="AQ409" i="1"/>
  <c r="AU410" i="1"/>
  <c r="AV410" i="1"/>
  <c r="AS410" i="1"/>
  <c r="AV411" i="1"/>
  <c r="AU411" i="1"/>
  <c r="AW411" i="1"/>
  <c r="AS416" i="1"/>
  <c r="AR416" i="1"/>
  <c r="W417" i="1"/>
  <c r="AM417" i="1"/>
  <c r="CQ417" i="1"/>
  <c r="DG417" i="1"/>
  <c r="DW417" i="1"/>
  <c r="CY418" i="1"/>
  <c r="DO418" i="1"/>
  <c r="EE418" i="1"/>
  <c r="AR420" i="1"/>
  <c r="EC434" i="1"/>
  <c r="EC433" i="1"/>
  <c r="EG434" i="1"/>
  <c r="EG433" i="1"/>
  <c r="AX421" i="1"/>
  <c r="AR425" i="1"/>
  <c r="AV427" i="1"/>
  <c r="AU427" i="1"/>
  <c r="AW427" i="1"/>
  <c r="AQ430" i="1"/>
  <c r="AP430" i="1"/>
  <c r="AU430" i="1"/>
  <c r="AX430" i="1"/>
  <c r="AT430" i="1"/>
  <c r="EA433" i="1"/>
  <c r="DS434" i="1"/>
  <c r="DX452" i="1"/>
  <c r="DX451" i="1"/>
  <c r="AF451" i="1"/>
  <c r="AN451" i="1"/>
  <c r="EA452" i="1"/>
  <c r="EA451" i="1"/>
  <c r="EE452" i="1"/>
  <c r="EE451" i="1"/>
  <c r="CO452" i="1"/>
  <c r="CO451" i="1"/>
  <c r="CS452" i="1"/>
  <c r="CS451" i="1"/>
  <c r="CW452" i="1"/>
  <c r="CW451" i="1"/>
  <c r="DA452" i="1"/>
  <c r="DA451" i="1"/>
  <c r="DE452" i="1"/>
  <c r="DE451" i="1"/>
  <c r="DI452" i="1"/>
  <c r="DI451" i="1"/>
  <c r="AR441" i="1"/>
  <c r="AV443" i="1"/>
  <c r="AU443" i="1"/>
  <c r="AW443" i="1"/>
  <c r="AU446" i="1"/>
  <c r="AX446" i="1"/>
  <c r="AT446" i="1"/>
  <c r="AP450" i="1"/>
  <c r="DX470" i="1"/>
  <c r="AX201" i="1"/>
  <c r="AR203" i="1"/>
  <c r="AX205" i="1"/>
  <c r="AR207" i="1"/>
  <c r="AX209" i="1"/>
  <c r="AR211" i="1"/>
  <c r="AX213" i="1"/>
  <c r="Z214" i="1"/>
  <c r="AH214" i="1"/>
  <c r="AR218" i="1"/>
  <c r="AX220" i="1"/>
  <c r="AR222" i="1"/>
  <c r="AX224" i="1"/>
  <c r="AR226" i="1"/>
  <c r="AX228" i="1"/>
  <c r="AR230" i="1"/>
  <c r="AX232" i="1"/>
  <c r="AR234" i="1"/>
  <c r="AX236" i="1"/>
  <c r="AR238" i="1"/>
  <c r="AX240" i="1"/>
  <c r="AR242" i="1"/>
  <c r="AX244" i="1"/>
  <c r="AR246" i="1"/>
  <c r="AX248" i="1"/>
  <c r="AR250" i="1"/>
  <c r="AX252" i="1"/>
  <c r="AR254" i="1"/>
  <c r="AU257" i="1"/>
  <c r="AR258" i="1"/>
  <c r="AW259" i="1"/>
  <c r="AP260" i="1"/>
  <c r="AT260" i="1"/>
  <c r="AU261" i="1"/>
  <c r="AR262" i="1"/>
  <c r="X263" i="1"/>
  <c r="AB263" i="1"/>
  <c r="AF263" i="1"/>
  <c r="AJ263" i="1"/>
  <c r="AN263" i="1"/>
  <c r="AS266" i="1"/>
  <c r="AX267" i="1"/>
  <c r="AR269" i="1"/>
  <c r="AS270" i="1"/>
  <c r="AX271" i="1"/>
  <c r="AR273" i="1"/>
  <c r="AS274" i="1"/>
  <c r="AX275" i="1"/>
  <c r="AR277" i="1"/>
  <c r="AS278" i="1"/>
  <c r="AX279" i="1"/>
  <c r="AR281" i="1"/>
  <c r="AS282" i="1"/>
  <c r="AX283" i="1"/>
  <c r="AA285" i="1"/>
  <c r="AE285" i="1"/>
  <c r="AR288" i="1"/>
  <c r="AV288" i="1"/>
  <c r="AS289" i="1"/>
  <c r="AX290" i="1"/>
  <c r="AR292" i="1"/>
  <c r="AS293" i="1"/>
  <c r="AX294" i="1"/>
  <c r="AR296" i="1"/>
  <c r="AS297" i="1"/>
  <c r="AX298" i="1"/>
  <c r="AR300" i="1"/>
  <c r="AS301" i="1"/>
  <c r="AX302" i="1"/>
  <c r="AR304" i="1"/>
  <c r="AS305" i="1"/>
  <c r="Y306" i="1"/>
  <c r="AG306" i="1"/>
  <c r="AT309" i="1"/>
  <c r="AX309" i="1"/>
  <c r="AR311" i="1"/>
  <c r="AS312" i="1"/>
  <c r="Y313" i="1"/>
  <c r="AC313" i="1"/>
  <c r="AG313" i="1"/>
  <c r="AT316" i="1"/>
  <c r="AX316" i="1"/>
  <c r="AR318" i="1"/>
  <c r="AX320" i="1"/>
  <c r="AR322" i="1"/>
  <c r="AX324" i="1"/>
  <c r="AR326" i="1"/>
  <c r="AX328" i="1"/>
  <c r="AR330" i="1"/>
  <c r="AX332" i="1"/>
  <c r="AR334" i="1"/>
  <c r="X335" i="1"/>
  <c r="AB335" i="1"/>
  <c r="AF335" i="1"/>
  <c r="AJ335" i="1"/>
  <c r="AN335" i="1"/>
  <c r="AS338" i="1"/>
  <c r="AT339" i="1"/>
  <c r="AX339" i="1"/>
  <c r="AR341" i="1"/>
  <c r="AV341" i="1"/>
  <c r="AS342" i="1"/>
  <c r="AX343" i="1"/>
  <c r="V344" i="1"/>
  <c r="Z344" i="1"/>
  <c r="AR348" i="1"/>
  <c r="AS349" i="1"/>
  <c r="AX350" i="1"/>
  <c r="AR352" i="1"/>
  <c r="AS353" i="1"/>
  <c r="AX354" i="1"/>
  <c r="AR356" i="1"/>
  <c r="AS357" i="1"/>
  <c r="AX358" i="1"/>
  <c r="AR360" i="1"/>
  <c r="AS361" i="1"/>
  <c r="AX362" i="1"/>
  <c r="AR364" i="1"/>
  <c r="AS365" i="1"/>
  <c r="AX366" i="1"/>
  <c r="AR368" i="1"/>
  <c r="AS369" i="1"/>
  <c r="AX370" i="1"/>
  <c r="AR372" i="1"/>
  <c r="AS373" i="1"/>
  <c r="AX374" i="1"/>
  <c r="AR376" i="1"/>
  <c r="AS377" i="1"/>
  <c r="AX378" i="1"/>
  <c r="AR380" i="1"/>
  <c r="AS381" i="1"/>
  <c r="AX382" i="1"/>
  <c r="AR384" i="1"/>
  <c r="AS385" i="1"/>
  <c r="AC386" i="1"/>
  <c r="AT389" i="1"/>
  <c r="AX389" i="1"/>
  <c r="AR391" i="1"/>
  <c r="AS392" i="1"/>
  <c r="AX393" i="1"/>
  <c r="AR395" i="1"/>
  <c r="AS396" i="1"/>
  <c r="AX397" i="1"/>
  <c r="V398" i="1"/>
  <c r="Z398" i="1"/>
  <c r="AD398" i="1"/>
  <c r="AH398" i="1"/>
  <c r="AL398" i="1"/>
  <c r="AC417" i="1"/>
  <c r="AB417" i="1"/>
  <c r="AK417" i="1"/>
  <c r="AJ417" i="1"/>
  <c r="CN418" i="1"/>
  <c r="CN417" i="1"/>
  <c r="CR418" i="1"/>
  <c r="CR417" i="1"/>
  <c r="CV418" i="1"/>
  <c r="CV417" i="1"/>
  <c r="CZ418" i="1"/>
  <c r="CZ417" i="1"/>
  <c r="DD418" i="1"/>
  <c r="DD417" i="1"/>
  <c r="DH418" i="1"/>
  <c r="DH417" i="1"/>
  <c r="DP418" i="1"/>
  <c r="DP417" i="1"/>
  <c r="DT418" i="1"/>
  <c r="DT417" i="1"/>
  <c r="DX418" i="1"/>
  <c r="DX417" i="1"/>
  <c r="EB418" i="1"/>
  <c r="EB417" i="1"/>
  <c r="EF418" i="1"/>
  <c r="EF417" i="1"/>
  <c r="AS403" i="1"/>
  <c r="AS405" i="1"/>
  <c r="AX406" i="1"/>
  <c r="AR408" i="1"/>
  <c r="AX409" i="1"/>
  <c r="AT409" i="1"/>
  <c r="AQ414" i="1"/>
  <c r="AP414" i="1"/>
  <c r="AX414" i="1"/>
  <c r="AT414" i="1"/>
  <c r="DC418" i="1"/>
  <c r="DS418" i="1"/>
  <c r="AV420" i="1"/>
  <c r="DY434" i="1"/>
  <c r="DY433" i="1"/>
  <c r="AW424" i="1"/>
  <c r="AS424" i="1"/>
  <c r="AR424" i="1"/>
  <c r="AV425" i="1"/>
  <c r="AV431" i="1"/>
  <c r="AU431" i="1"/>
  <c r="AW431" i="1"/>
  <c r="DO433" i="1"/>
  <c r="EE433" i="1"/>
  <c r="DW434" i="1"/>
  <c r="DZ436" i="1"/>
  <c r="DL436" i="1"/>
  <c r="AQ436" i="1"/>
  <c r="AA451" i="1"/>
  <c r="AV437" i="1"/>
  <c r="Z451" i="1"/>
  <c r="AU437" i="1"/>
  <c r="AW437" i="1"/>
  <c r="AI451" i="1"/>
  <c r="AH451" i="1"/>
  <c r="EC452" i="1"/>
  <c r="EC451" i="1"/>
  <c r="EG452" i="1"/>
  <c r="EG451" i="1"/>
  <c r="AW440" i="1"/>
  <c r="AS440" i="1"/>
  <c r="AR440" i="1"/>
  <c r="AC451" i="1"/>
  <c r="AV447" i="1"/>
  <c r="AU447" i="1"/>
  <c r="AW447" i="1"/>
  <c r="AQ450" i="1"/>
  <c r="AS450" i="1"/>
  <c r="AU450" i="1"/>
  <c r="AX450" i="1"/>
  <c r="AT450" i="1"/>
  <c r="AS195" i="1"/>
  <c r="AW195" i="1"/>
  <c r="AV198" i="1"/>
  <c r="AS199" i="1"/>
  <c r="AU201" i="1"/>
  <c r="AR202" i="1"/>
  <c r="AV202" i="1"/>
  <c r="AS203" i="1"/>
  <c r="AT204" i="1"/>
  <c r="AU205" i="1"/>
  <c r="AR206" i="1"/>
  <c r="AV206" i="1"/>
  <c r="AS207" i="1"/>
  <c r="AT208" i="1"/>
  <c r="AU209" i="1"/>
  <c r="AR210" i="1"/>
  <c r="AV210" i="1"/>
  <c r="AS211" i="1"/>
  <c r="AT212" i="1"/>
  <c r="AU213" i="1"/>
  <c r="AR217" i="1"/>
  <c r="AV217" i="1"/>
  <c r="AS218" i="1"/>
  <c r="AT219" i="1"/>
  <c r="AU220" i="1"/>
  <c r="AR221" i="1"/>
  <c r="AV221" i="1"/>
  <c r="AS222" i="1"/>
  <c r="AT223" i="1"/>
  <c r="AU224" i="1"/>
  <c r="AR225" i="1"/>
  <c r="AV225" i="1"/>
  <c r="AS226" i="1"/>
  <c r="AT227" i="1"/>
  <c r="AU228" i="1"/>
  <c r="AR229" i="1"/>
  <c r="AV229" i="1"/>
  <c r="AS230" i="1"/>
  <c r="AT231" i="1"/>
  <c r="AU232" i="1"/>
  <c r="AR233" i="1"/>
  <c r="AV233" i="1"/>
  <c r="AS234" i="1"/>
  <c r="AT235" i="1"/>
  <c r="AU236" i="1"/>
  <c r="AR237" i="1"/>
  <c r="AV237" i="1"/>
  <c r="AS238" i="1"/>
  <c r="AT239" i="1"/>
  <c r="AU240" i="1"/>
  <c r="AR241" i="1"/>
  <c r="AV241" i="1"/>
  <c r="AS242" i="1"/>
  <c r="AT243" i="1"/>
  <c r="AU244" i="1"/>
  <c r="AR245" i="1"/>
  <c r="AV245" i="1"/>
  <c r="AS246" i="1"/>
  <c r="AT247" i="1"/>
  <c r="AU248" i="1"/>
  <c r="AR249" i="1"/>
  <c r="AV249" i="1"/>
  <c r="AS250" i="1"/>
  <c r="AT251" i="1"/>
  <c r="AU252" i="1"/>
  <c r="AR253" i="1"/>
  <c r="AV253" i="1"/>
  <c r="AS254" i="1"/>
  <c r="AT255" i="1"/>
  <c r="AU256" i="1"/>
  <c r="AR257" i="1"/>
  <c r="AV257" i="1"/>
  <c r="AS258" i="1"/>
  <c r="AT259" i="1"/>
  <c r="AU260" i="1"/>
  <c r="AR261" i="1"/>
  <c r="AV261" i="1"/>
  <c r="AS262" i="1"/>
  <c r="AC263" i="1"/>
  <c r="AP266" i="1"/>
  <c r="AT266" i="1"/>
  <c r="AX266" i="1"/>
  <c r="AU267" i="1"/>
  <c r="AR268" i="1"/>
  <c r="AT270" i="1"/>
  <c r="AU271" i="1"/>
  <c r="AR272" i="1"/>
  <c r="AP274" i="1"/>
  <c r="AT274" i="1"/>
  <c r="AU275" i="1"/>
  <c r="AR276" i="1"/>
  <c r="AP278" i="1"/>
  <c r="AT278" i="1"/>
  <c r="AU279" i="1"/>
  <c r="AR280" i="1"/>
  <c r="AP282" i="1"/>
  <c r="AT282" i="1"/>
  <c r="AU283" i="1"/>
  <c r="AR284" i="1"/>
  <c r="X285" i="1"/>
  <c r="AB285" i="1"/>
  <c r="AF285" i="1"/>
  <c r="AJ285" i="1"/>
  <c r="AN285" i="1"/>
  <c r="AT289" i="1"/>
  <c r="AU290" i="1"/>
  <c r="AR291" i="1"/>
  <c r="AT293" i="1"/>
  <c r="AU294" i="1"/>
  <c r="AR295" i="1"/>
  <c r="AT297" i="1"/>
  <c r="AU298" i="1"/>
  <c r="AR299" i="1"/>
  <c r="AT301" i="1"/>
  <c r="AU302" i="1"/>
  <c r="AR303" i="1"/>
  <c r="AT305" i="1"/>
  <c r="V306" i="1"/>
  <c r="Z306" i="1"/>
  <c r="AD306" i="1"/>
  <c r="AH306" i="1"/>
  <c r="AL306" i="1"/>
  <c r="AU309" i="1"/>
  <c r="AR310" i="1"/>
  <c r="AV310" i="1"/>
  <c r="AT312" i="1"/>
  <c r="Z313" i="1"/>
  <c r="AH313" i="1"/>
  <c r="AQ316" i="1"/>
  <c r="AU316" i="1"/>
  <c r="AR317" i="1"/>
  <c r="AV317" i="1"/>
  <c r="AS318" i="1"/>
  <c r="AT319" i="1"/>
  <c r="AU320" i="1"/>
  <c r="AR321" i="1"/>
  <c r="AV321" i="1"/>
  <c r="AS322" i="1"/>
  <c r="AT323" i="1"/>
  <c r="AU324" i="1"/>
  <c r="AR325" i="1"/>
  <c r="AV325" i="1"/>
  <c r="AS326" i="1"/>
  <c r="AT327" i="1"/>
  <c r="AU328" i="1"/>
  <c r="AR329" i="1"/>
  <c r="AV329" i="1"/>
  <c r="AS330" i="1"/>
  <c r="AT331" i="1"/>
  <c r="AU332" i="1"/>
  <c r="AR333" i="1"/>
  <c r="AV333" i="1"/>
  <c r="AS334" i="1"/>
  <c r="AC335" i="1"/>
  <c r="AP338" i="1"/>
  <c r="AT338" i="1"/>
  <c r="AX338" i="1"/>
  <c r="AU339" i="1"/>
  <c r="AR340" i="1"/>
  <c r="AT342" i="1"/>
  <c r="AU343" i="1"/>
  <c r="AA344" i="1"/>
  <c r="AE344" i="1"/>
  <c r="AR347" i="1"/>
  <c r="AV347" i="1"/>
  <c r="AT349" i="1"/>
  <c r="AU350" i="1"/>
  <c r="AR351" i="1"/>
  <c r="AT353" i="1"/>
  <c r="AU354" i="1"/>
  <c r="AR355" i="1"/>
  <c r="AP357" i="1"/>
  <c r="AT357" i="1"/>
  <c r="AU358" i="1"/>
  <c r="AR359" i="1"/>
  <c r="AP361" i="1"/>
  <c r="AT361" i="1"/>
  <c r="AU362" i="1"/>
  <c r="AR363" i="1"/>
  <c r="AP365" i="1"/>
  <c r="AT365" i="1"/>
  <c r="AU366" i="1"/>
  <c r="AR367" i="1"/>
  <c r="AP369" i="1"/>
  <c r="AT369" i="1"/>
  <c r="AU370" i="1"/>
  <c r="AR371" i="1"/>
  <c r="AP373" i="1"/>
  <c r="AT373" i="1"/>
  <c r="AU374" i="1"/>
  <c r="AR375" i="1"/>
  <c r="AP377" i="1"/>
  <c r="AT377" i="1"/>
  <c r="AU378" i="1"/>
  <c r="AR379" i="1"/>
  <c r="AP381" i="1"/>
  <c r="AT381" i="1"/>
  <c r="AU382" i="1"/>
  <c r="AR383" i="1"/>
  <c r="AP385" i="1"/>
  <c r="AT385" i="1"/>
  <c r="V386" i="1"/>
  <c r="Z386" i="1"/>
  <c r="AD386" i="1"/>
  <c r="AH386" i="1"/>
  <c r="AL386" i="1"/>
  <c r="AU389" i="1"/>
  <c r="AR390" i="1"/>
  <c r="AP392" i="1"/>
  <c r="AT392" i="1"/>
  <c r="AU393" i="1"/>
  <c r="AR394" i="1"/>
  <c r="AP396" i="1"/>
  <c r="AT396" i="1"/>
  <c r="AU397" i="1"/>
  <c r="AA398" i="1"/>
  <c r="AR402" i="1"/>
  <c r="AV402" i="1"/>
  <c r="CO418" i="1"/>
  <c r="CO417" i="1"/>
  <c r="CS418" i="1"/>
  <c r="CS417" i="1"/>
  <c r="CW418" i="1"/>
  <c r="CW417" i="1"/>
  <c r="DA418" i="1"/>
  <c r="DA417" i="1"/>
  <c r="DE418" i="1"/>
  <c r="DE417" i="1"/>
  <c r="DI418" i="1"/>
  <c r="DI417" i="1"/>
  <c r="DM418" i="1"/>
  <c r="DM417" i="1"/>
  <c r="DQ418" i="1"/>
  <c r="DQ417" i="1"/>
  <c r="DU418" i="1"/>
  <c r="DU417" i="1"/>
  <c r="DY418" i="1"/>
  <c r="DY417" i="1"/>
  <c r="EC418" i="1"/>
  <c r="EC417" i="1"/>
  <c r="EG418" i="1"/>
  <c r="EG417" i="1"/>
  <c r="EK402" i="1"/>
  <c r="AP403" i="1"/>
  <c r="AT403" i="1"/>
  <c r="AX403" i="1"/>
  <c r="AR404" i="1"/>
  <c r="AP405" i="1"/>
  <c r="AT405" i="1"/>
  <c r="AX405" i="1"/>
  <c r="AQ406" i="1"/>
  <c r="AU406" i="1"/>
  <c r="AR407" i="1"/>
  <c r="AW408" i="1"/>
  <c r="AU409" i="1"/>
  <c r="AQ410" i="1"/>
  <c r="AW412" i="1"/>
  <c r="AU414" i="1"/>
  <c r="AS414" i="1"/>
  <c r="AV415" i="1"/>
  <c r="AU415" i="1"/>
  <c r="AW415" i="1"/>
  <c r="AE417" i="1"/>
  <c r="AP420" i="1"/>
  <c r="V433" i="1"/>
  <c r="DZ420" i="1"/>
  <c r="AD433" i="1"/>
  <c r="DL420" i="1"/>
  <c r="AQ420" i="1"/>
  <c r="DM434" i="1"/>
  <c r="DM433" i="1"/>
  <c r="EI420" i="1"/>
  <c r="DQ434" i="1"/>
  <c r="DQ433" i="1"/>
  <c r="DU434" i="1"/>
  <c r="DU433" i="1"/>
  <c r="AV421" i="1"/>
  <c r="AU421" i="1"/>
  <c r="AW421" i="1"/>
  <c r="AW428" i="1"/>
  <c r="AS428" i="1"/>
  <c r="AR428" i="1"/>
  <c r="AI433" i="1"/>
  <c r="AT437" i="1"/>
  <c r="DO452" i="1"/>
  <c r="DO451" i="1"/>
  <c r="DS452" i="1"/>
  <c r="DS451" i="1"/>
  <c r="DW452" i="1"/>
  <c r="DW451" i="1"/>
  <c r="DY452" i="1"/>
  <c r="DY451" i="1"/>
  <c r="AP442" i="1"/>
  <c r="AW444" i="1"/>
  <c r="AS444" i="1"/>
  <c r="AR444" i="1"/>
  <c r="AV445" i="1"/>
  <c r="DZ469" i="1"/>
  <c r="DX488" i="1"/>
  <c r="DX487" i="1"/>
  <c r="AT199" i="1"/>
  <c r="AT203" i="1"/>
  <c r="AT207" i="1"/>
  <c r="AT211" i="1"/>
  <c r="AW217" i="1"/>
  <c r="AT218" i="1"/>
  <c r="AT222" i="1"/>
  <c r="AT226" i="1"/>
  <c r="AT230" i="1"/>
  <c r="AT234" i="1"/>
  <c r="AT238" i="1"/>
  <c r="AT242" i="1"/>
  <c r="AT246" i="1"/>
  <c r="AT250" i="1"/>
  <c r="AT254" i="1"/>
  <c r="AT258" i="1"/>
  <c r="AT262" i="1"/>
  <c r="AT269" i="1"/>
  <c r="AT273" i="1"/>
  <c r="AS276" i="1"/>
  <c r="AT277" i="1"/>
  <c r="AS280" i="1"/>
  <c r="AT281" i="1"/>
  <c r="AS284" i="1"/>
  <c r="AP288" i="1"/>
  <c r="AT288" i="1"/>
  <c r="AT292" i="1"/>
  <c r="AT296" i="1"/>
  <c r="AT300" i="1"/>
  <c r="AT304" i="1"/>
  <c r="AV309" i="1"/>
  <c r="AT311" i="1"/>
  <c r="AV316" i="1"/>
  <c r="AT318" i="1"/>
  <c r="AT322" i="1"/>
  <c r="AT326" i="1"/>
  <c r="AT330" i="1"/>
  <c r="AT334" i="1"/>
  <c r="AT341" i="1"/>
  <c r="AW347" i="1"/>
  <c r="AT348" i="1"/>
  <c r="AT352" i="1"/>
  <c r="AT356" i="1"/>
  <c r="AS359" i="1"/>
  <c r="AT360" i="1"/>
  <c r="AS363" i="1"/>
  <c r="AT364" i="1"/>
  <c r="AS367" i="1"/>
  <c r="AT368" i="1"/>
  <c r="AS371" i="1"/>
  <c r="AT372" i="1"/>
  <c r="AS375" i="1"/>
  <c r="AT376" i="1"/>
  <c r="AS379" i="1"/>
  <c r="AT380" i="1"/>
  <c r="AS383" i="1"/>
  <c r="AT384" i="1"/>
  <c r="AR389" i="1"/>
  <c r="AS390" i="1"/>
  <c r="AT391" i="1"/>
  <c r="AS394" i="1"/>
  <c r="AT395" i="1"/>
  <c r="Y417" i="1"/>
  <c r="X417" i="1"/>
  <c r="AG417" i="1"/>
  <c r="AF417" i="1"/>
  <c r="AO417" i="1"/>
  <c r="AN417" i="1"/>
  <c r="AS402" i="1"/>
  <c r="AW402" i="1"/>
  <c r="CP418" i="1"/>
  <c r="CP417" i="1"/>
  <c r="CT418" i="1"/>
  <c r="CT417" i="1"/>
  <c r="CX418" i="1"/>
  <c r="CX417" i="1"/>
  <c r="DB418" i="1"/>
  <c r="DB417" i="1"/>
  <c r="DF418" i="1"/>
  <c r="DF417" i="1"/>
  <c r="DJ418" i="1"/>
  <c r="DJ417" i="1"/>
  <c r="DN418" i="1"/>
  <c r="DN417" i="1"/>
  <c r="DR418" i="1"/>
  <c r="DR417" i="1"/>
  <c r="DV418" i="1"/>
  <c r="DV417" i="1"/>
  <c r="DZ402" i="1"/>
  <c r="ED418" i="1"/>
  <c r="ED417" i="1"/>
  <c r="EH418" i="1"/>
  <c r="EH417" i="1"/>
  <c r="EL418" i="1"/>
  <c r="EL417" i="1"/>
  <c r="AQ403" i="1"/>
  <c r="AS404" i="1"/>
  <c r="AS407" i="1"/>
  <c r="AX410" i="1"/>
  <c r="AT410" i="1"/>
  <c r="AS412" i="1"/>
  <c r="AR412" i="1"/>
  <c r="CO434" i="1"/>
  <c r="CO433" i="1"/>
  <c r="CS434" i="1"/>
  <c r="CS433" i="1"/>
  <c r="CW434" i="1"/>
  <c r="CW433" i="1"/>
  <c r="DA434" i="1"/>
  <c r="DA433" i="1"/>
  <c r="DE434" i="1"/>
  <c r="DE433" i="1"/>
  <c r="DI434" i="1"/>
  <c r="DI433" i="1"/>
  <c r="DZ422" i="1"/>
  <c r="DL422" i="1"/>
  <c r="AQ422" i="1"/>
  <c r="AV423" i="1"/>
  <c r="AU423" i="1"/>
  <c r="AW423" i="1"/>
  <c r="AQ426" i="1"/>
  <c r="AP426" i="1"/>
  <c r="AU426" i="1"/>
  <c r="AX426" i="1"/>
  <c r="AT426" i="1"/>
  <c r="AX431" i="1"/>
  <c r="AW432" i="1"/>
  <c r="AS432" i="1"/>
  <c r="AR432" i="1"/>
  <c r="W433" i="1"/>
  <c r="AM433" i="1"/>
  <c r="AR436" i="1"/>
  <c r="AX437" i="1"/>
  <c r="CQ452" i="1"/>
  <c r="CQ451" i="1"/>
  <c r="CU452" i="1"/>
  <c r="CU451" i="1"/>
  <c r="CY452" i="1"/>
  <c r="CY451" i="1"/>
  <c r="EJ437" i="1"/>
  <c r="DC452" i="1"/>
  <c r="DC451" i="1"/>
  <c r="DG452" i="1"/>
  <c r="DG451" i="1"/>
  <c r="DK452" i="1"/>
  <c r="DK451" i="1"/>
  <c r="DZ438" i="1"/>
  <c r="DL438" i="1"/>
  <c r="AQ438" i="1"/>
  <c r="EI438" i="1"/>
  <c r="EI452" i="1" s="1"/>
  <c r="DM452" i="1"/>
  <c r="DM451" i="1"/>
  <c r="DQ452" i="1"/>
  <c r="DQ451" i="1"/>
  <c r="DU452" i="1"/>
  <c r="DU451" i="1"/>
  <c r="EK452" i="1"/>
  <c r="EK451" i="1"/>
  <c r="AV439" i="1"/>
  <c r="AU439" i="1"/>
  <c r="AW439" i="1"/>
  <c r="AQ442" i="1"/>
  <c r="Y451" i="1"/>
  <c r="AU442" i="1"/>
  <c r="AX442" i="1"/>
  <c r="AT442" i="1"/>
  <c r="AG451" i="1"/>
  <c r="AX447" i="1"/>
  <c r="AW448" i="1"/>
  <c r="AS448" i="1"/>
  <c r="AR448" i="1"/>
  <c r="AS411" i="1"/>
  <c r="AT412" i="1"/>
  <c r="AU413" i="1"/>
  <c r="AV414" i="1"/>
  <c r="AS415" i="1"/>
  <c r="AT416" i="1"/>
  <c r="AU420" i="1"/>
  <c r="DX420" i="1"/>
  <c r="DZ421" i="1"/>
  <c r="AU422" i="1"/>
  <c r="DX422" i="1"/>
  <c r="AT424" i="1"/>
  <c r="AU425" i="1"/>
  <c r="AT428" i="1"/>
  <c r="AU429" i="1"/>
  <c r="AT432" i="1"/>
  <c r="Z433" i="1"/>
  <c r="AH433" i="1"/>
  <c r="CP433" i="1"/>
  <c r="CT433" i="1"/>
  <c r="CX433" i="1"/>
  <c r="DB433" i="1"/>
  <c r="DF433" i="1"/>
  <c r="DJ433" i="1"/>
  <c r="DN433" i="1"/>
  <c r="DR433" i="1"/>
  <c r="DV433" i="1"/>
  <c r="ED433" i="1"/>
  <c r="EH433" i="1"/>
  <c r="EL433" i="1"/>
  <c r="AU436" i="1"/>
  <c r="DX436" i="1"/>
  <c r="AS437" i="1"/>
  <c r="DZ437" i="1"/>
  <c r="AU438" i="1"/>
  <c r="AT440" i="1"/>
  <c r="AU441" i="1"/>
  <c r="AT444" i="1"/>
  <c r="AU445" i="1"/>
  <c r="AT448" i="1"/>
  <c r="AU449" i="1"/>
  <c r="X451" i="1"/>
  <c r="CN451" i="1"/>
  <c r="CR451" i="1"/>
  <c r="CV451" i="1"/>
  <c r="CZ451" i="1"/>
  <c r="DD451" i="1"/>
  <c r="DH451" i="1"/>
  <c r="DP451" i="1"/>
  <c r="DT451" i="1"/>
  <c r="EB451" i="1"/>
  <c r="EF451" i="1"/>
  <c r="AS454" i="1"/>
  <c r="AW454" i="1"/>
  <c r="AQ455" i="1"/>
  <c r="DL455" i="1"/>
  <c r="AS456" i="1"/>
  <c r="AW456" i="1"/>
  <c r="AQ457" i="1"/>
  <c r="AR458" i="1"/>
  <c r="AV458" i="1"/>
  <c r="AS459" i="1"/>
  <c r="AW459" i="1"/>
  <c r="AX460" i="1"/>
  <c r="AQ461" i="1"/>
  <c r="AR462" i="1"/>
  <c r="AV462" i="1"/>
  <c r="AS463" i="1"/>
  <c r="AW463" i="1"/>
  <c r="AX464" i="1"/>
  <c r="AQ465" i="1"/>
  <c r="AR466" i="1"/>
  <c r="AV466" i="1"/>
  <c r="AS467" i="1"/>
  <c r="AW467" i="1"/>
  <c r="AX468" i="1"/>
  <c r="V469" i="1"/>
  <c r="AD469" i="1"/>
  <c r="AL469" i="1"/>
  <c r="CP469" i="1"/>
  <c r="CT469" i="1"/>
  <c r="CX469" i="1"/>
  <c r="DB469" i="1"/>
  <c r="DF469" i="1"/>
  <c r="DJ469" i="1"/>
  <c r="DN469" i="1"/>
  <c r="DR469" i="1"/>
  <c r="DV469" i="1"/>
  <c r="ED469" i="1"/>
  <c r="EH469" i="1"/>
  <c r="EL469" i="1"/>
  <c r="AQ472" i="1"/>
  <c r="DL472" i="1"/>
  <c r="AS473" i="1"/>
  <c r="AW473" i="1"/>
  <c r="CP488" i="1"/>
  <c r="CP487" i="1"/>
  <c r="CT488" i="1"/>
  <c r="CT487" i="1"/>
  <c r="CX488" i="1"/>
  <c r="CX487" i="1"/>
  <c r="DB488" i="1"/>
  <c r="DB487" i="1"/>
  <c r="DF488" i="1"/>
  <c r="DF487" i="1"/>
  <c r="DJ488" i="1"/>
  <c r="DJ487" i="1"/>
  <c r="DN488" i="1"/>
  <c r="DN487" i="1"/>
  <c r="DR488" i="1"/>
  <c r="DR487" i="1"/>
  <c r="DV488" i="1"/>
  <c r="DV487" i="1"/>
  <c r="ED488" i="1"/>
  <c r="ED487" i="1"/>
  <c r="EH488" i="1"/>
  <c r="EH487" i="1"/>
  <c r="EL488" i="1"/>
  <c r="EL487" i="1"/>
  <c r="AQ474" i="1"/>
  <c r="DL474" i="1"/>
  <c r="AS475" i="1"/>
  <c r="AW475" i="1"/>
  <c r="AX476" i="1"/>
  <c r="AQ477" i="1"/>
  <c r="AR478" i="1"/>
  <c r="AV478" i="1"/>
  <c r="AS479" i="1"/>
  <c r="AW479" i="1"/>
  <c r="AX480" i="1"/>
  <c r="AQ481" i="1"/>
  <c r="AR482" i="1"/>
  <c r="AV482" i="1"/>
  <c r="AS483" i="1"/>
  <c r="AW483" i="1"/>
  <c r="AX484" i="1"/>
  <c r="AQ485" i="1"/>
  <c r="AR486" i="1"/>
  <c r="AV486" i="1"/>
  <c r="X487" i="1"/>
  <c r="AB487" i="1"/>
  <c r="AF487" i="1"/>
  <c r="AN487" i="1"/>
  <c r="X505" i="1"/>
  <c r="AF505" i="1"/>
  <c r="AN505" i="1"/>
  <c r="DM506" i="1"/>
  <c r="DM505" i="1"/>
  <c r="EI491" i="1"/>
  <c r="DQ506" i="1"/>
  <c r="DQ505" i="1"/>
  <c r="DU506" i="1"/>
  <c r="DU505" i="1"/>
  <c r="DY506" i="1"/>
  <c r="DY505" i="1"/>
  <c r="CQ506" i="1"/>
  <c r="CQ505" i="1"/>
  <c r="CU506" i="1"/>
  <c r="CU505" i="1"/>
  <c r="EJ492" i="1"/>
  <c r="EJ505" i="1" s="1"/>
  <c r="CY506" i="1"/>
  <c r="CY505" i="1"/>
  <c r="DC506" i="1"/>
  <c r="DC505" i="1"/>
  <c r="DG506" i="1"/>
  <c r="DG505" i="1"/>
  <c r="DK506" i="1"/>
  <c r="DK505" i="1"/>
  <c r="AV493" i="1"/>
  <c r="AP498" i="1"/>
  <c r="EJ524" i="1"/>
  <c r="EJ523" i="1"/>
  <c r="EI557" i="1"/>
  <c r="EI556" i="1"/>
  <c r="AX454" i="1"/>
  <c r="AR455" i="1"/>
  <c r="AV455" i="1"/>
  <c r="AT456" i="1"/>
  <c r="AX456" i="1"/>
  <c r="AR457" i="1"/>
  <c r="AX459" i="1"/>
  <c r="AR461" i="1"/>
  <c r="AX463" i="1"/>
  <c r="AR465" i="1"/>
  <c r="AX467" i="1"/>
  <c r="W469" i="1"/>
  <c r="AA469" i="1"/>
  <c r="AE469" i="1"/>
  <c r="CQ469" i="1"/>
  <c r="CU469" i="1"/>
  <c r="CY469" i="1"/>
  <c r="DC469" i="1"/>
  <c r="DG469" i="1"/>
  <c r="DK469" i="1"/>
  <c r="DO469" i="1"/>
  <c r="DS469" i="1"/>
  <c r="DW469" i="1"/>
  <c r="EA469" i="1"/>
  <c r="EE469" i="1"/>
  <c r="CY470" i="1"/>
  <c r="AR472" i="1"/>
  <c r="AV472" i="1"/>
  <c r="AT473" i="1"/>
  <c r="AX473" i="1"/>
  <c r="CQ488" i="1"/>
  <c r="CQ487" i="1"/>
  <c r="CU488" i="1"/>
  <c r="CU487" i="1"/>
  <c r="CY488" i="1"/>
  <c r="CY487" i="1"/>
  <c r="DC488" i="1"/>
  <c r="DC487" i="1"/>
  <c r="DG488" i="1"/>
  <c r="DG487" i="1"/>
  <c r="DK488" i="1"/>
  <c r="DK487" i="1"/>
  <c r="DO488" i="1"/>
  <c r="DO487" i="1"/>
  <c r="DS488" i="1"/>
  <c r="DS487" i="1"/>
  <c r="DW488" i="1"/>
  <c r="DW487" i="1"/>
  <c r="EA488" i="1"/>
  <c r="EA487" i="1"/>
  <c r="EE488" i="1"/>
  <c r="EE487" i="1"/>
  <c r="EI488" i="1"/>
  <c r="AR474" i="1"/>
  <c r="AV474" i="1"/>
  <c r="AX475" i="1"/>
  <c r="AR477" i="1"/>
  <c r="AX479" i="1"/>
  <c r="AR481" i="1"/>
  <c r="AX483" i="1"/>
  <c r="AR485" i="1"/>
  <c r="Y487" i="1"/>
  <c r="AC487" i="1"/>
  <c r="DM487" i="1"/>
  <c r="AU490" i="1"/>
  <c r="AW490" i="1"/>
  <c r="AV490" i="1"/>
  <c r="CO506" i="1"/>
  <c r="CO505" i="1"/>
  <c r="CS506" i="1"/>
  <c r="CS505" i="1"/>
  <c r="CW506" i="1"/>
  <c r="CW505" i="1"/>
  <c r="DA506" i="1"/>
  <c r="DA505" i="1"/>
  <c r="DE506" i="1"/>
  <c r="DE505" i="1"/>
  <c r="DI506" i="1"/>
  <c r="DI505" i="1"/>
  <c r="AR496" i="1"/>
  <c r="AS496" i="1"/>
  <c r="AX498" i="1"/>
  <c r="AT498" i="1"/>
  <c r="EJ574" i="1"/>
  <c r="EJ575" i="1"/>
  <c r="AS420" i="1"/>
  <c r="AQ421" i="1"/>
  <c r="DL421" i="1"/>
  <c r="AW422" i="1"/>
  <c r="AQ423" i="1"/>
  <c r="AW425" i="1"/>
  <c r="AQ427" i="1"/>
  <c r="AW429" i="1"/>
  <c r="AQ431" i="1"/>
  <c r="X433" i="1"/>
  <c r="AB433" i="1"/>
  <c r="AF433" i="1"/>
  <c r="AJ433" i="1"/>
  <c r="AN433" i="1"/>
  <c r="CN433" i="1"/>
  <c r="CR433" i="1"/>
  <c r="CV433" i="1"/>
  <c r="CZ433" i="1"/>
  <c r="DD433" i="1"/>
  <c r="DH433" i="1"/>
  <c r="DP433" i="1"/>
  <c r="DT433" i="1"/>
  <c r="EB433" i="1"/>
  <c r="EF433" i="1"/>
  <c r="AW436" i="1"/>
  <c r="AQ437" i="1"/>
  <c r="DL437" i="1"/>
  <c r="AW438" i="1"/>
  <c r="AQ439" i="1"/>
  <c r="AW441" i="1"/>
  <c r="AQ443" i="1"/>
  <c r="AW445" i="1"/>
  <c r="AQ447" i="1"/>
  <c r="AW449" i="1"/>
  <c r="V451" i="1"/>
  <c r="AD451" i="1"/>
  <c r="AL451" i="1"/>
  <c r="CP451" i="1"/>
  <c r="CT451" i="1"/>
  <c r="CX451" i="1"/>
  <c r="DB451" i="1"/>
  <c r="DF451" i="1"/>
  <c r="DJ451" i="1"/>
  <c r="DN451" i="1"/>
  <c r="DR451" i="1"/>
  <c r="DV451" i="1"/>
  <c r="ED451" i="1"/>
  <c r="EH451" i="1"/>
  <c r="EL451" i="1"/>
  <c r="AQ454" i="1"/>
  <c r="AU454" i="1"/>
  <c r="AS455" i="1"/>
  <c r="AW455" i="1"/>
  <c r="AQ456" i="1"/>
  <c r="AU456" i="1"/>
  <c r="AS457" i="1"/>
  <c r="AT458" i="1"/>
  <c r="AU459" i="1"/>
  <c r="AR460" i="1"/>
  <c r="AV460" i="1"/>
  <c r="AS461" i="1"/>
  <c r="AT462" i="1"/>
  <c r="AU463" i="1"/>
  <c r="AR464" i="1"/>
  <c r="AV464" i="1"/>
  <c r="AS465" i="1"/>
  <c r="AT466" i="1"/>
  <c r="AU467" i="1"/>
  <c r="AR468" i="1"/>
  <c r="AV468" i="1"/>
  <c r="X469" i="1"/>
  <c r="AB469" i="1"/>
  <c r="AF469" i="1"/>
  <c r="AJ469" i="1"/>
  <c r="AN469" i="1"/>
  <c r="CN469" i="1"/>
  <c r="CR469" i="1"/>
  <c r="CV469" i="1"/>
  <c r="CZ469" i="1"/>
  <c r="DD469" i="1"/>
  <c r="DH469" i="1"/>
  <c r="DP469" i="1"/>
  <c r="DT469" i="1"/>
  <c r="DX469" i="1"/>
  <c r="EB469" i="1"/>
  <c r="EF469" i="1"/>
  <c r="EJ469" i="1"/>
  <c r="AS472" i="1"/>
  <c r="AQ473" i="1"/>
  <c r="AU473" i="1"/>
  <c r="CN488" i="1"/>
  <c r="CR488" i="1"/>
  <c r="CV488" i="1"/>
  <c r="CZ488" i="1"/>
  <c r="DD488" i="1"/>
  <c r="DH488" i="1"/>
  <c r="DP488" i="1"/>
  <c r="DT488" i="1"/>
  <c r="EB488" i="1"/>
  <c r="EF488" i="1"/>
  <c r="EF487" i="1"/>
  <c r="EJ473" i="1"/>
  <c r="AS474" i="1"/>
  <c r="AU475" i="1"/>
  <c r="AR476" i="1"/>
  <c r="AV476" i="1"/>
  <c r="AS477" i="1"/>
  <c r="AT478" i="1"/>
  <c r="AU479" i="1"/>
  <c r="AR480" i="1"/>
  <c r="AV480" i="1"/>
  <c r="AS481" i="1"/>
  <c r="AT482" i="1"/>
  <c r="AU483" i="1"/>
  <c r="AR484" i="1"/>
  <c r="AV484" i="1"/>
  <c r="AS485" i="1"/>
  <c r="AT486" i="1"/>
  <c r="V487" i="1"/>
  <c r="Z487" i="1"/>
  <c r="AD487" i="1"/>
  <c r="AH487" i="1"/>
  <c r="AL487" i="1"/>
  <c r="CR487" i="1"/>
  <c r="CZ487" i="1"/>
  <c r="DH487" i="1"/>
  <c r="DP487" i="1"/>
  <c r="AB505" i="1"/>
  <c r="AJ505" i="1"/>
  <c r="AU492" i="1"/>
  <c r="AA505" i="1"/>
  <c r="AW492" i="1"/>
  <c r="AV492" i="1"/>
  <c r="EA506" i="1"/>
  <c r="EA505" i="1"/>
  <c r="EE506" i="1"/>
  <c r="EE505" i="1"/>
  <c r="AR493" i="1"/>
  <c r="AX494" i="1"/>
  <c r="AT494" i="1"/>
  <c r="AU498" i="1"/>
  <c r="AU499" i="1"/>
  <c r="AX499" i="1"/>
  <c r="AW499" i="1"/>
  <c r="AV499" i="1"/>
  <c r="AT413" i="1"/>
  <c r="AX420" i="1"/>
  <c r="AR437" i="1"/>
  <c r="AT455" i="1"/>
  <c r="AX455" i="1"/>
  <c r="EI455" i="1"/>
  <c r="AT457" i="1"/>
  <c r="AT461" i="1"/>
  <c r="AT465" i="1"/>
  <c r="CO469" i="1"/>
  <c r="CS469" i="1"/>
  <c r="CW469" i="1"/>
  <c r="DA469" i="1"/>
  <c r="DE469" i="1"/>
  <c r="DI469" i="1"/>
  <c r="DM469" i="1"/>
  <c r="DQ469" i="1"/>
  <c r="DU469" i="1"/>
  <c r="DY469" i="1"/>
  <c r="EC469" i="1"/>
  <c r="EG469" i="1"/>
  <c r="AT472" i="1"/>
  <c r="AV473" i="1"/>
  <c r="EK473" i="1"/>
  <c r="AT474" i="1"/>
  <c r="AT477" i="1"/>
  <c r="AT481" i="1"/>
  <c r="AT485" i="1"/>
  <c r="CS487" i="1"/>
  <c r="DI487" i="1"/>
  <c r="DY487" i="1"/>
  <c r="AX490" i="1"/>
  <c r="W505" i="1"/>
  <c r="V505" i="1"/>
  <c r="AP491" i="1"/>
  <c r="DZ491" i="1"/>
  <c r="AE505" i="1"/>
  <c r="AD505" i="1"/>
  <c r="DL491" i="1"/>
  <c r="AQ491" i="1"/>
  <c r="AM505" i="1"/>
  <c r="AL505" i="1"/>
  <c r="AV491" i="1"/>
  <c r="DX506" i="1"/>
  <c r="EC506" i="1"/>
  <c r="EC505" i="1"/>
  <c r="EG506" i="1"/>
  <c r="EG505" i="1"/>
  <c r="AT492" i="1"/>
  <c r="DO506" i="1"/>
  <c r="DO505" i="1"/>
  <c r="DS506" i="1"/>
  <c r="DS505" i="1"/>
  <c r="DW506" i="1"/>
  <c r="DW505" i="1"/>
  <c r="AU494" i="1"/>
  <c r="AU495" i="1"/>
  <c r="AW495" i="1"/>
  <c r="AV495" i="1"/>
  <c r="AV497" i="1"/>
  <c r="DX557" i="1"/>
  <c r="AR490" i="1"/>
  <c r="AT491" i="1"/>
  <c r="AX491" i="1"/>
  <c r="AT493" i="1"/>
  <c r="AQ494" i="1"/>
  <c r="AW496" i="1"/>
  <c r="AT497" i="1"/>
  <c r="AQ498" i="1"/>
  <c r="AS500" i="1"/>
  <c r="AW500" i="1"/>
  <c r="AT501" i="1"/>
  <c r="AQ502" i="1"/>
  <c r="AV503" i="1"/>
  <c r="AS504" i="1"/>
  <c r="AW504" i="1"/>
  <c r="Y505" i="1"/>
  <c r="AC505" i="1"/>
  <c r="AG505" i="1"/>
  <c r="AK505" i="1"/>
  <c r="AO505" i="1"/>
  <c r="AT508" i="1"/>
  <c r="AR509" i="1"/>
  <c r="AV509" i="1"/>
  <c r="EK509" i="1"/>
  <c r="AT510" i="1"/>
  <c r="EI510" i="1"/>
  <c r="EI524" i="1" s="1"/>
  <c r="AV511" i="1"/>
  <c r="AS512" i="1"/>
  <c r="AW512" i="1"/>
  <c r="AT513" i="1"/>
  <c r="AQ514" i="1"/>
  <c r="AV515" i="1"/>
  <c r="AS516" i="1"/>
  <c r="AW516" i="1"/>
  <c r="AT517" i="1"/>
  <c r="AQ518" i="1"/>
  <c r="AV519" i="1"/>
  <c r="AS520" i="1"/>
  <c r="AW520" i="1"/>
  <c r="AQ522" i="1"/>
  <c r="W523" i="1"/>
  <c r="AA523" i="1"/>
  <c r="AE523" i="1"/>
  <c r="AI523" i="1"/>
  <c r="AM523" i="1"/>
  <c r="CQ523" i="1"/>
  <c r="CU523" i="1"/>
  <c r="CY523" i="1"/>
  <c r="DC523" i="1"/>
  <c r="DG523" i="1"/>
  <c r="DK523" i="1"/>
  <c r="DO523" i="1"/>
  <c r="DS523" i="1"/>
  <c r="DW523" i="1"/>
  <c r="EA523" i="1"/>
  <c r="EE523" i="1"/>
  <c r="CY524" i="1"/>
  <c r="AR526" i="1"/>
  <c r="AV526" i="1"/>
  <c r="AS527" i="1"/>
  <c r="AW527" i="1"/>
  <c r="AP528" i="1"/>
  <c r="AT528" i="1"/>
  <c r="AQ529" i="1"/>
  <c r="AV530" i="1"/>
  <c r="AS531" i="1"/>
  <c r="AW531" i="1"/>
  <c r="AT532" i="1"/>
  <c r="AQ533" i="1"/>
  <c r="AR534" i="1"/>
  <c r="AV534" i="1"/>
  <c r="AS535" i="1"/>
  <c r="AW535" i="1"/>
  <c r="AX536" i="1"/>
  <c r="AQ537" i="1"/>
  <c r="AU537" i="1"/>
  <c r="AR538" i="1"/>
  <c r="AV538" i="1"/>
  <c r="AS539" i="1"/>
  <c r="AW539" i="1"/>
  <c r="Y540" i="1"/>
  <c r="AC540" i="1"/>
  <c r="AG540" i="1"/>
  <c r="AK540" i="1"/>
  <c r="AO540" i="1"/>
  <c r="AP543" i="1"/>
  <c r="AT543" i="1"/>
  <c r="AX543" i="1"/>
  <c r="AV544" i="1"/>
  <c r="AT545" i="1"/>
  <c r="AV546" i="1"/>
  <c r="AS547" i="1"/>
  <c r="AW547" i="1"/>
  <c r="AT548" i="1"/>
  <c r="AQ549" i="1"/>
  <c r="AV550" i="1"/>
  <c r="AS551" i="1"/>
  <c r="AW551" i="1"/>
  <c r="AT552" i="1"/>
  <c r="AQ553" i="1"/>
  <c r="AV554" i="1"/>
  <c r="AS555" i="1"/>
  <c r="AW555" i="1"/>
  <c r="Y556" i="1"/>
  <c r="AC556" i="1"/>
  <c r="AG556" i="1"/>
  <c r="AK556" i="1"/>
  <c r="AO556" i="1"/>
  <c r="CO556" i="1"/>
  <c r="CS556" i="1"/>
  <c r="CW556" i="1"/>
  <c r="DB556" i="1"/>
  <c r="DG556" i="1"/>
  <c r="DR556" i="1"/>
  <c r="DW556" i="1"/>
  <c r="EB556" i="1"/>
  <c r="EH556" i="1"/>
  <c r="CP557" i="1"/>
  <c r="CZ557" i="1"/>
  <c r="DF557" i="1"/>
  <c r="DK557" i="1"/>
  <c r="DP557" i="1"/>
  <c r="DV557" i="1"/>
  <c r="EA557" i="1"/>
  <c r="EF557" i="1"/>
  <c r="EL557" i="1"/>
  <c r="AR559" i="1"/>
  <c r="Y574" i="1"/>
  <c r="AG574" i="1"/>
  <c r="AO574" i="1"/>
  <c r="AT560" i="1"/>
  <c r="EK575" i="1"/>
  <c r="EK574" i="1"/>
  <c r="DX560" i="1"/>
  <c r="AQ561" i="1"/>
  <c r="DL561" i="1"/>
  <c r="DL574" i="1" s="1"/>
  <c r="AS562" i="1"/>
  <c r="AX566" i="1"/>
  <c r="AT566" i="1"/>
  <c r="AW566" i="1"/>
  <c r="AR567" i="1"/>
  <c r="AP568" i="1"/>
  <c r="AW569" i="1"/>
  <c r="AU569" i="1"/>
  <c r="AX569" i="1"/>
  <c r="AS570" i="1"/>
  <c r="CR574" i="1"/>
  <c r="CZ574" i="1"/>
  <c r="DH574" i="1"/>
  <c r="DP574" i="1"/>
  <c r="EF574" i="1"/>
  <c r="CT575" i="1"/>
  <c r="DB575" i="1"/>
  <c r="DJ575" i="1"/>
  <c r="DR575" i="1"/>
  <c r="EH575" i="1"/>
  <c r="Y590" i="1"/>
  <c r="AP577" i="1"/>
  <c r="X590" i="1"/>
  <c r="AG590" i="1"/>
  <c r="AX577" i="1"/>
  <c r="AT577" i="1"/>
  <c r="AF590" i="1"/>
  <c r="AO590" i="1"/>
  <c r="AN590" i="1"/>
  <c r="AX578" i="1"/>
  <c r="AT578" i="1"/>
  <c r="AW578" i="1"/>
  <c r="AQ579" i="1"/>
  <c r="AR583" i="1"/>
  <c r="AW585" i="1"/>
  <c r="AV585" i="1"/>
  <c r="AU585" i="1"/>
  <c r="AU588" i="1"/>
  <c r="AX588" i="1"/>
  <c r="AT588" i="1"/>
  <c r="CP590" i="1"/>
  <c r="DF590" i="1"/>
  <c r="DV590" i="1"/>
  <c r="EL590" i="1"/>
  <c r="AS490" i="1"/>
  <c r="AS492" i="1"/>
  <c r="AR494" i="1"/>
  <c r="AX496" i="1"/>
  <c r="AR498" i="1"/>
  <c r="AX500" i="1"/>
  <c r="AQ501" i="1"/>
  <c r="AR502" i="1"/>
  <c r="AW503" i="1"/>
  <c r="AX504" i="1"/>
  <c r="Z505" i="1"/>
  <c r="CP505" i="1"/>
  <c r="CT505" i="1"/>
  <c r="CX505" i="1"/>
  <c r="DB505" i="1"/>
  <c r="DF505" i="1"/>
  <c r="DJ505" i="1"/>
  <c r="DN505" i="1"/>
  <c r="DR505" i="1"/>
  <c r="DV505" i="1"/>
  <c r="ED505" i="1"/>
  <c r="EH505" i="1"/>
  <c r="EL505" i="1"/>
  <c r="AQ508" i="1"/>
  <c r="DL508" i="1"/>
  <c r="AS509" i="1"/>
  <c r="AW509" i="1"/>
  <c r="AQ510" i="1"/>
  <c r="DL510" i="1"/>
  <c r="AW511" i="1"/>
  <c r="AX512" i="1"/>
  <c r="AQ513" i="1"/>
  <c r="AR514" i="1"/>
  <c r="AW515" i="1"/>
  <c r="AX516" i="1"/>
  <c r="AQ517" i="1"/>
  <c r="AR518" i="1"/>
  <c r="AW519" i="1"/>
  <c r="AX520" i="1"/>
  <c r="AQ521" i="1"/>
  <c r="AR522" i="1"/>
  <c r="X523" i="1"/>
  <c r="CN523" i="1"/>
  <c r="CR523" i="1"/>
  <c r="CV523" i="1"/>
  <c r="CZ523" i="1"/>
  <c r="DD523" i="1"/>
  <c r="DH523" i="1"/>
  <c r="DP523" i="1"/>
  <c r="DT523" i="1"/>
  <c r="EB523" i="1"/>
  <c r="EF523" i="1"/>
  <c r="AS526" i="1"/>
  <c r="AW526" i="1"/>
  <c r="AX527" i="1"/>
  <c r="AQ528" i="1"/>
  <c r="AR529" i="1"/>
  <c r="AW530" i="1"/>
  <c r="AX531" i="1"/>
  <c r="AQ532" i="1"/>
  <c r="AR533" i="1"/>
  <c r="AW534" i="1"/>
  <c r="AX535" i="1"/>
  <c r="AQ536" i="1"/>
  <c r="AR537" i="1"/>
  <c r="AW538" i="1"/>
  <c r="AX539" i="1"/>
  <c r="V540" i="1"/>
  <c r="Z540" i="1"/>
  <c r="AD540" i="1"/>
  <c r="AH540" i="1"/>
  <c r="AL540" i="1"/>
  <c r="AQ543" i="1"/>
  <c r="DL543" i="1"/>
  <c r="AS544" i="1"/>
  <c r="AW544" i="1"/>
  <c r="AQ545" i="1"/>
  <c r="DL545" i="1"/>
  <c r="AS546" i="1"/>
  <c r="AW546" i="1"/>
  <c r="AX547" i="1"/>
  <c r="AQ548" i="1"/>
  <c r="AR549" i="1"/>
  <c r="AS550" i="1"/>
  <c r="AW550" i="1"/>
  <c r="AX551" i="1"/>
  <c r="AQ552" i="1"/>
  <c r="AR553" i="1"/>
  <c r="AS554" i="1"/>
  <c r="AW554" i="1"/>
  <c r="AX555" i="1"/>
  <c r="V556" i="1"/>
  <c r="Z556" i="1"/>
  <c r="AD556" i="1"/>
  <c r="AH556" i="1"/>
  <c r="AL556" i="1"/>
  <c r="CT556" i="1"/>
  <c r="DC556" i="1"/>
  <c r="DH556" i="1"/>
  <c r="DX556" i="1"/>
  <c r="CV557" i="1"/>
  <c r="AP559" i="1"/>
  <c r="AS559" i="1"/>
  <c r="DL559" i="1"/>
  <c r="AA574" i="1"/>
  <c r="AV560" i="1"/>
  <c r="AI574" i="1"/>
  <c r="AU560" i="1"/>
  <c r="AR561" i="1"/>
  <c r="AS561" i="1"/>
  <c r="AU563" i="1"/>
  <c r="AW563" i="1"/>
  <c r="AX563" i="1"/>
  <c r="AS564" i="1"/>
  <c r="AX568" i="1"/>
  <c r="AT568" i="1"/>
  <c r="AR569" i="1"/>
  <c r="AU571" i="1"/>
  <c r="AW571" i="1"/>
  <c r="AX571" i="1"/>
  <c r="AS572" i="1"/>
  <c r="AJ574" i="1"/>
  <c r="CN591" i="1"/>
  <c r="CN590" i="1"/>
  <c r="CR591" i="1"/>
  <c r="CR590" i="1"/>
  <c r="EK577" i="1"/>
  <c r="CV591" i="1"/>
  <c r="CV590" i="1"/>
  <c r="CZ591" i="1"/>
  <c r="CZ590" i="1"/>
  <c r="DD591" i="1"/>
  <c r="DD590" i="1"/>
  <c r="DH591" i="1"/>
  <c r="DH590" i="1"/>
  <c r="DP591" i="1"/>
  <c r="DP590" i="1"/>
  <c r="DT591" i="1"/>
  <c r="DT590" i="1"/>
  <c r="EB591" i="1"/>
  <c r="EB590" i="1"/>
  <c r="EF591" i="1"/>
  <c r="EF590" i="1"/>
  <c r="EJ591" i="1"/>
  <c r="AW579" i="1"/>
  <c r="AR579" i="1"/>
  <c r="AS579" i="1"/>
  <c r="AP580" i="1"/>
  <c r="AW582" i="1"/>
  <c r="AS582" i="1"/>
  <c r="AR582" i="1"/>
  <c r="AV583" i="1"/>
  <c r="AW589" i="1"/>
  <c r="AV589" i="1"/>
  <c r="AU589" i="1"/>
  <c r="AD590" i="1"/>
  <c r="CT590" i="1"/>
  <c r="AR501" i="1"/>
  <c r="AX503" i="1"/>
  <c r="AR508" i="1"/>
  <c r="AV508" i="1"/>
  <c r="AT509" i="1"/>
  <c r="AX509" i="1"/>
  <c r="AR510" i="1"/>
  <c r="AV510" i="1"/>
  <c r="AX511" i="1"/>
  <c r="AR513" i="1"/>
  <c r="AS514" i="1"/>
  <c r="AX515" i="1"/>
  <c r="AR517" i="1"/>
  <c r="AX519" i="1"/>
  <c r="AR521" i="1"/>
  <c r="AC523" i="1"/>
  <c r="AG523" i="1"/>
  <c r="CO523" i="1"/>
  <c r="CS523" i="1"/>
  <c r="CW523" i="1"/>
  <c r="DA523" i="1"/>
  <c r="DE523" i="1"/>
  <c r="DI523" i="1"/>
  <c r="DM523" i="1"/>
  <c r="DQ523" i="1"/>
  <c r="DU523" i="1"/>
  <c r="DY523" i="1"/>
  <c r="EC523" i="1"/>
  <c r="EG523" i="1"/>
  <c r="AT526" i="1"/>
  <c r="AX526" i="1"/>
  <c r="AR528" i="1"/>
  <c r="AV528" i="1"/>
  <c r="AX530" i="1"/>
  <c r="AR532" i="1"/>
  <c r="AX534" i="1"/>
  <c r="AR536" i="1"/>
  <c r="AX538" i="1"/>
  <c r="AA540" i="1"/>
  <c r="AR543" i="1"/>
  <c r="AV543" i="1"/>
  <c r="DA557" i="1"/>
  <c r="DA556" i="1"/>
  <c r="DE557" i="1"/>
  <c r="DE556" i="1"/>
  <c r="DI557" i="1"/>
  <c r="DI556" i="1"/>
  <c r="DM557" i="1"/>
  <c r="DM556" i="1"/>
  <c r="DQ557" i="1"/>
  <c r="DQ556" i="1"/>
  <c r="DU557" i="1"/>
  <c r="DU556" i="1"/>
  <c r="DY557" i="1"/>
  <c r="DY556" i="1"/>
  <c r="EC557" i="1"/>
  <c r="EC556" i="1"/>
  <c r="EG557" i="1"/>
  <c r="EG556" i="1"/>
  <c r="AT544" i="1"/>
  <c r="AX544" i="1"/>
  <c r="AR545" i="1"/>
  <c r="AV545" i="1"/>
  <c r="AX546" i="1"/>
  <c r="AR548" i="1"/>
  <c r="AX550" i="1"/>
  <c r="AR552" i="1"/>
  <c r="AX554" i="1"/>
  <c r="AA556" i="1"/>
  <c r="AE556" i="1"/>
  <c r="CY556" i="1"/>
  <c r="DD556" i="1"/>
  <c r="DT556" i="1"/>
  <c r="EJ556" i="1"/>
  <c r="CR557" i="1"/>
  <c r="AX559" i="1"/>
  <c r="AT559" i="1"/>
  <c r="AU559" i="1"/>
  <c r="AC574" i="1"/>
  <c r="AR560" i="1"/>
  <c r="AW560" i="1"/>
  <c r="DZ561" i="1"/>
  <c r="AX562" i="1"/>
  <c r="AT562" i="1"/>
  <c r="AW565" i="1"/>
  <c r="AU565" i="1"/>
  <c r="AX565" i="1"/>
  <c r="AS566" i="1"/>
  <c r="AX570" i="1"/>
  <c r="AT570" i="1"/>
  <c r="AW573" i="1"/>
  <c r="AU573" i="1"/>
  <c r="AX573" i="1"/>
  <c r="V574" i="1"/>
  <c r="AD574" i="1"/>
  <c r="CP575" i="1"/>
  <c r="CX575" i="1"/>
  <c r="DF575" i="1"/>
  <c r="DN575" i="1"/>
  <c r="DV575" i="1"/>
  <c r="ED575" i="1"/>
  <c r="AC590" i="1"/>
  <c r="AB590" i="1"/>
  <c r="AR577" i="1"/>
  <c r="AK590" i="1"/>
  <c r="AJ590" i="1"/>
  <c r="AS577" i="1"/>
  <c r="AS578" i="1"/>
  <c r="AU580" i="1"/>
  <c r="AX580" i="1"/>
  <c r="AT580" i="1"/>
  <c r="AW586" i="1"/>
  <c r="AS586" i="1"/>
  <c r="AR586" i="1"/>
  <c r="AQ490" i="1"/>
  <c r="AS491" i="1"/>
  <c r="AQ492" i="1"/>
  <c r="AT502" i="1"/>
  <c r="CN505" i="1"/>
  <c r="CR505" i="1"/>
  <c r="CV505" i="1"/>
  <c r="CZ505" i="1"/>
  <c r="DD505" i="1"/>
  <c r="DH505" i="1"/>
  <c r="DP505" i="1"/>
  <c r="DT505" i="1"/>
  <c r="DX505" i="1"/>
  <c r="EB505" i="1"/>
  <c r="EF505" i="1"/>
  <c r="AQ509" i="1"/>
  <c r="AU509" i="1"/>
  <c r="DL509" i="1"/>
  <c r="AT514" i="1"/>
  <c r="AT518" i="1"/>
  <c r="AT522" i="1"/>
  <c r="CP523" i="1"/>
  <c r="CT523" i="1"/>
  <c r="CX523" i="1"/>
  <c r="DB523" i="1"/>
  <c r="DF523" i="1"/>
  <c r="DJ523" i="1"/>
  <c r="DN523" i="1"/>
  <c r="DR523" i="1"/>
  <c r="DV523" i="1"/>
  <c r="DZ523" i="1"/>
  <c r="ED523" i="1"/>
  <c r="EH523" i="1"/>
  <c r="EL523" i="1"/>
  <c r="AT529" i="1"/>
  <c r="AT533" i="1"/>
  <c r="AT537" i="1"/>
  <c r="AS543" i="1"/>
  <c r="AW543" i="1"/>
  <c r="AQ544" i="1"/>
  <c r="AS545" i="1"/>
  <c r="AS548" i="1"/>
  <c r="AT549" i="1"/>
  <c r="AS552" i="1"/>
  <c r="AT553" i="1"/>
  <c r="CN556" i="1"/>
  <c r="AQ559" i="1"/>
  <c r="AV559" i="1"/>
  <c r="W574" i="1"/>
  <c r="AE574" i="1"/>
  <c r="AM574" i="1"/>
  <c r="AS560" i="1"/>
  <c r="AX560" i="1"/>
  <c r="CQ575" i="1"/>
  <c r="CQ574" i="1"/>
  <c r="CU575" i="1"/>
  <c r="CU574" i="1"/>
  <c r="CY575" i="1"/>
  <c r="CY574" i="1"/>
  <c r="DC575" i="1"/>
  <c r="DC574" i="1"/>
  <c r="DG575" i="1"/>
  <c r="DG574" i="1"/>
  <c r="DK575" i="1"/>
  <c r="DK574" i="1"/>
  <c r="DO575" i="1"/>
  <c r="DO574" i="1"/>
  <c r="DS575" i="1"/>
  <c r="DS574" i="1"/>
  <c r="DW575" i="1"/>
  <c r="DW574" i="1"/>
  <c r="EA575" i="1"/>
  <c r="EA574" i="1"/>
  <c r="EE575" i="1"/>
  <c r="EE574" i="1"/>
  <c r="EI575" i="1"/>
  <c r="EI574" i="1"/>
  <c r="AX561" i="1"/>
  <c r="AT561" i="1"/>
  <c r="AW561" i="1"/>
  <c r="AQ562" i="1"/>
  <c r="AX564" i="1"/>
  <c r="AT564" i="1"/>
  <c r="AW564" i="1"/>
  <c r="AU567" i="1"/>
  <c r="AW567" i="1"/>
  <c r="AX567" i="1"/>
  <c r="AS568" i="1"/>
  <c r="AV569" i="1"/>
  <c r="AQ570" i="1"/>
  <c r="AX572" i="1"/>
  <c r="AT572" i="1"/>
  <c r="AW572" i="1"/>
  <c r="X574" i="1"/>
  <c r="AF574" i="1"/>
  <c r="AN574" i="1"/>
  <c r="CR575" i="1"/>
  <c r="W590" i="1"/>
  <c r="AE590" i="1"/>
  <c r="AM590" i="1"/>
  <c r="AX579" i="1"/>
  <c r="AT579" i="1"/>
  <c r="DX579" i="1"/>
  <c r="DX591" i="1" s="1"/>
  <c r="AS580" i="1"/>
  <c r="AW581" i="1"/>
  <c r="AV581" i="1"/>
  <c r="AU581" i="1"/>
  <c r="AU584" i="1"/>
  <c r="AX584" i="1"/>
  <c r="AT584" i="1"/>
  <c r="AP588" i="1"/>
  <c r="AX589" i="1"/>
  <c r="V590" i="1"/>
  <c r="DB590" i="1"/>
  <c r="DR590" i="1"/>
  <c r="EH590" i="1"/>
  <c r="AV577" i="1"/>
  <c r="EI578" i="1"/>
  <c r="AQ581" i="1"/>
  <c r="AW583" i="1"/>
  <c r="AQ585" i="1"/>
  <c r="AW587" i="1"/>
  <c r="AQ589" i="1"/>
  <c r="CQ590" i="1"/>
  <c r="CU590" i="1"/>
  <c r="CY590" i="1"/>
  <c r="DC590" i="1"/>
  <c r="DG590" i="1"/>
  <c r="DK590" i="1"/>
  <c r="DO590" i="1"/>
  <c r="DS590" i="1"/>
  <c r="DW590" i="1"/>
  <c r="EA590" i="1"/>
  <c r="EE590" i="1"/>
  <c r="AR593" i="1"/>
  <c r="AV593" i="1"/>
  <c r="EK593" i="1"/>
  <c r="AP594" i="1"/>
  <c r="AT594" i="1"/>
  <c r="AX594" i="1"/>
  <c r="AR595" i="1"/>
  <c r="AT596" i="1"/>
  <c r="AX596" i="1"/>
  <c r="AQ597" i="1"/>
  <c r="AU597" i="1"/>
  <c r="AR598" i="1"/>
  <c r="AW599" i="1"/>
  <c r="AT600" i="1"/>
  <c r="AX600" i="1"/>
  <c r="AQ601" i="1"/>
  <c r="AU601" i="1"/>
  <c r="AR602" i="1"/>
  <c r="AW603" i="1"/>
  <c r="AT604" i="1"/>
  <c r="AX604" i="1"/>
  <c r="AQ605" i="1"/>
  <c r="AU605" i="1"/>
  <c r="AR606" i="1"/>
  <c r="X607" i="1"/>
  <c r="AB607" i="1"/>
  <c r="AF607" i="1"/>
  <c r="AJ607" i="1"/>
  <c r="AN607" i="1"/>
  <c r="CN607" i="1"/>
  <c r="CR607" i="1"/>
  <c r="CV607" i="1"/>
  <c r="CZ607" i="1"/>
  <c r="DD607" i="1"/>
  <c r="DH607" i="1"/>
  <c r="DL607" i="1"/>
  <c r="DP607" i="1"/>
  <c r="DT607" i="1"/>
  <c r="EB607" i="1"/>
  <c r="EF607" i="1"/>
  <c r="EJ607" i="1"/>
  <c r="AW610" i="1"/>
  <c r="AR611" i="1"/>
  <c r="AB625" i="1"/>
  <c r="AS611" i="1"/>
  <c r="AJ625" i="1"/>
  <c r="CN626" i="1"/>
  <c r="CN625" i="1"/>
  <c r="EK611" i="1"/>
  <c r="CR626" i="1"/>
  <c r="CR625" i="1"/>
  <c r="CV626" i="1"/>
  <c r="CV625" i="1"/>
  <c r="CZ626" i="1"/>
  <c r="CZ625" i="1"/>
  <c r="DD626" i="1"/>
  <c r="DD625" i="1"/>
  <c r="DH626" i="1"/>
  <c r="DH625" i="1"/>
  <c r="DP626" i="1"/>
  <c r="DP625" i="1"/>
  <c r="DT626" i="1"/>
  <c r="DT625" i="1"/>
  <c r="AS612" i="1"/>
  <c r="AV613" i="1"/>
  <c r="AW613" i="1"/>
  <c r="AX613" i="1"/>
  <c r="AR614" i="1"/>
  <c r="AX615" i="1"/>
  <c r="AT615" i="1"/>
  <c r="AV618" i="1"/>
  <c r="AV621" i="1"/>
  <c r="AW621" i="1"/>
  <c r="AX621" i="1"/>
  <c r="AR622" i="1"/>
  <c r="AX623" i="1"/>
  <c r="AT623" i="1"/>
  <c r="Y625" i="1"/>
  <c r="ED625" i="1"/>
  <c r="DQ626" i="1"/>
  <c r="V639" i="1"/>
  <c r="AD639" i="1"/>
  <c r="AL639" i="1"/>
  <c r="CO640" i="1"/>
  <c r="CS640" i="1"/>
  <c r="CW640" i="1"/>
  <c r="DA640" i="1"/>
  <c r="DE640" i="1"/>
  <c r="DI640" i="1"/>
  <c r="DM640" i="1"/>
  <c r="DQ640" i="1"/>
  <c r="DU640" i="1"/>
  <c r="DY640" i="1"/>
  <c r="ED640" i="1"/>
  <c r="EH640" i="1"/>
  <c r="AP629" i="1"/>
  <c r="DL629" i="1"/>
  <c r="AQ629" i="1"/>
  <c r="AV629" i="1"/>
  <c r="AR630" i="1"/>
  <c r="AS630" i="1"/>
  <c r="AV633" i="1"/>
  <c r="AW633" i="1"/>
  <c r="AX633" i="1"/>
  <c r="AR634" i="1"/>
  <c r="AX635" i="1"/>
  <c r="AT635" i="1"/>
  <c r="W639" i="1"/>
  <c r="AE639" i="1"/>
  <c r="CY639" i="1"/>
  <c r="EE639" i="1"/>
  <c r="CN640" i="1"/>
  <c r="CV640" i="1"/>
  <c r="DD640" i="1"/>
  <c r="DT640" i="1"/>
  <c r="CO664" i="1"/>
  <c r="CV663" i="1"/>
  <c r="DD663" i="1"/>
  <c r="DI664" i="1"/>
  <c r="DM664" i="1"/>
  <c r="DY664" i="1"/>
  <c r="EG664" i="1"/>
  <c r="EL664" i="1"/>
  <c r="DC663" i="1"/>
  <c r="CY663" i="1"/>
  <c r="EJ647" i="1"/>
  <c r="DB663" i="1"/>
  <c r="CT664" i="1"/>
  <c r="DK664" i="1"/>
  <c r="DS664" i="1"/>
  <c r="ED684" i="1"/>
  <c r="EH684" i="1"/>
  <c r="AB683" i="1"/>
  <c r="CR684" i="1"/>
  <c r="DH684" i="1"/>
  <c r="AB700" i="1"/>
  <c r="AJ700" i="1"/>
  <c r="Z718" i="1"/>
  <c r="AH718" i="1"/>
  <c r="EL718" i="1"/>
  <c r="EL717" i="1"/>
  <c r="CV718" i="1"/>
  <c r="DL718" i="1"/>
  <c r="V736" i="1"/>
  <c r="X736" i="1"/>
  <c r="AV748" i="1"/>
  <c r="AU748" i="1"/>
  <c r="AW748" i="1"/>
  <c r="AX748" i="1"/>
  <c r="CO775" i="1"/>
  <c r="CO774" i="1"/>
  <c r="CW775" i="1"/>
  <c r="CW774" i="1"/>
  <c r="DA775" i="1"/>
  <c r="DA774" i="1"/>
  <c r="DE775" i="1"/>
  <c r="DE774" i="1"/>
  <c r="AV766" i="1"/>
  <c r="AU766" i="1"/>
  <c r="AW766" i="1"/>
  <c r="AX766" i="1"/>
  <c r="CS774" i="1"/>
  <c r="AX583" i="1"/>
  <c r="AX587" i="1"/>
  <c r="AS593" i="1"/>
  <c r="AW593" i="1"/>
  <c r="AQ594" i="1"/>
  <c r="DX594" i="1"/>
  <c r="DX608" i="1" s="1"/>
  <c r="AS595" i="1"/>
  <c r="AQ596" i="1"/>
  <c r="AV597" i="1"/>
  <c r="AS598" i="1"/>
  <c r="AP599" i="1"/>
  <c r="AX599" i="1"/>
  <c r="AQ600" i="1"/>
  <c r="AV601" i="1"/>
  <c r="AS602" i="1"/>
  <c r="AX603" i="1"/>
  <c r="AQ604" i="1"/>
  <c r="AV605" i="1"/>
  <c r="AS606" i="1"/>
  <c r="Y607" i="1"/>
  <c r="AG607" i="1"/>
  <c r="AX610" i="1"/>
  <c r="W625" i="1"/>
  <c r="AE625" i="1"/>
  <c r="AM625" i="1"/>
  <c r="AT611" i="1"/>
  <c r="DL612" i="1"/>
  <c r="AQ612" i="1"/>
  <c r="AV612" i="1"/>
  <c r="AR613" i="1"/>
  <c r="AS613" i="1"/>
  <c r="AR615" i="1"/>
  <c r="AV619" i="1"/>
  <c r="AU620" i="1"/>
  <c r="AV620" i="1"/>
  <c r="AX620" i="1"/>
  <c r="AR621" i="1"/>
  <c r="AS621" i="1"/>
  <c r="AR623" i="1"/>
  <c r="Z625" i="1"/>
  <c r="AH625" i="1"/>
  <c r="CT626" i="1"/>
  <c r="DB626" i="1"/>
  <c r="DJ626" i="1"/>
  <c r="EH626" i="1"/>
  <c r="AX629" i="1"/>
  <c r="AT629" i="1"/>
  <c r="AV631" i="1"/>
  <c r="AU632" i="1"/>
  <c r="AV632" i="1"/>
  <c r="AX632" i="1"/>
  <c r="AR633" i="1"/>
  <c r="AS633" i="1"/>
  <c r="X639" i="1"/>
  <c r="AF639" i="1"/>
  <c r="CR639" i="1"/>
  <c r="CZ639" i="1"/>
  <c r="DH639" i="1"/>
  <c r="DP639" i="1"/>
  <c r="DM663" i="1"/>
  <c r="X684" i="1"/>
  <c r="AP666" i="1"/>
  <c r="AF736" i="1"/>
  <c r="AF735" i="1"/>
  <c r="AN736" i="1"/>
  <c r="AN735" i="1"/>
  <c r="AX743" i="1"/>
  <c r="AT743" i="1"/>
  <c r="CO574" i="1"/>
  <c r="CS574" i="1"/>
  <c r="CW574" i="1"/>
  <c r="DA574" i="1"/>
  <c r="DE574" i="1"/>
  <c r="DI574" i="1"/>
  <c r="DM574" i="1"/>
  <c r="DQ574" i="1"/>
  <c r="DU574" i="1"/>
  <c r="DY574" i="1"/>
  <c r="EC574" i="1"/>
  <c r="EG574" i="1"/>
  <c r="AT582" i="1"/>
  <c r="AT586" i="1"/>
  <c r="AT593" i="1"/>
  <c r="AV594" i="1"/>
  <c r="AT595" i="1"/>
  <c r="AW597" i="1"/>
  <c r="AT598" i="1"/>
  <c r="AQ599" i="1"/>
  <c r="AW601" i="1"/>
  <c r="AT602" i="1"/>
  <c r="AQ603" i="1"/>
  <c r="AW605" i="1"/>
  <c r="AT606" i="1"/>
  <c r="CP607" i="1"/>
  <c r="CT607" i="1"/>
  <c r="CX607" i="1"/>
  <c r="DB607" i="1"/>
  <c r="DF607" i="1"/>
  <c r="DJ607" i="1"/>
  <c r="DN607" i="1"/>
  <c r="DR607" i="1"/>
  <c r="DV607" i="1"/>
  <c r="ED607" i="1"/>
  <c r="EH607" i="1"/>
  <c r="EL607" i="1"/>
  <c r="AQ610" i="1"/>
  <c r="DZ610" i="1"/>
  <c r="EA626" i="1"/>
  <c r="EA625" i="1"/>
  <c r="EE626" i="1"/>
  <c r="EE625" i="1"/>
  <c r="EI626" i="1"/>
  <c r="EI625" i="1"/>
  <c r="AX612" i="1"/>
  <c r="AT612" i="1"/>
  <c r="AU612" i="1"/>
  <c r="AV617" i="1"/>
  <c r="AW617" i="1"/>
  <c r="AX617" i="1"/>
  <c r="AR618" i="1"/>
  <c r="AX619" i="1"/>
  <c r="AT619" i="1"/>
  <c r="AC625" i="1"/>
  <c r="DM626" i="1"/>
  <c r="DU626" i="1"/>
  <c r="AV628" i="1"/>
  <c r="Z639" i="1"/>
  <c r="AW628" i="1"/>
  <c r="AH639" i="1"/>
  <c r="AX628" i="1"/>
  <c r="AU629" i="1"/>
  <c r="AX631" i="1"/>
  <c r="AT631" i="1"/>
  <c r="AV634" i="1"/>
  <c r="AV637" i="1"/>
  <c r="AW637" i="1"/>
  <c r="AX637" i="1"/>
  <c r="AR638" i="1"/>
  <c r="AA639" i="1"/>
  <c r="AI639" i="1"/>
  <c r="EA639" i="1"/>
  <c r="EI639" i="1"/>
  <c r="CR640" i="1"/>
  <c r="AN664" i="1"/>
  <c r="CR664" i="1"/>
  <c r="DG663" i="1"/>
  <c r="DR664" i="1"/>
  <c r="EC664" i="1"/>
  <c r="EI663" i="1"/>
  <c r="DV664" i="1"/>
  <c r="DE664" i="1"/>
  <c r="DA664" i="1"/>
  <c r="DQ664" i="1"/>
  <c r="AN663" i="1"/>
  <c r="DN663" i="1"/>
  <c r="DV663" i="1"/>
  <c r="ED663" i="1"/>
  <c r="CY664" i="1"/>
  <c r="DG664" i="1"/>
  <c r="X683" i="1"/>
  <c r="AF683" i="1"/>
  <c r="AN683" i="1"/>
  <c r="EL684" i="1"/>
  <c r="CZ684" i="1"/>
  <c r="DP684" i="1"/>
  <c r="X699" i="1"/>
  <c r="X700" i="1"/>
  <c r="AP685" i="1"/>
  <c r="AF699" i="1"/>
  <c r="AF700" i="1"/>
  <c r="AN699" i="1"/>
  <c r="AN700" i="1"/>
  <c r="V699" i="1"/>
  <c r="AD699" i="1"/>
  <c r="AL699" i="1"/>
  <c r="CP718" i="1"/>
  <c r="CP717" i="1"/>
  <c r="CT718" i="1"/>
  <c r="CT717" i="1"/>
  <c r="CX718" i="1"/>
  <c r="CX717" i="1"/>
  <c r="DB718" i="1"/>
  <c r="DB717" i="1"/>
  <c r="DF718" i="1"/>
  <c r="DF717" i="1"/>
  <c r="DJ718" i="1"/>
  <c r="DJ717" i="1"/>
  <c r="DN718" i="1"/>
  <c r="DN717" i="1"/>
  <c r="DR718" i="1"/>
  <c r="DR717" i="1"/>
  <c r="DV718" i="1"/>
  <c r="DV717" i="1"/>
  <c r="ED718" i="1"/>
  <c r="ED717" i="1"/>
  <c r="EH718" i="1"/>
  <c r="EH717" i="1"/>
  <c r="V718" i="1"/>
  <c r="CN718" i="1"/>
  <c r="DD718" i="1"/>
  <c r="DT718" i="1"/>
  <c r="EF718" i="1"/>
  <c r="AD736" i="1"/>
  <c r="X735" i="1"/>
  <c r="EI755" i="1"/>
  <c r="EI754" i="1"/>
  <c r="AQ750" i="1"/>
  <c r="AR750" i="1"/>
  <c r="CY755" i="1"/>
  <c r="DZ759" i="1"/>
  <c r="DL759" i="1"/>
  <c r="AQ759" i="1"/>
  <c r="AR759" i="1"/>
  <c r="AQ768" i="1"/>
  <c r="AR768" i="1"/>
  <c r="AT597" i="1"/>
  <c r="AX597" i="1"/>
  <c r="AR599" i="1"/>
  <c r="AV599" i="1"/>
  <c r="AR603" i="1"/>
  <c r="AR610" i="1"/>
  <c r="AV610" i="1"/>
  <c r="AA625" i="1"/>
  <c r="AV611" i="1"/>
  <c r="AW611" i="1"/>
  <c r="AX611" i="1"/>
  <c r="CQ626" i="1"/>
  <c r="CQ625" i="1"/>
  <c r="CU626" i="1"/>
  <c r="CU625" i="1"/>
  <c r="CY626" i="1"/>
  <c r="CY625" i="1"/>
  <c r="DC626" i="1"/>
  <c r="DC625" i="1"/>
  <c r="DG626" i="1"/>
  <c r="DG625" i="1"/>
  <c r="DK626" i="1"/>
  <c r="DK625" i="1"/>
  <c r="DO626" i="1"/>
  <c r="DO625" i="1"/>
  <c r="DS626" i="1"/>
  <c r="DS625" i="1"/>
  <c r="DW626" i="1"/>
  <c r="DW625" i="1"/>
  <c r="EB626" i="1"/>
  <c r="EB625" i="1"/>
  <c r="EF626" i="1"/>
  <c r="EF625" i="1"/>
  <c r="EJ611" i="1"/>
  <c r="AV615" i="1"/>
  <c r="AU616" i="1"/>
  <c r="AV616" i="1"/>
  <c r="AX616" i="1"/>
  <c r="AR617" i="1"/>
  <c r="AS617" i="1"/>
  <c r="AV623" i="1"/>
  <c r="AU624" i="1"/>
  <c r="AV624" i="1"/>
  <c r="AX624" i="1"/>
  <c r="V625" i="1"/>
  <c r="AD625" i="1"/>
  <c r="DM625" i="1"/>
  <c r="AC639" i="1"/>
  <c r="AR628" i="1"/>
  <c r="AS628" i="1"/>
  <c r="EK640" i="1"/>
  <c r="EK639" i="1"/>
  <c r="AS629" i="1"/>
  <c r="AV630" i="1"/>
  <c r="AW630" i="1"/>
  <c r="AX630" i="1"/>
  <c r="AR631" i="1"/>
  <c r="AV635" i="1"/>
  <c r="AU636" i="1"/>
  <c r="AV636" i="1"/>
  <c r="AX636" i="1"/>
  <c r="AR637" i="1"/>
  <c r="AS637" i="1"/>
  <c r="AB639" i="1"/>
  <c r="AJ639" i="1"/>
  <c r="CN664" i="1"/>
  <c r="CS664" i="1"/>
  <c r="DH663" i="1"/>
  <c r="DL663" i="1"/>
  <c r="DT664" i="1"/>
  <c r="DT663" i="1"/>
  <c r="EK664" i="1"/>
  <c r="DX664" i="1"/>
  <c r="DX663" i="1"/>
  <c r="CR663" i="1"/>
  <c r="CQ664" i="1"/>
  <c r="DH664" i="1"/>
  <c r="DY683" i="1"/>
  <c r="DY684" i="1"/>
  <c r="EC683" i="1"/>
  <c r="EC684" i="1"/>
  <c r="EG683" i="1"/>
  <c r="EG684" i="1"/>
  <c r="V684" i="1"/>
  <c r="CN684" i="1"/>
  <c r="DD684" i="1"/>
  <c r="DT684" i="1"/>
  <c r="Z700" i="1"/>
  <c r="AH700" i="1"/>
  <c r="V700" i="1"/>
  <c r="X717" i="1"/>
  <c r="X718" i="1"/>
  <c r="AP702" i="1"/>
  <c r="AF717" i="1"/>
  <c r="AF718" i="1"/>
  <c r="AN717" i="1"/>
  <c r="AN718" i="1"/>
  <c r="EJ717" i="1"/>
  <c r="CR717" i="1"/>
  <c r="EK703" i="1"/>
  <c r="EK718" i="1" s="1"/>
  <c r="CR718" i="1"/>
  <c r="DH718" i="1"/>
  <c r="DX718" i="1"/>
  <c r="EJ718" i="1"/>
  <c r="AP740" i="1"/>
  <c r="V754" i="1"/>
  <c r="W754" i="1"/>
  <c r="AD754" i="1"/>
  <c r="AQ740" i="1"/>
  <c r="AV740" i="1"/>
  <c r="AL754" i="1"/>
  <c r="AM754" i="1"/>
  <c r="DZ611" i="1"/>
  <c r="AT614" i="1"/>
  <c r="AT618" i="1"/>
  <c r="AT622" i="1"/>
  <c r="DZ628" i="1"/>
  <c r="AT634" i="1"/>
  <c r="AT638" i="1"/>
  <c r="CP639" i="1"/>
  <c r="CT639" i="1"/>
  <c r="CX639" i="1"/>
  <c r="DB639" i="1"/>
  <c r="DF639" i="1"/>
  <c r="DJ639" i="1"/>
  <c r="DN639" i="1"/>
  <c r="DR639" i="1"/>
  <c r="DV639" i="1"/>
  <c r="ED639" i="1"/>
  <c r="EH639" i="1"/>
  <c r="EL639" i="1"/>
  <c r="AP665" i="1"/>
  <c r="EJ665" i="1"/>
  <c r="Z683" i="1"/>
  <c r="AH683" i="1"/>
  <c r="CP683" i="1"/>
  <c r="CT683" i="1"/>
  <c r="CX683" i="1"/>
  <c r="DB683" i="1"/>
  <c r="DF683" i="1"/>
  <c r="DJ683" i="1"/>
  <c r="DN683" i="1"/>
  <c r="DR683" i="1"/>
  <c r="DV683" i="1"/>
  <c r="ED683" i="1"/>
  <c r="EH683" i="1"/>
  <c r="EL683" i="1"/>
  <c r="AP687" i="1"/>
  <c r="Z699" i="1"/>
  <c r="AH699" i="1"/>
  <c r="AP703" i="1"/>
  <c r="EI703" i="1"/>
  <c r="Z717" i="1"/>
  <c r="AH717" i="1"/>
  <c r="CY718" i="1"/>
  <c r="V735" i="1"/>
  <c r="AC754" i="1"/>
  <c r="AK754" i="1"/>
  <c r="CN755" i="1"/>
  <c r="EK755" i="1"/>
  <c r="EK754" i="1"/>
  <c r="CV755" i="1"/>
  <c r="CZ755" i="1"/>
  <c r="DD755" i="1"/>
  <c r="DH755" i="1"/>
  <c r="DT755" i="1"/>
  <c r="EB755" i="1"/>
  <c r="EL755" i="1"/>
  <c r="EL754" i="1"/>
  <c r="AW740" i="1"/>
  <c r="AS740" i="1"/>
  <c r="AR740" i="1"/>
  <c r="AP743" i="1"/>
  <c r="AQ743" i="1"/>
  <c r="AS745" i="1"/>
  <c r="AR745" i="1"/>
  <c r="AR746" i="1"/>
  <c r="AX747" i="1"/>
  <c r="AT747" i="1"/>
  <c r="AU751" i="1"/>
  <c r="AV752" i="1"/>
  <c r="AU752" i="1"/>
  <c r="AW752" i="1"/>
  <c r="CU754" i="1"/>
  <c r="DK754" i="1"/>
  <c r="EA754" i="1"/>
  <c r="X774" i="1"/>
  <c r="AN774" i="1"/>
  <c r="DQ775" i="1"/>
  <c r="DQ774" i="1"/>
  <c r="DU774" i="1"/>
  <c r="DY775" i="1"/>
  <c r="DY774" i="1"/>
  <c r="AV760" i="1"/>
  <c r="AU760" i="1"/>
  <c r="AW760" i="1"/>
  <c r="AS763" i="1"/>
  <c r="AR763" i="1"/>
  <c r="AR764" i="1"/>
  <c r="AX765" i="1"/>
  <c r="AT765" i="1"/>
  <c r="AU769" i="1"/>
  <c r="AV770" i="1"/>
  <c r="AU770" i="1"/>
  <c r="AW770" i="1"/>
  <c r="AV772" i="1"/>
  <c r="CP810" i="1"/>
  <c r="CP809" i="1"/>
  <c r="CT810" i="1"/>
  <c r="CT809" i="1"/>
  <c r="CX810" i="1"/>
  <c r="CX809" i="1"/>
  <c r="DB810" i="1"/>
  <c r="DB809" i="1"/>
  <c r="DF810" i="1"/>
  <c r="DF809" i="1"/>
  <c r="DJ810" i="1"/>
  <c r="DJ809" i="1"/>
  <c r="DN810" i="1"/>
  <c r="DN809" i="1"/>
  <c r="DR810" i="1"/>
  <c r="DR809" i="1"/>
  <c r="DV810" i="1"/>
  <c r="DV809" i="1"/>
  <c r="DZ810" i="1"/>
  <c r="DZ809" i="1"/>
  <c r="ED810" i="1"/>
  <c r="ED809" i="1"/>
  <c r="EH810" i="1"/>
  <c r="EH809" i="1"/>
  <c r="CO684" i="1"/>
  <c r="CS684" i="1"/>
  <c r="CW684" i="1"/>
  <c r="DA684" i="1"/>
  <c r="DE684" i="1"/>
  <c r="DI684" i="1"/>
  <c r="DM684" i="1"/>
  <c r="DQ684" i="1"/>
  <c r="DU684" i="1"/>
  <c r="Z735" i="1"/>
  <c r="AH735" i="1"/>
  <c r="AL735" i="1"/>
  <c r="Z736" i="1"/>
  <c r="Y754" i="1"/>
  <c r="X754" i="1"/>
  <c r="AQ739" i="1"/>
  <c r="AG754" i="1"/>
  <c r="AF754" i="1"/>
  <c r="AO754" i="1"/>
  <c r="AN754" i="1"/>
  <c r="CP755" i="1"/>
  <c r="CP754" i="1"/>
  <c r="CT755" i="1"/>
  <c r="CT754" i="1"/>
  <c r="CX755" i="1"/>
  <c r="CX754" i="1"/>
  <c r="DB755" i="1"/>
  <c r="DB754" i="1"/>
  <c r="DF755" i="1"/>
  <c r="DF754" i="1"/>
  <c r="DJ755" i="1"/>
  <c r="DJ754" i="1"/>
  <c r="DN755" i="1"/>
  <c r="DN754" i="1"/>
  <c r="DR755" i="1"/>
  <c r="DR754" i="1"/>
  <c r="DV755" i="1"/>
  <c r="DV754" i="1"/>
  <c r="DZ755" i="1"/>
  <c r="DZ754" i="1"/>
  <c r="ED755" i="1"/>
  <c r="ED754" i="1"/>
  <c r="EH755" i="1"/>
  <c r="EH754" i="1"/>
  <c r="AU743" i="1"/>
  <c r="AV744" i="1"/>
  <c r="AU744" i="1"/>
  <c r="AW744" i="1"/>
  <c r="AV746" i="1"/>
  <c r="AS753" i="1"/>
  <c r="AR753" i="1"/>
  <c r="AI754" i="1"/>
  <c r="AV758" i="1"/>
  <c r="Z774" i="1"/>
  <c r="AU758" i="1"/>
  <c r="AW758" i="1"/>
  <c r="AH774" i="1"/>
  <c r="AV762" i="1"/>
  <c r="AU762" i="1"/>
  <c r="AW762" i="1"/>
  <c r="AV764" i="1"/>
  <c r="AS771" i="1"/>
  <c r="AR771" i="1"/>
  <c r="AX773" i="1"/>
  <c r="AT773" i="1"/>
  <c r="AG774" i="1"/>
  <c r="DM774" i="1"/>
  <c r="CO639" i="1"/>
  <c r="CS639" i="1"/>
  <c r="CW639" i="1"/>
  <c r="DA639" i="1"/>
  <c r="DE639" i="1"/>
  <c r="DI639" i="1"/>
  <c r="DM639" i="1"/>
  <c r="DQ639" i="1"/>
  <c r="DU639" i="1"/>
  <c r="DY639" i="1"/>
  <c r="EC639" i="1"/>
  <c r="EG639" i="1"/>
  <c r="EI665" i="1"/>
  <c r="AB736" i="1"/>
  <c r="AJ736" i="1"/>
  <c r="AD735" i="1"/>
  <c r="AV739" i="1"/>
  <c r="AU739" i="1"/>
  <c r="Z754" i="1"/>
  <c r="AH754" i="1"/>
  <c r="AP739" i="1"/>
  <c r="AX739" i="1"/>
  <c r="EJ755" i="1"/>
  <c r="EJ754" i="1"/>
  <c r="AV741" i="1"/>
  <c r="AU741" i="1"/>
  <c r="AW741" i="1"/>
  <c r="AV742" i="1"/>
  <c r="AS749" i="1"/>
  <c r="AR749" i="1"/>
  <c r="AX751" i="1"/>
  <c r="AT751" i="1"/>
  <c r="CQ754" i="1"/>
  <c r="DG754" i="1"/>
  <c r="DW754" i="1"/>
  <c r="W774" i="1"/>
  <c r="AP757" i="1"/>
  <c r="V774" i="1"/>
  <c r="AE774" i="1"/>
  <c r="AD774" i="1"/>
  <c r="DZ757" i="1"/>
  <c r="DL757" i="1"/>
  <c r="AQ757" i="1"/>
  <c r="AM774" i="1"/>
  <c r="AL774" i="1"/>
  <c r="AV757" i="1"/>
  <c r="EC774" i="1"/>
  <c r="EG775" i="1"/>
  <c r="EG774" i="1"/>
  <c r="AT758" i="1"/>
  <c r="DZ761" i="1"/>
  <c r="DL761" i="1"/>
  <c r="AQ761" i="1"/>
  <c r="AV761" i="1"/>
  <c r="AS767" i="1"/>
  <c r="AR767" i="1"/>
  <c r="AX769" i="1"/>
  <c r="AT769" i="1"/>
  <c r="AU773" i="1"/>
  <c r="EC775" i="1"/>
  <c r="AS741" i="1"/>
  <c r="AR743" i="1"/>
  <c r="AV743" i="1"/>
  <c r="AS744" i="1"/>
  <c r="AX745" i="1"/>
  <c r="AR747" i="1"/>
  <c r="AV747" i="1"/>
  <c r="AS748" i="1"/>
  <c r="AX749" i="1"/>
  <c r="AR751" i="1"/>
  <c r="AV751" i="1"/>
  <c r="AS752" i="1"/>
  <c r="AX753" i="1"/>
  <c r="DP775" i="1"/>
  <c r="DP774" i="1"/>
  <c r="DT775" i="1"/>
  <c r="DT774" i="1"/>
  <c r="DX775" i="1"/>
  <c r="EB775" i="1"/>
  <c r="EB774" i="1"/>
  <c r="EF775" i="1"/>
  <c r="EF774" i="1"/>
  <c r="EJ775" i="1"/>
  <c r="EJ774" i="1"/>
  <c r="AS758" i="1"/>
  <c r="AS760" i="1"/>
  <c r="AS762" i="1"/>
  <c r="AX763" i="1"/>
  <c r="AR765" i="1"/>
  <c r="AV765" i="1"/>
  <c r="AS766" i="1"/>
  <c r="AX767" i="1"/>
  <c r="AR769" i="1"/>
  <c r="AV769" i="1"/>
  <c r="AS770" i="1"/>
  <c r="AX771" i="1"/>
  <c r="AR773" i="1"/>
  <c r="AV773" i="1"/>
  <c r="AB774" i="1"/>
  <c r="AF774" i="1"/>
  <c r="CN774" i="1"/>
  <c r="CR774" i="1"/>
  <c r="CV774" i="1"/>
  <c r="CZ774" i="1"/>
  <c r="DD774" i="1"/>
  <c r="DH774" i="1"/>
  <c r="CT775" i="1"/>
  <c r="DB775" i="1"/>
  <c r="DJ775" i="1"/>
  <c r="EL828" i="1"/>
  <c r="EL827" i="1"/>
  <c r="CQ828" i="1"/>
  <c r="CQ827" i="1"/>
  <c r="CU828" i="1"/>
  <c r="CU827" i="1"/>
  <c r="EJ813" i="1"/>
  <c r="EJ828" i="1" s="1"/>
  <c r="CY828" i="1"/>
  <c r="CY827" i="1"/>
  <c r="DC828" i="1"/>
  <c r="DC827" i="1"/>
  <c r="DG828" i="1"/>
  <c r="DG827" i="1"/>
  <c r="DK828" i="1"/>
  <c r="DK827" i="1"/>
  <c r="DO828" i="1"/>
  <c r="DO827" i="1"/>
  <c r="DS828" i="1"/>
  <c r="DS827" i="1"/>
  <c r="DW828" i="1"/>
  <c r="DW827" i="1"/>
  <c r="EA828" i="1"/>
  <c r="EA827" i="1"/>
  <c r="EE828" i="1"/>
  <c r="EE827" i="1"/>
  <c r="AS742" i="1"/>
  <c r="AV745" i="1"/>
  <c r="AS746" i="1"/>
  <c r="AV749" i="1"/>
  <c r="AS750" i="1"/>
  <c r="AV753" i="1"/>
  <c r="AB754" i="1"/>
  <c r="AJ754" i="1"/>
  <c r="CN754" i="1"/>
  <c r="CR754" i="1"/>
  <c r="CV754" i="1"/>
  <c r="CZ754" i="1"/>
  <c r="DD754" i="1"/>
  <c r="DH754" i="1"/>
  <c r="DL754" i="1"/>
  <c r="DP754" i="1"/>
  <c r="DT754" i="1"/>
  <c r="DX754" i="1"/>
  <c r="EB754" i="1"/>
  <c r="EF754" i="1"/>
  <c r="CR755" i="1"/>
  <c r="AS757" i="1"/>
  <c r="AQ758" i="1"/>
  <c r="AS759" i="1"/>
  <c r="AQ760" i="1"/>
  <c r="AS761" i="1"/>
  <c r="AV763" i="1"/>
  <c r="AS764" i="1"/>
  <c r="AV767" i="1"/>
  <c r="AS768" i="1"/>
  <c r="AV771" i="1"/>
  <c r="AS772" i="1"/>
  <c r="CP774" i="1"/>
  <c r="CX774" i="1"/>
  <c r="DF774" i="1"/>
  <c r="DN774" i="1"/>
  <c r="DV775" i="1"/>
  <c r="ED775" i="1"/>
  <c r="EL775" i="1"/>
  <c r="AX791" i="1"/>
  <c r="AX810" i="1"/>
  <c r="AX809" i="1"/>
  <c r="CQ810" i="1"/>
  <c r="CQ809" i="1"/>
  <c r="CU810" i="1"/>
  <c r="CU809" i="1"/>
  <c r="CY810" i="1"/>
  <c r="CY809" i="1"/>
  <c r="EJ794" i="1"/>
  <c r="DC810" i="1"/>
  <c r="DC809" i="1"/>
  <c r="DG810" i="1"/>
  <c r="DG809" i="1"/>
  <c r="DK810" i="1"/>
  <c r="DK809" i="1"/>
  <c r="DO810" i="1"/>
  <c r="DO809" i="1"/>
  <c r="DS810" i="1"/>
  <c r="DS809" i="1"/>
  <c r="DW810" i="1"/>
  <c r="DW809" i="1"/>
  <c r="EA810" i="1"/>
  <c r="EA809" i="1"/>
  <c r="EE810" i="1"/>
  <c r="EE809" i="1"/>
  <c r="EI810" i="1"/>
  <c r="EI809" i="1"/>
  <c r="CW809" i="1"/>
  <c r="DM809" i="1"/>
  <c r="DU809" i="1"/>
  <c r="EK809" i="1"/>
  <c r="CP828" i="1"/>
  <c r="CP827" i="1"/>
  <c r="CT828" i="1"/>
  <c r="CT827" i="1"/>
  <c r="CX828" i="1"/>
  <c r="CX827" i="1"/>
  <c r="DB828" i="1"/>
  <c r="DB827" i="1"/>
  <c r="DF828" i="1"/>
  <c r="DF827" i="1"/>
  <c r="DJ828" i="1"/>
  <c r="DJ827" i="1"/>
  <c r="DN828" i="1"/>
  <c r="DN827" i="1"/>
  <c r="DR828" i="1"/>
  <c r="DR827" i="1"/>
  <c r="DV828" i="1"/>
  <c r="DV827" i="1"/>
  <c r="DZ828" i="1"/>
  <c r="DZ827" i="1"/>
  <c r="ED828" i="1"/>
  <c r="ED827" i="1"/>
  <c r="EH828" i="1"/>
  <c r="EH827" i="1"/>
  <c r="EK814" i="1"/>
  <c r="EK827" i="1" s="1"/>
  <c r="CR828" i="1"/>
  <c r="CZ827" i="1"/>
  <c r="DP827" i="1"/>
  <c r="EF827" i="1"/>
  <c r="AR739" i="1"/>
  <c r="AT740" i="1"/>
  <c r="AT742" i="1"/>
  <c r="AT746" i="1"/>
  <c r="AT750" i="1"/>
  <c r="CO754" i="1"/>
  <c r="CS754" i="1"/>
  <c r="CW754" i="1"/>
  <c r="DA754" i="1"/>
  <c r="DE754" i="1"/>
  <c r="DI754" i="1"/>
  <c r="DM754" i="1"/>
  <c r="DQ754" i="1"/>
  <c r="DU754" i="1"/>
  <c r="DY754" i="1"/>
  <c r="EC754" i="1"/>
  <c r="EG754" i="1"/>
  <c r="AT757" i="1"/>
  <c r="CQ775" i="1"/>
  <c r="CU775" i="1"/>
  <c r="CY775" i="1"/>
  <c r="DC775" i="1"/>
  <c r="DG775" i="1"/>
  <c r="DK775" i="1"/>
  <c r="DO775" i="1"/>
  <c r="DS775" i="1"/>
  <c r="DS774" i="1"/>
  <c r="DW775" i="1"/>
  <c r="DW774" i="1"/>
  <c r="EA775" i="1"/>
  <c r="EA774" i="1"/>
  <c r="EE775" i="1"/>
  <c r="EE774" i="1"/>
  <c r="AT759" i="1"/>
  <c r="AT761" i="1"/>
  <c r="AT764" i="1"/>
  <c r="AT768" i="1"/>
  <c r="AT772" i="1"/>
  <c r="CQ774" i="1"/>
  <c r="CU774" i="1"/>
  <c r="CY774" i="1"/>
  <c r="DC774" i="1"/>
  <c r="DG774" i="1"/>
  <c r="DK774" i="1"/>
  <c r="DO774" i="1"/>
  <c r="AQ809" i="1"/>
  <c r="AU809" i="1"/>
  <c r="EL810" i="1"/>
  <c r="EL809" i="1"/>
  <c r="CZ809" i="1"/>
  <c r="DH809" i="1"/>
  <c r="EF809" i="1"/>
  <c r="DM810" i="1"/>
  <c r="EK846" i="1"/>
  <c r="X846" i="1"/>
  <c r="AF846" i="1"/>
  <c r="AN846" i="1"/>
  <c r="CP846" i="1"/>
  <c r="CT846" i="1"/>
  <c r="CX846" i="1"/>
  <c r="DB846" i="1"/>
  <c r="DF846" i="1"/>
  <c r="DQ846" i="1"/>
  <c r="DV846" i="1"/>
  <c r="EB846" i="1"/>
  <c r="EG846" i="1"/>
  <c r="EL846" i="1"/>
  <c r="AB863" i="1"/>
  <c r="AJ863" i="1"/>
  <c r="CR863" i="1"/>
  <c r="EK848" i="1"/>
  <c r="AD863" i="1"/>
  <c r="CO863" i="1"/>
  <c r="CW863" i="1"/>
  <c r="DE863" i="1"/>
  <c r="DM863" i="1"/>
  <c r="DU863" i="1"/>
  <c r="EC863" i="1"/>
  <c r="AJ864" i="1"/>
  <c r="CR864" i="1"/>
  <c r="EJ946" i="1"/>
  <c r="EJ945" i="1"/>
  <c r="CR845" i="1"/>
  <c r="DH845" i="1"/>
  <c r="DR846" i="1"/>
  <c r="EH846" i="1"/>
  <c r="V864" i="1"/>
  <c r="AL864" i="1"/>
  <c r="CN946" i="1"/>
  <c r="CN945" i="1"/>
  <c r="CR945" i="1"/>
  <c r="EK924" i="1"/>
  <c r="CR946" i="1"/>
  <c r="CV946" i="1"/>
  <c r="CV945" i="1"/>
  <c r="CZ945" i="1"/>
  <c r="CZ946" i="1"/>
  <c r="DD946" i="1"/>
  <c r="DD945" i="1"/>
  <c r="DH945" i="1"/>
  <c r="DH946" i="1"/>
  <c r="DL946" i="1"/>
  <c r="DL945" i="1"/>
  <c r="DP945" i="1"/>
  <c r="DP946" i="1"/>
  <c r="DT946" i="1"/>
  <c r="DT945" i="1"/>
  <c r="DX945" i="1"/>
  <c r="DX946" i="1"/>
  <c r="EB946" i="1"/>
  <c r="EB945" i="1"/>
  <c r="EF945" i="1"/>
  <c r="EF946" i="1"/>
  <c r="V962" i="1"/>
  <c r="AB980" i="1"/>
  <c r="AB981" i="1"/>
  <c r="AJ980" i="1"/>
  <c r="AJ981" i="1"/>
  <c r="CN980" i="1"/>
  <c r="CN981" i="1"/>
  <c r="CR980" i="1"/>
  <c r="EK965" i="1"/>
  <c r="CR981" i="1"/>
  <c r="CV980" i="1"/>
  <c r="CV981" i="1"/>
  <c r="CZ980" i="1"/>
  <c r="CZ981" i="1"/>
  <c r="DD980" i="1"/>
  <c r="DD981" i="1"/>
  <c r="DH980" i="1"/>
  <c r="DH981" i="1"/>
  <c r="DL980" i="1"/>
  <c r="DL981" i="1"/>
  <c r="DP980" i="1"/>
  <c r="DP981" i="1"/>
  <c r="DT980" i="1"/>
  <c r="DT981" i="1"/>
  <c r="DX980" i="1"/>
  <c r="DX981" i="1"/>
  <c r="EB980" i="1"/>
  <c r="EB981" i="1"/>
  <c r="EF980" i="1"/>
  <c r="EF981" i="1"/>
  <c r="EJ980" i="1"/>
  <c r="EL981" i="1"/>
  <c r="EL980" i="1"/>
  <c r="EI812" i="1"/>
  <c r="CO827" i="1"/>
  <c r="CS827" i="1"/>
  <c r="CW827" i="1"/>
  <c r="DA827" i="1"/>
  <c r="DE827" i="1"/>
  <c r="DI827" i="1"/>
  <c r="DM827" i="1"/>
  <c r="DQ827" i="1"/>
  <c r="DU827" i="1"/>
  <c r="DY827" i="1"/>
  <c r="EC827" i="1"/>
  <c r="EG827" i="1"/>
  <c r="AP831" i="1"/>
  <c r="DG846" i="1"/>
  <c r="DK846" i="1"/>
  <c r="DO846" i="1"/>
  <c r="DS846" i="1"/>
  <c r="DW846" i="1"/>
  <c r="EA846" i="1"/>
  <c r="EE846" i="1"/>
  <c r="EI831" i="1"/>
  <c r="V845" i="1"/>
  <c r="AD845" i="1"/>
  <c r="AL845" i="1"/>
  <c r="CO845" i="1"/>
  <c r="CS845" i="1"/>
  <c r="CW845" i="1"/>
  <c r="DA845" i="1"/>
  <c r="DE845" i="1"/>
  <c r="DI845" i="1"/>
  <c r="DU845" i="1"/>
  <c r="DY845" i="1"/>
  <c r="DN846" i="1"/>
  <c r="ED846" i="1"/>
  <c r="X864" i="1"/>
  <c r="AF864" i="1"/>
  <c r="AN864" i="1"/>
  <c r="V863" i="1"/>
  <c r="AB864" i="1"/>
  <c r="CN864" i="1"/>
  <c r="CV864" i="1"/>
  <c r="AB946" i="1"/>
  <c r="AB945" i="1"/>
  <c r="AJ945" i="1"/>
  <c r="AJ946" i="1"/>
  <c r="AD962" i="1"/>
  <c r="DJ845" i="1"/>
  <c r="DZ845" i="1"/>
  <c r="Z863" i="1"/>
  <c r="Z864" i="1"/>
  <c r="AH863" i="1"/>
  <c r="AH864" i="1"/>
  <c r="AP848" i="1"/>
  <c r="CQ863" i="1"/>
  <c r="CQ864" i="1"/>
  <c r="CU863" i="1"/>
  <c r="CU864" i="1"/>
  <c r="CY863" i="1"/>
  <c r="EJ848" i="1"/>
  <c r="CY864" i="1"/>
  <c r="DC863" i="1"/>
  <c r="DC864" i="1"/>
  <c r="DG863" i="1"/>
  <c r="DG864" i="1"/>
  <c r="DK863" i="1"/>
  <c r="DK864" i="1"/>
  <c r="DO863" i="1"/>
  <c r="DO864" i="1"/>
  <c r="DS863" i="1"/>
  <c r="DS864" i="1"/>
  <c r="DW863" i="1"/>
  <c r="DW864" i="1"/>
  <c r="EA863" i="1"/>
  <c r="EA864" i="1"/>
  <c r="EE863" i="1"/>
  <c r="EE864" i="1"/>
  <c r="EI863" i="1"/>
  <c r="EI864" i="1"/>
  <c r="AP852" i="1"/>
  <c r="AP860" i="1"/>
  <c r="X863" i="1"/>
  <c r="AN863" i="1"/>
  <c r="CT863" i="1"/>
  <c r="DB863" i="1"/>
  <c r="DJ863" i="1"/>
  <c r="DR863" i="1"/>
  <c r="DM864" i="1"/>
  <c r="Z962" i="1"/>
  <c r="AH962" i="1"/>
  <c r="Z945" i="1"/>
  <c r="AH945" i="1"/>
  <c r="CQ945" i="1"/>
  <c r="CU945" i="1"/>
  <c r="CY945" i="1"/>
  <c r="DC945" i="1"/>
  <c r="DG945" i="1"/>
  <c r="DK945" i="1"/>
  <c r="DO945" i="1"/>
  <c r="DS945" i="1"/>
  <c r="DW945" i="1"/>
  <c r="EA945" i="1"/>
  <c r="EE945" i="1"/>
  <c r="EI924" i="1"/>
  <c r="X962" i="1"/>
  <c r="X963" i="1"/>
  <c r="AF962" i="1"/>
  <c r="AF963" i="1"/>
  <c r="AN962" i="1"/>
  <c r="AN963" i="1"/>
  <c r="X981" i="1"/>
  <c r="X980" i="1"/>
  <c r="AF981" i="1"/>
  <c r="AF980" i="1"/>
  <c r="AN981" i="1"/>
  <c r="AN980" i="1"/>
  <c r="V946" i="1"/>
  <c r="AD946" i="1"/>
  <c r="AL946" i="1"/>
  <c r="DQ946" i="1"/>
  <c r="AB963" i="1"/>
  <c r="AJ963" i="1"/>
  <c r="X945" i="1"/>
  <c r="X946" i="1"/>
  <c r="AF945" i="1"/>
  <c r="AF946" i="1"/>
  <c r="AN945" i="1"/>
  <c r="AN946" i="1"/>
  <c r="CP945" i="1"/>
  <c r="CP946" i="1"/>
  <c r="CT945" i="1"/>
  <c r="CT946" i="1"/>
  <c r="CX945" i="1"/>
  <c r="CX946" i="1"/>
  <c r="DB945" i="1"/>
  <c r="DB946" i="1"/>
  <c r="DF945" i="1"/>
  <c r="DF946" i="1"/>
  <c r="DJ945" i="1"/>
  <c r="DJ946" i="1"/>
  <c r="DN945" i="1"/>
  <c r="DN946" i="1"/>
  <c r="DR945" i="1"/>
  <c r="DR946" i="1"/>
  <c r="DV945" i="1"/>
  <c r="DV946" i="1"/>
  <c r="DZ945" i="1"/>
  <c r="DZ946" i="1"/>
  <c r="ED945" i="1"/>
  <c r="ED946" i="1"/>
  <c r="EH945" i="1"/>
  <c r="EH946" i="1"/>
  <c r="EL945" i="1"/>
  <c r="EL946" i="1"/>
  <c r="V945" i="1"/>
  <c r="AL945" i="1"/>
  <c r="CS945" i="1"/>
  <c r="DA945" i="1"/>
  <c r="DI945" i="1"/>
  <c r="DQ945" i="1"/>
  <c r="DY945" i="1"/>
  <c r="EG945" i="1"/>
  <c r="AH946" i="1"/>
  <c r="CQ946" i="1"/>
  <c r="CY946" i="1"/>
  <c r="DG946" i="1"/>
  <c r="DO946" i="1"/>
  <c r="DW946" i="1"/>
  <c r="EE946" i="1"/>
  <c r="AP948" i="1"/>
  <c r="V963" i="1"/>
  <c r="AD963" i="1"/>
  <c r="AL963" i="1"/>
  <c r="AB962" i="1"/>
  <c r="AJ962" i="1"/>
  <c r="AL962" i="1"/>
  <c r="CP981" i="1"/>
  <c r="CP980" i="1"/>
  <c r="CT981" i="1"/>
  <c r="CT980" i="1"/>
  <c r="CX981" i="1"/>
  <c r="CX980" i="1"/>
  <c r="DB981" i="1"/>
  <c r="DB980" i="1"/>
  <c r="DF981" i="1"/>
  <c r="DF980" i="1"/>
  <c r="DJ981" i="1"/>
  <c r="DJ980" i="1"/>
  <c r="DN981" i="1"/>
  <c r="DN980" i="1"/>
  <c r="DR981" i="1"/>
  <c r="DR980" i="1"/>
  <c r="DV981" i="1"/>
  <c r="DV980" i="1"/>
  <c r="ED981" i="1"/>
  <c r="ED980" i="1"/>
  <c r="EH981" i="1"/>
  <c r="EH980" i="1"/>
  <c r="EL998" i="1"/>
  <c r="AT997" i="1"/>
  <c r="AX998" i="1"/>
  <c r="CZ997" i="1"/>
  <c r="DX997" i="1"/>
  <c r="V981" i="1"/>
  <c r="DM981" i="1"/>
  <c r="AQ1013" i="1"/>
  <c r="AR1013" i="1"/>
  <c r="AV1013" i="1"/>
  <c r="Z980" i="1"/>
  <c r="AH980" i="1"/>
  <c r="CQ980" i="1"/>
  <c r="CU980" i="1"/>
  <c r="CY980" i="1"/>
  <c r="DC980" i="1"/>
  <c r="DG980" i="1"/>
  <c r="DK980" i="1"/>
  <c r="DO980" i="1"/>
  <c r="DS980" i="1"/>
  <c r="DW980" i="1"/>
  <c r="EA980" i="1"/>
  <c r="EE980" i="1"/>
  <c r="CN998" i="1"/>
  <c r="CN997" i="1"/>
  <c r="CR998" i="1"/>
  <c r="EK984" i="1"/>
  <c r="CV998" i="1"/>
  <c r="CV997" i="1"/>
  <c r="DD998" i="1"/>
  <c r="DD997" i="1"/>
  <c r="DL998" i="1"/>
  <c r="DL997" i="1"/>
  <c r="DT998" i="1"/>
  <c r="DT997" i="1"/>
  <c r="EB998" i="1"/>
  <c r="EB997" i="1"/>
  <c r="EJ998" i="1"/>
  <c r="EJ997" i="1"/>
  <c r="CR997" i="1"/>
  <c r="CQ998" i="1"/>
  <c r="CU998" i="1"/>
  <c r="CY998" i="1"/>
  <c r="DC998" i="1"/>
  <c r="DG998" i="1"/>
  <c r="DK998" i="1"/>
  <c r="DO998" i="1"/>
  <c r="DS998" i="1"/>
  <c r="EA998" i="1"/>
  <c r="EE998" i="1"/>
  <c r="EI998" i="1"/>
  <c r="CP997" i="1"/>
  <c r="CX997" i="1"/>
  <c r="DF997" i="1"/>
  <c r="DN997" i="1"/>
  <c r="DV997" i="1"/>
  <c r="ED997" i="1"/>
  <c r="EL997" i="1"/>
  <c r="AS1008" i="1"/>
  <c r="AR1008" i="1"/>
  <c r="CT997" i="1"/>
  <c r="DJ997" i="1"/>
  <c r="AP1006" i="1"/>
  <c r="AS1006" i="1"/>
  <c r="AX1006" i="1"/>
  <c r="AT1006" i="1"/>
  <c r="AW1011" i="1"/>
  <c r="AV1011" i="1"/>
  <c r="AU1011" i="1"/>
  <c r="AX1011" i="1"/>
  <c r="CO997" i="1"/>
  <c r="CS997" i="1"/>
  <c r="CW997" i="1"/>
  <c r="DA997" i="1"/>
  <c r="DE997" i="1"/>
  <c r="DI997" i="1"/>
  <c r="DM997" i="1"/>
  <c r="DQ997" i="1"/>
  <c r="DU997" i="1"/>
  <c r="DY997" i="1"/>
  <c r="EC997" i="1"/>
  <c r="EG997" i="1"/>
  <c r="AQ1006" i="1"/>
  <c r="AW1008" i="1"/>
  <c r="AR1009" i="1"/>
  <c r="AX1010" i="1"/>
  <c r="AT1010" i="1"/>
  <c r="AS1012" i="1"/>
  <c r="AR1012" i="1"/>
  <c r="AS1014" i="1"/>
  <c r="AW1015" i="1"/>
  <c r="AV1015" i="1"/>
  <c r="AU1015" i="1"/>
  <c r="CQ997" i="1"/>
  <c r="CU997" i="1"/>
  <c r="CY997" i="1"/>
  <c r="DC997" i="1"/>
  <c r="DG997" i="1"/>
  <c r="DK997" i="1"/>
  <c r="DO997" i="1"/>
  <c r="DS997" i="1"/>
  <c r="DW997" i="1"/>
  <c r="EA997" i="1"/>
  <c r="EE997" i="1"/>
  <c r="EI997" i="1"/>
  <c r="AX1002" i="1"/>
  <c r="AT1002" i="1"/>
  <c r="AS1004" i="1"/>
  <c r="AR1004" i="1"/>
  <c r="AV1005" i="1"/>
  <c r="AW1007" i="1"/>
  <c r="AV1007" i="1"/>
  <c r="AU1007" i="1"/>
  <c r="AQ1014" i="1"/>
  <c r="AW1003" i="1"/>
  <c r="AV1003" i="1"/>
  <c r="AU1003" i="1"/>
  <c r="AX1014" i="1"/>
  <c r="AT1014" i="1"/>
  <c r="AT1001" i="1"/>
  <c r="AU1002" i="1"/>
  <c r="AR1003" i="1"/>
  <c r="AT1005" i="1"/>
  <c r="AU1006" i="1"/>
  <c r="AR1007" i="1"/>
  <c r="AT1009" i="1"/>
  <c r="AU1010" i="1"/>
  <c r="AR1011" i="1"/>
  <c r="AT1013" i="1"/>
  <c r="AU1014" i="1"/>
  <c r="AR1015" i="1"/>
  <c r="AT1004" i="1"/>
  <c r="AT1008" i="1"/>
  <c r="AT1012" i="1"/>
  <c r="DX639" i="1" l="1"/>
  <c r="EK828" i="1"/>
  <c r="EJ418" i="1"/>
  <c r="DL487" i="1"/>
  <c r="AP314" i="1"/>
  <c r="DZ557" i="1"/>
  <c r="AR1016" i="1"/>
  <c r="AR1017" i="1"/>
  <c r="AW1017" i="1"/>
  <c r="AW1016" i="1"/>
  <c r="EI981" i="1"/>
  <c r="DL418" i="1"/>
  <c r="AS1017" i="1"/>
  <c r="AS1016" i="1"/>
  <c r="EK683" i="1"/>
  <c r="AQ1017" i="1"/>
  <c r="AQ1016" i="1"/>
  <c r="AU1016" i="1"/>
  <c r="AU1017" i="1"/>
  <c r="AT1016" i="1"/>
  <c r="AT1017" i="1"/>
  <c r="AP1016" i="1"/>
  <c r="AP1017" i="1"/>
  <c r="AX1016" i="1"/>
  <c r="AX1017" i="1"/>
  <c r="AV1016" i="1"/>
  <c r="AV1017" i="1"/>
  <c r="AX980" i="1"/>
  <c r="AX981" i="1"/>
  <c r="AQ313" i="1"/>
  <c r="EJ506" i="1"/>
  <c r="AX945" i="1"/>
  <c r="AX946" i="1"/>
  <c r="AP488" i="1"/>
  <c r="AX921" i="1"/>
  <c r="AX922" i="1"/>
  <c r="AX845" i="1"/>
  <c r="AX846" i="1"/>
  <c r="EI774" i="1"/>
  <c r="EK556" i="1"/>
  <c r="EJ827" i="1"/>
  <c r="EK774" i="1"/>
  <c r="DZ574" i="1"/>
  <c r="EJ640" i="1"/>
  <c r="EK506" i="1"/>
  <c r="AP879" i="1"/>
  <c r="AX911" i="1"/>
  <c r="AX912" i="1"/>
  <c r="AX863" i="1"/>
  <c r="AX864" i="1"/>
  <c r="AP880" i="1"/>
  <c r="AP922" i="1"/>
  <c r="AP912" i="1"/>
  <c r="DX640" i="1"/>
  <c r="AP921" i="1"/>
  <c r="AP911" i="1"/>
  <c r="AP313" i="1"/>
  <c r="AW175" i="1"/>
  <c r="AP470" i="1"/>
  <c r="AP487" i="1"/>
  <c r="AW108" i="1"/>
  <c r="AP78" i="1"/>
  <c r="DL625" i="1"/>
  <c r="DL590" i="1"/>
  <c r="AU345" i="1"/>
  <c r="AU286" i="1"/>
  <c r="DZ607" i="1"/>
  <c r="EI717" i="1"/>
  <c r="EI607" i="1"/>
  <c r="DZ487" i="1"/>
  <c r="AP640" i="1"/>
  <c r="EI591" i="1"/>
  <c r="AQ345" i="1"/>
  <c r="AQ314" i="1"/>
  <c r="AP980" i="1"/>
  <c r="AP626" i="1"/>
  <c r="AU184" i="1"/>
  <c r="AW93" i="1"/>
  <c r="AQ78" i="1"/>
  <c r="AP469" i="1"/>
  <c r="AP524" i="1"/>
  <c r="AW64" i="1"/>
  <c r="AP981" i="1"/>
  <c r="AW344" i="1"/>
  <c r="AP945" i="1"/>
  <c r="AP192" i="1"/>
  <c r="EJ846" i="1"/>
  <c r="AP639" i="1"/>
  <c r="AP523" i="1"/>
  <c r="DX523" i="1"/>
  <c r="AP754" i="1"/>
  <c r="DL640" i="1"/>
  <c r="AP540" i="1"/>
  <c r="AW307" i="1"/>
  <c r="AW286" i="1"/>
  <c r="AU185" i="1"/>
  <c r="AQ50" i="1"/>
  <c r="AP193" i="1"/>
  <c r="AQ626" i="1"/>
  <c r="AP452" i="1"/>
  <c r="EJ434" i="1"/>
  <c r="AW92" i="1"/>
  <c r="AQ36" i="1"/>
  <c r="AQ607" i="1"/>
  <c r="EI590" i="1"/>
  <c r="AU263" i="1"/>
  <c r="AP946" i="1"/>
  <c r="AR170" i="1"/>
  <c r="AQ639" i="1"/>
  <c r="AP735" i="1"/>
  <c r="AU607" i="1"/>
  <c r="AU556" i="1"/>
  <c r="AW107" i="1"/>
  <c r="AP336" i="1"/>
  <c r="AW306" i="1"/>
  <c r="AP135" i="1"/>
  <c r="AW151" i="1"/>
  <c r="AQ79" i="1"/>
  <c r="AQ398" i="1"/>
  <c r="AW121" i="1"/>
  <c r="AW65" i="1"/>
  <c r="AQ64" i="1"/>
  <c r="AW21" i="1"/>
  <c r="AV398" i="1"/>
  <c r="AQ386" i="1"/>
  <c r="AQ574" i="1"/>
  <c r="AP79" i="1"/>
  <c r="AW506" i="1"/>
  <c r="AR93" i="1"/>
  <c r="AP36" i="1"/>
  <c r="AQ608" i="1"/>
  <c r="AU608" i="1"/>
  <c r="AP574" i="1"/>
  <c r="AP541" i="1"/>
  <c r="AU557" i="1"/>
  <c r="DL488" i="1"/>
  <c r="AT434" i="1"/>
  <c r="AU417" i="1"/>
  <c r="AP398" i="1"/>
  <c r="AQ264" i="1"/>
  <c r="AR214" i="1"/>
  <c r="AT65" i="1"/>
  <c r="AR151" i="1"/>
  <c r="AQ136" i="1"/>
  <c r="AP65" i="1"/>
  <c r="AW122" i="1"/>
  <c r="DZ608" i="1"/>
  <c r="AV21" i="1"/>
  <c r="AP625" i="1"/>
  <c r="AX775" i="1"/>
  <c r="AP774" i="1"/>
  <c r="AW774" i="1"/>
  <c r="AU640" i="1"/>
  <c r="AP736" i="1"/>
  <c r="AT640" i="1"/>
  <c r="AQ640" i="1"/>
  <c r="DX625" i="1"/>
  <c r="AQ541" i="1"/>
  <c r="AW591" i="1"/>
  <c r="AU540" i="1"/>
  <c r="EI523" i="1"/>
  <c r="EK469" i="1"/>
  <c r="AP335" i="1"/>
  <c r="AW285" i="1"/>
  <c r="EK433" i="1"/>
  <c r="AX417" i="1"/>
  <c r="AU387" i="1"/>
  <c r="AR336" i="1"/>
  <c r="AR314" i="1"/>
  <c r="AS387" i="1"/>
  <c r="AX306" i="1"/>
  <c r="AQ399" i="1"/>
  <c r="AQ263" i="1"/>
  <c r="AW20" i="1"/>
  <c r="AW193" i="1"/>
  <c r="AQ185" i="1"/>
  <c r="AW169" i="1"/>
  <c r="AQ135" i="1"/>
  <c r="AS136" i="1"/>
  <c r="AU121" i="1"/>
  <c r="AQ65" i="1"/>
  <c r="AR192" i="1"/>
  <c r="AP185" i="1"/>
  <c r="AP50" i="1"/>
  <c r="DZ591" i="1"/>
  <c r="DZ590" i="1"/>
  <c r="AX608" i="1"/>
  <c r="AU774" i="1"/>
  <c r="AR774" i="1"/>
  <c r="AU625" i="1"/>
  <c r="AP607" i="1"/>
  <c r="AQ591" i="1"/>
  <c r="AU591" i="1"/>
  <c r="AU590" i="1"/>
  <c r="AR505" i="1"/>
  <c r="AU506" i="1"/>
  <c r="AR488" i="1"/>
  <c r="AQ418" i="1"/>
  <c r="AW433" i="1"/>
  <c r="AU386" i="1"/>
  <c r="AS264" i="1"/>
  <c r="AV215" i="1"/>
  <c r="AS307" i="1"/>
  <c r="AQ387" i="1"/>
  <c r="AW345" i="1"/>
  <c r="AQ285" i="1"/>
  <c r="AU264" i="1"/>
  <c r="AV214" i="1"/>
  <c r="AW174" i="1"/>
  <c r="AQ170" i="1"/>
  <c r="AQ122" i="1"/>
  <c r="AS93" i="1"/>
  <c r="AS78" i="1"/>
  <c r="AU36" i="1"/>
  <c r="AV20" i="1"/>
  <c r="AW150" i="1"/>
  <c r="AP136" i="1"/>
  <c r="AU49" i="1"/>
  <c r="EI846" i="1"/>
  <c r="EI845" i="1"/>
  <c r="AP846" i="1"/>
  <c r="AP845" i="1"/>
  <c r="AS754" i="1"/>
  <c r="AR754" i="1"/>
  <c r="AV774" i="1"/>
  <c r="DL775" i="1"/>
  <c r="DL774" i="1"/>
  <c r="AX755" i="1"/>
  <c r="AX754" i="1"/>
  <c r="AX774" i="1"/>
  <c r="EJ683" i="1"/>
  <c r="EJ684" i="1"/>
  <c r="AQ754" i="1"/>
  <c r="AP718" i="1"/>
  <c r="AP717" i="1"/>
  <c r="AR639" i="1"/>
  <c r="AR640" i="1"/>
  <c r="AV626" i="1"/>
  <c r="AV625" i="1"/>
  <c r="AX640" i="1"/>
  <c r="AX639" i="1"/>
  <c r="AW640" i="1"/>
  <c r="AW639" i="1"/>
  <c r="AW608" i="1"/>
  <c r="AW607" i="1"/>
  <c r="EK717" i="1"/>
  <c r="DL626" i="1"/>
  <c r="DX607" i="1"/>
  <c r="EK608" i="1"/>
  <c r="EK607" i="1"/>
  <c r="AW557" i="1"/>
  <c r="AW556" i="1"/>
  <c r="AQ524" i="1"/>
  <c r="AQ523" i="1"/>
  <c r="AS591" i="1"/>
  <c r="AS590" i="1"/>
  <c r="AQ575" i="1"/>
  <c r="AR556" i="1"/>
  <c r="AR557" i="1"/>
  <c r="AU626" i="1"/>
  <c r="AP608" i="1"/>
  <c r="DX590" i="1"/>
  <c r="EK591" i="1"/>
  <c r="EK590" i="1"/>
  <c r="AQ556" i="1"/>
  <c r="AQ557" i="1"/>
  <c r="AW541" i="1"/>
  <c r="AW540" i="1"/>
  <c r="AS524" i="1"/>
  <c r="AS523" i="1"/>
  <c r="AT591" i="1"/>
  <c r="AT590" i="1"/>
  <c r="AP591" i="1"/>
  <c r="AP590" i="1"/>
  <c r="AX557" i="1"/>
  <c r="AX556" i="1"/>
  <c r="AU541" i="1"/>
  <c r="AV506" i="1"/>
  <c r="AV505" i="1"/>
  <c r="DL506" i="1"/>
  <c r="DL505" i="1"/>
  <c r="AP506" i="1"/>
  <c r="AP505" i="1"/>
  <c r="AV488" i="1"/>
  <c r="AV487" i="1"/>
  <c r="AT470" i="1"/>
  <c r="AT469" i="1"/>
  <c r="DL575" i="1"/>
  <c r="AS470" i="1"/>
  <c r="AS469" i="1"/>
  <c r="AQ540" i="1"/>
  <c r="AR506" i="1"/>
  <c r="AP575" i="1"/>
  <c r="AS488" i="1"/>
  <c r="AS487" i="1"/>
  <c r="DZ452" i="1"/>
  <c r="DZ451" i="1"/>
  <c r="AX452" i="1"/>
  <c r="AX451" i="1"/>
  <c r="DZ418" i="1"/>
  <c r="DZ417" i="1"/>
  <c r="AS418" i="1"/>
  <c r="AS417" i="1"/>
  <c r="AP307" i="1"/>
  <c r="AP306" i="1"/>
  <c r="EK418" i="1"/>
  <c r="EK417" i="1"/>
  <c r="AR387" i="1"/>
  <c r="AR386" i="1"/>
  <c r="AT345" i="1"/>
  <c r="AT344" i="1"/>
  <c r="AT286" i="1"/>
  <c r="AT285" i="1"/>
  <c r="AR264" i="1"/>
  <c r="AR263" i="1"/>
  <c r="AS215" i="1"/>
  <c r="AS214" i="1"/>
  <c r="AV452" i="1"/>
  <c r="AV451" i="1"/>
  <c r="AT399" i="1"/>
  <c r="AT398" i="1"/>
  <c r="AR307" i="1"/>
  <c r="AR306" i="1"/>
  <c r="AS286" i="1"/>
  <c r="AS285" i="1"/>
  <c r="AR434" i="1"/>
  <c r="AR433" i="1"/>
  <c r="AW434" i="1"/>
  <c r="AU418" i="1"/>
  <c r="AS399" i="1"/>
  <c r="AS398" i="1"/>
  <c r="AP387" i="1"/>
  <c r="AP386" i="1"/>
  <c r="AR345" i="1"/>
  <c r="AR344" i="1"/>
  <c r="AX418" i="1"/>
  <c r="AR215" i="1"/>
  <c r="AX185" i="1"/>
  <c r="AX184" i="1"/>
  <c r="AV169" i="1"/>
  <c r="AV170" i="1"/>
  <c r="AV150" i="1"/>
  <c r="AV151" i="1"/>
  <c r="AQ108" i="1"/>
  <c r="AQ107" i="1"/>
  <c r="AV93" i="1"/>
  <c r="AV92" i="1"/>
  <c r="AX50" i="1"/>
  <c r="AX49" i="1"/>
  <c r="AX36" i="1"/>
  <c r="AX35" i="1"/>
  <c r="AQ344" i="1"/>
  <c r="AT79" i="1"/>
  <c r="AT78" i="1"/>
  <c r="AV399" i="1"/>
  <c r="AX307" i="1"/>
  <c r="AQ286" i="1"/>
  <c r="AW185" i="1"/>
  <c r="AW184" i="1"/>
  <c r="AR135" i="1"/>
  <c r="AR136" i="1"/>
  <c r="AX122" i="1"/>
  <c r="AX121" i="1"/>
  <c r="AP108" i="1"/>
  <c r="AP107" i="1"/>
  <c r="AV79" i="1"/>
  <c r="AV78" i="1"/>
  <c r="AQ49" i="1"/>
  <c r="AW36" i="1"/>
  <c r="AW35" i="1"/>
  <c r="AQ21" i="1"/>
  <c r="AQ20" i="1"/>
  <c r="AS175" i="1"/>
  <c r="AS174" i="1"/>
  <c r="AS170" i="1"/>
  <c r="AS169" i="1"/>
  <c r="AR122" i="1"/>
  <c r="AR121" i="1"/>
  <c r="AS263" i="1"/>
  <c r="AU193" i="1"/>
  <c r="AU192" i="1"/>
  <c r="AV185" i="1"/>
  <c r="AV184" i="1"/>
  <c r="AX175" i="1"/>
  <c r="AX174" i="1"/>
  <c r="AP170" i="1"/>
  <c r="AP169" i="1"/>
  <c r="AX151" i="1"/>
  <c r="AX150" i="1"/>
  <c r="AU136" i="1"/>
  <c r="AU135" i="1"/>
  <c r="AS122" i="1"/>
  <c r="AS121" i="1"/>
  <c r="AX93" i="1"/>
  <c r="AX92" i="1"/>
  <c r="AU79" i="1"/>
  <c r="AU78" i="1"/>
  <c r="AU35" i="1"/>
  <c r="AR36" i="1"/>
  <c r="AR35" i="1"/>
  <c r="AS79" i="1"/>
  <c r="AR193" i="1"/>
  <c r="AR150" i="1"/>
  <c r="AS92" i="1"/>
  <c r="AT64" i="1"/>
  <c r="AW192" i="1"/>
  <c r="AQ169" i="1"/>
  <c r="AU122" i="1"/>
  <c r="AP49" i="1"/>
  <c r="EK998" i="1"/>
  <c r="EK997" i="1"/>
  <c r="AP863" i="1"/>
  <c r="AP864" i="1"/>
  <c r="EK981" i="1"/>
  <c r="EK980" i="1"/>
  <c r="EK864" i="1"/>
  <c r="EK863" i="1"/>
  <c r="AT774" i="1"/>
  <c r="AS774" i="1"/>
  <c r="DZ775" i="1"/>
  <c r="DZ774" i="1"/>
  <c r="EI684" i="1"/>
  <c r="EI683" i="1"/>
  <c r="AT754" i="1"/>
  <c r="AP684" i="1"/>
  <c r="AP683" i="1"/>
  <c r="AS608" i="1"/>
  <c r="AS607" i="1"/>
  <c r="AU639" i="1"/>
  <c r="AS625" i="1"/>
  <c r="AS626" i="1"/>
  <c r="AV608" i="1"/>
  <c r="AV607" i="1"/>
  <c r="AV591" i="1"/>
  <c r="AV590" i="1"/>
  <c r="AS557" i="1"/>
  <c r="AS556" i="1"/>
  <c r="DL639" i="1"/>
  <c r="AR574" i="1"/>
  <c r="AR575" i="1"/>
  <c r="AX541" i="1"/>
  <c r="AX540" i="1"/>
  <c r="AX607" i="1"/>
  <c r="AQ590" i="1"/>
  <c r="AU575" i="1"/>
  <c r="AU574" i="1"/>
  <c r="AS541" i="1"/>
  <c r="AS540" i="1"/>
  <c r="AX591" i="1"/>
  <c r="AX590" i="1"/>
  <c r="AT574" i="1"/>
  <c r="AT575" i="1"/>
  <c r="AT557" i="1"/>
  <c r="AT556" i="1"/>
  <c r="AV541" i="1"/>
  <c r="AV540" i="1"/>
  <c r="EK524" i="1"/>
  <c r="EK523" i="1"/>
  <c r="AW590" i="1"/>
  <c r="AR452" i="1"/>
  <c r="AR451" i="1"/>
  <c r="AU505" i="1"/>
  <c r="EJ488" i="1"/>
  <c r="EJ487" i="1"/>
  <c r="AU469" i="1"/>
  <c r="DL452" i="1"/>
  <c r="DL451" i="1"/>
  <c r="AW505" i="1"/>
  <c r="AX488" i="1"/>
  <c r="AX487" i="1"/>
  <c r="AV470" i="1"/>
  <c r="AV469" i="1"/>
  <c r="AS452" i="1"/>
  <c r="AS451" i="1"/>
  <c r="EJ452" i="1"/>
  <c r="EJ451" i="1"/>
  <c r="AW264" i="1"/>
  <c r="AW263" i="1"/>
  <c r="AT452" i="1"/>
  <c r="AT451" i="1"/>
  <c r="DZ434" i="1"/>
  <c r="DZ433" i="1"/>
  <c r="AV418" i="1"/>
  <c r="AV417" i="1"/>
  <c r="AU399" i="1"/>
  <c r="AU398" i="1"/>
  <c r="AP345" i="1"/>
  <c r="AP344" i="1"/>
  <c r="AP286" i="1"/>
  <c r="AP285" i="1"/>
  <c r="AP451" i="1"/>
  <c r="AW452" i="1"/>
  <c r="AW451" i="1"/>
  <c r="AX314" i="1"/>
  <c r="AX313" i="1"/>
  <c r="AU470" i="1"/>
  <c r="AT433" i="1"/>
  <c r="AW336" i="1"/>
  <c r="AW335" i="1"/>
  <c r="AV286" i="1"/>
  <c r="AV285" i="1"/>
  <c r="AX264" i="1"/>
  <c r="AX263" i="1"/>
  <c r="AT185" i="1"/>
  <c r="AT184" i="1"/>
  <c r="AW136" i="1"/>
  <c r="AW135" i="1"/>
  <c r="AW79" i="1"/>
  <c r="AW78" i="1"/>
  <c r="AS64" i="1"/>
  <c r="AS65" i="1"/>
  <c r="AT50" i="1"/>
  <c r="AT49" i="1"/>
  <c r="AT36" i="1"/>
  <c r="AT35" i="1"/>
  <c r="AR108" i="1"/>
  <c r="AR107" i="1"/>
  <c r="AU344" i="1"/>
  <c r="AS306" i="1"/>
  <c r="AT215" i="1"/>
  <c r="AT214" i="1"/>
  <c r="AQ184" i="1"/>
  <c r="AS185" i="1"/>
  <c r="AS184" i="1"/>
  <c r="AU175" i="1"/>
  <c r="AU174" i="1"/>
  <c r="AU151" i="1"/>
  <c r="AU150" i="1"/>
  <c r="AT122" i="1"/>
  <c r="AT121" i="1"/>
  <c r="AR78" i="1"/>
  <c r="AR79" i="1"/>
  <c r="AV65" i="1"/>
  <c r="AV64" i="1"/>
  <c r="AW50" i="1"/>
  <c r="AW49" i="1"/>
  <c r="AS36" i="1"/>
  <c r="AS35" i="1"/>
  <c r="AT193" i="1"/>
  <c r="AT192" i="1"/>
  <c r="AT136" i="1"/>
  <c r="AT135" i="1"/>
  <c r="AX65" i="1"/>
  <c r="AX64" i="1"/>
  <c r="AQ215" i="1"/>
  <c r="AQ214" i="1"/>
  <c r="AQ193" i="1"/>
  <c r="AQ192" i="1"/>
  <c r="AR185" i="1"/>
  <c r="AR184" i="1"/>
  <c r="AT175" i="1"/>
  <c r="AT174" i="1"/>
  <c r="AT151" i="1"/>
  <c r="AT150" i="1"/>
  <c r="AS108" i="1"/>
  <c r="AS107" i="1"/>
  <c r="AT93" i="1"/>
  <c r="AT92" i="1"/>
  <c r="AP64" i="1"/>
  <c r="AQ35" i="1"/>
  <c r="AX21" i="1"/>
  <c r="AX20" i="1"/>
  <c r="AS135" i="1"/>
  <c r="AP962" i="1"/>
  <c r="AP963" i="1"/>
  <c r="EI945" i="1"/>
  <c r="EI946" i="1"/>
  <c r="EI828" i="1"/>
  <c r="EI827" i="1"/>
  <c r="EJ810" i="1"/>
  <c r="EJ809" i="1"/>
  <c r="EI718" i="1"/>
  <c r="AX625" i="1"/>
  <c r="AX626" i="1"/>
  <c r="AV640" i="1"/>
  <c r="AV639" i="1"/>
  <c r="AT608" i="1"/>
  <c r="AT607" i="1"/>
  <c r="AT625" i="1"/>
  <c r="AT626" i="1"/>
  <c r="EJ664" i="1"/>
  <c r="EJ663" i="1"/>
  <c r="AQ625" i="1"/>
  <c r="AR608" i="1"/>
  <c r="AR607" i="1"/>
  <c r="AT639" i="1"/>
  <c r="AX575" i="1"/>
  <c r="AX574" i="1"/>
  <c r="DL524" i="1"/>
  <c r="DL523" i="1"/>
  <c r="AW575" i="1"/>
  <c r="AW574" i="1"/>
  <c r="AT541" i="1"/>
  <c r="AT540" i="1"/>
  <c r="AX524" i="1"/>
  <c r="AX523" i="1"/>
  <c r="DX575" i="1"/>
  <c r="DX574" i="1"/>
  <c r="AP557" i="1"/>
  <c r="AP556" i="1"/>
  <c r="AR541" i="1"/>
  <c r="AR540" i="1"/>
  <c r="AV524" i="1"/>
  <c r="AV523" i="1"/>
  <c r="AX506" i="1"/>
  <c r="AX505" i="1"/>
  <c r="EI470" i="1"/>
  <c r="EI469" i="1"/>
  <c r="AX434" i="1"/>
  <c r="AX433" i="1"/>
  <c r="AU488" i="1"/>
  <c r="AU487" i="1"/>
  <c r="AQ452" i="1"/>
  <c r="AQ451" i="1"/>
  <c r="AT488" i="1"/>
  <c r="AT487" i="1"/>
  <c r="AR470" i="1"/>
  <c r="AR469" i="1"/>
  <c r="DL470" i="1"/>
  <c r="DL469" i="1"/>
  <c r="DX434" i="1"/>
  <c r="DX433" i="1"/>
  <c r="AV314" i="1"/>
  <c r="AV313" i="1"/>
  <c r="AQ434" i="1"/>
  <c r="AQ433" i="1"/>
  <c r="AR418" i="1"/>
  <c r="AR417" i="1"/>
  <c r="AU336" i="1"/>
  <c r="AU335" i="1"/>
  <c r="AU314" i="1"/>
  <c r="AU313" i="1"/>
  <c r="AU452" i="1"/>
  <c r="AU451" i="1"/>
  <c r="AQ417" i="1"/>
  <c r="AX336" i="1"/>
  <c r="AX335" i="1"/>
  <c r="AT314" i="1"/>
  <c r="AT313" i="1"/>
  <c r="AR487" i="1"/>
  <c r="EI451" i="1"/>
  <c r="AT418" i="1"/>
  <c r="AT417" i="1"/>
  <c r="AX387" i="1"/>
  <c r="AX386" i="1"/>
  <c r="AS336" i="1"/>
  <c r="AS335" i="1"/>
  <c r="AW314" i="1"/>
  <c r="AW313" i="1"/>
  <c r="AU307" i="1"/>
  <c r="AU306" i="1"/>
  <c r="AR286" i="1"/>
  <c r="AR285" i="1"/>
  <c r="AT264" i="1"/>
  <c r="AT263" i="1"/>
  <c r="AS193" i="1"/>
  <c r="AS192" i="1"/>
  <c r="AR21" i="1"/>
  <c r="AR20" i="1"/>
  <c r="AR313" i="1"/>
  <c r="AX192" i="1"/>
  <c r="AX193" i="1"/>
  <c r="AX136" i="1"/>
  <c r="AX135" i="1"/>
  <c r="AP399" i="1"/>
  <c r="AS386" i="1"/>
  <c r="AX215" i="1"/>
  <c r="AX214" i="1"/>
  <c r="AQ175" i="1"/>
  <c r="AQ174" i="1"/>
  <c r="AU170" i="1"/>
  <c r="AU169" i="1"/>
  <c r="AQ151" i="1"/>
  <c r="AQ150" i="1"/>
  <c r="AP122" i="1"/>
  <c r="AP121" i="1"/>
  <c r="AX108" i="1"/>
  <c r="AX107" i="1"/>
  <c r="AU93" i="1"/>
  <c r="AU92" i="1"/>
  <c r="AR65" i="1"/>
  <c r="AR64" i="1"/>
  <c r="AS50" i="1"/>
  <c r="AS49" i="1"/>
  <c r="AR335" i="1"/>
  <c r="AU285" i="1"/>
  <c r="AS151" i="1"/>
  <c r="AS150" i="1"/>
  <c r="AP215" i="1"/>
  <c r="AP214" i="1"/>
  <c r="AP175" i="1"/>
  <c r="AP174" i="1"/>
  <c r="AX170" i="1"/>
  <c r="AX169" i="1"/>
  <c r="AP151" i="1"/>
  <c r="AP150" i="1"/>
  <c r="AP93" i="1"/>
  <c r="AP92" i="1"/>
  <c r="AU65" i="1"/>
  <c r="AU64" i="1"/>
  <c r="AV50" i="1"/>
  <c r="AV49" i="1"/>
  <c r="AT20" i="1"/>
  <c r="AT21" i="1"/>
  <c r="AV174" i="1"/>
  <c r="AU50" i="1"/>
  <c r="AR169" i="1"/>
  <c r="AQ121" i="1"/>
  <c r="AW170" i="1"/>
  <c r="AP184" i="1"/>
  <c r="AR92" i="1"/>
  <c r="AP35" i="1"/>
  <c r="EJ863" i="1"/>
  <c r="EJ864" i="1"/>
  <c r="EK946" i="1"/>
  <c r="EK945" i="1"/>
  <c r="AQ774" i="1"/>
  <c r="AW754" i="1"/>
  <c r="AV754" i="1"/>
  <c r="AU754" i="1"/>
  <c r="DZ640" i="1"/>
  <c r="DZ639" i="1"/>
  <c r="DZ625" i="1"/>
  <c r="DZ626" i="1"/>
  <c r="AS640" i="1"/>
  <c r="AS639" i="1"/>
  <c r="EJ626" i="1"/>
  <c r="EJ625" i="1"/>
  <c r="AW626" i="1"/>
  <c r="AW625" i="1"/>
  <c r="AP700" i="1"/>
  <c r="AP699" i="1"/>
  <c r="EK625" i="1"/>
  <c r="EK626" i="1"/>
  <c r="AR626" i="1"/>
  <c r="AR625" i="1"/>
  <c r="AS575" i="1"/>
  <c r="AS574" i="1"/>
  <c r="AU524" i="1"/>
  <c r="AU523" i="1"/>
  <c r="AS506" i="1"/>
  <c r="AS505" i="1"/>
  <c r="AR591" i="1"/>
  <c r="AR590" i="1"/>
  <c r="AV556" i="1"/>
  <c r="AV557" i="1"/>
  <c r="AT524" i="1"/>
  <c r="AT523" i="1"/>
  <c r="AV574" i="1"/>
  <c r="AV575" i="1"/>
  <c r="DL557" i="1"/>
  <c r="DL556" i="1"/>
  <c r="AW524" i="1"/>
  <c r="AW523" i="1"/>
  <c r="DZ575" i="1"/>
  <c r="AR524" i="1"/>
  <c r="AR523" i="1"/>
  <c r="AT506" i="1"/>
  <c r="AT505" i="1"/>
  <c r="AQ506" i="1"/>
  <c r="AQ505" i="1"/>
  <c r="DZ506" i="1"/>
  <c r="DZ505" i="1"/>
  <c r="EK487" i="1"/>
  <c r="EK488" i="1"/>
  <c r="AX470" i="1"/>
  <c r="AX469" i="1"/>
  <c r="AQ488" i="1"/>
  <c r="AQ487" i="1"/>
  <c r="AW470" i="1"/>
  <c r="AW469" i="1"/>
  <c r="AS434" i="1"/>
  <c r="AS433" i="1"/>
  <c r="EI506" i="1"/>
  <c r="EI505" i="1"/>
  <c r="AW487" i="1"/>
  <c r="AW488" i="1"/>
  <c r="AQ470" i="1"/>
  <c r="AQ469" i="1"/>
  <c r="AU434" i="1"/>
  <c r="AU433" i="1"/>
  <c r="AW418" i="1"/>
  <c r="AW417" i="1"/>
  <c r="AR399" i="1"/>
  <c r="AR398" i="1"/>
  <c r="AW387" i="1"/>
  <c r="AW386" i="1"/>
  <c r="AV336" i="1"/>
  <c r="AV335" i="1"/>
  <c r="AT307" i="1"/>
  <c r="AT306" i="1"/>
  <c r="EI433" i="1"/>
  <c r="EI434" i="1"/>
  <c r="DL434" i="1"/>
  <c r="DL433" i="1"/>
  <c r="AP434" i="1"/>
  <c r="AP433" i="1"/>
  <c r="AV387" i="1"/>
  <c r="AV386" i="1"/>
  <c r="AX345" i="1"/>
  <c r="AX344" i="1"/>
  <c r="AQ336" i="1"/>
  <c r="AQ335" i="1"/>
  <c r="AX286" i="1"/>
  <c r="AX285" i="1"/>
  <c r="AV264" i="1"/>
  <c r="AV263" i="1"/>
  <c r="AW215" i="1"/>
  <c r="AW214" i="1"/>
  <c r="AV434" i="1"/>
  <c r="AV433" i="1"/>
  <c r="AX399" i="1"/>
  <c r="AX398" i="1"/>
  <c r="AS345" i="1"/>
  <c r="AS344" i="1"/>
  <c r="AT336" i="1"/>
  <c r="AT335" i="1"/>
  <c r="AV307" i="1"/>
  <c r="AV306" i="1"/>
  <c r="AP418" i="1"/>
  <c r="AP417" i="1"/>
  <c r="AW399" i="1"/>
  <c r="AW398" i="1"/>
  <c r="AT387" i="1"/>
  <c r="AT386" i="1"/>
  <c r="AV345" i="1"/>
  <c r="AV344" i="1"/>
  <c r="AS314" i="1"/>
  <c r="AS313" i="1"/>
  <c r="AQ307" i="1"/>
  <c r="AQ306" i="1"/>
  <c r="AP264" i="1"/>
  <c r="AP263" i="1"/>
  <c r="AR175" i="1"/>
  <c r="AR174" i="1"/>
  <c r="AU108" i="1"/>
  <c r="AU107" i="1"/>
  <c r="AV122" i="1"/>
  <c r="AV121" i="1"/>
  <c r="AU215" i="1"/>
  <c r="AU214" i="1"/>
  <c r="AV193" i="1"/>
  <c r="AV192" i="1"/>
  <c r="AV136" i="1"/>
  <c r="AV135" i="1"/>
  <c r="AT108" i="1"/>
  <c r="AT107" i="1"/>
  <c r="AQ92" i="1"/>
  <c r="AQ93" i="1"/>
  <c r="AU21" i="1"/>
  <c r="AU20" i="1"/>
  <c r="AV108" i="1"/>
  <c r="AV107" i="1"/>
  <c r="AX79" i="1"/>
  <c r="AX78" i="1"/>
  <c r="AS21" i="1"/>
  <c r="AS20" i="1"/>
  <c r="AT170" i="1"/>
  <c r="AT169" i="1"/>
  <c r="AR50" i="1"/>
  <c r="AR49" i="1"/>
  <c r="AV36" i="1"/>
  <c r="AV35" i="1"/>
  <c r="AP21" i="1"/>
  <c r="AP20" i="1"/>
</calcChain>
</file>

<file path=xl/sharedStrings.xml><?xml version="1.0" encoding="utf-8"?>
<sst xmlns="http://schemas.openxmlformats.org/spreadsheetml/2006/main" count="2600" uniqueCount="1216">
  <si>
    <t>RAW DATA</t>
  </si>
  <si>
    <t>NORMALIZED</t>
  </si>
  <si>
    <t xml:space="preserve">Comment  </t>
  </si>
  <si>
    <t>Unit</t>
  </si>
  <si>
    <t>Subunit</t>
  </si>
  <si>
    <t>estratigraifia position</t>
  </si>
  <si>
    <t>samplos different</t>
  </si>
  <si>
    <t xml:space="preserve">   Na2O  </t>
  </si>
  <si>
    <t xml:space="preserve">   K2O   </t>
  </si>
  <si>
    <t xml:space="preserve">   FeO   </t>
  </si>
  <si>
    <t xml:space="preserve">   SiO2  </t>
  </si>
  <si>
    <t xml:space="preserve">   TiO2  </t>
  </si>
  <si>
    <t xml:space="preserve">   MgO   </t>
  </si>
  <si>
    <t xml:space="preserve">   CaO   </t>
  </si>
  <si>
    <t xml:space="preserve">   MnO   </t>
  </si>
  <si>
    <t xml:space="preserve">   Al2O3 </t>
  </si>
  <si>
    <t xml:space="preserve">   P2O5  </t>
  </si>
  <si>
    <t xml:space="preserve">  Total  </t>
  </si>
  <si>
    <t>stabw</t>
  </si>
  <si>
    <t>TAS</t>
  </si>
  <si>
    <t>TiO2/K2O</t>
  </si>
  <si>
    <t>SiO2/TiO2</t>
  </si>
  <si>
    <t>SiO2/K2O</t>
  </si>
  <si>
    <t>MgO/CaO</t>
  </si>
  <si>
    <t>FeO/MgO</t>
  </si>
  <si>
    <t>FeO/TiO2</t>
  </si>
  <si>
    <t>FeO/SiO2</t>
  </si>
  <si>
    <t>Mg#</t>
  </si>
  <si>
    <t>Li7</t>
  </si>
  <si>
    <t>Ca43</t>
  </si>
  <si>
    <t>Sc45</t>
  </si>
  <si>
    <t>Cr53</t>
  </si>
  <si>
    <t>Co59</t>
  </si>
  <si>
    <t>Rb85</t>
  </si>
  <si>
    <t>Sr88</t>
  </si>
  <si>
    <t>Y89</t>
  </si>
  <si>
    <t>Zr90</t>
  </si>
  <si>
    <t>Nb93</t>
  </si>
  <si>
    <t>Cs133</t>
  </si>
  <si>
    <t>Ba137</t>
  </si>
  <si>
    <t>La139</t>
  </si>
  <si>
    <t>Ce140</t>
  </si>
  <si>
    <t>Pr141</t>
  </si>
  <si>
    <t>Nd146</t>
  </si>
  <si>
    <t>Sm147</t>
  </si>
  <si>
    <t>Eu153</t>
  </si>
  <si>
    <t>Gd157</t>
  </si>
  <si>
    <t>Tb159</t>
  </si>
  <si>
    <t>Dy163</t>
  </si>
  <si>
    <t>Ho165</t>
  </si>
  <si>
    <t>Er166</t>
  </si>
  <si>
    <t>Tm169</t>
  </si>
  <si>
    <t>Yb172</t>
  </si>
  <si>
    <t>Lu175</t>
  </si>
  <si>
    <t>Hf178</t>
  </si>
  <si>
    <t>Ta181</t>
  </si>
  <si>
    <t>Pb208</t>
  </si>
  <si>
    <t>Th232</t>
  </si>
  <si>
    <t>U238</t>
  </si>
  <si>
    <t>La/Th</t>
  </si>
  <si>
    <t>La/Yb</t>
  </si>
  <si>
    <t>Rb/La</t>
  </si>
  <si>
    <t>La/Sm</t>
  </si>
  <si>
    <t>Ce/Yb</t>
  </si>
  <si>
    <t>Zr/Cs</t>
  </si>
  <si>
    <t>Pb/Nd</t>
  </si>
  <si>
    <t>Li/Y</t>
  </si>
  <si>
    <t>Nb/Rb (OIB&gt;0,4)</t>
  </si>
  <si>
    <t>Ba/Ce</t>
  </si>
  <si>
    <t>Ce/Pb</t>
  </si>
  <si>
    <t>U/Th</t>
  </si>
  <si>
    <t>Ba/La (OIB20)</t>
  </si>
  <si>
    <t>U/Pb</t>
  </si>
  <si>
    <t>Ba/Rb</t>
  </si>
  <si>
    <t>Nb/Ta</t>
  </si>
  <si>
    <t>Ba/Th</t>
  </si>
  <si>
    <t>Th/Ta</t>
  </si>
  <si>
    <t>Ba/Nb</t>
  </si>
  <si>
    <t>Nb/Th</t>
  </si>
  <si>
    <t>Rb/Hf</t>
  </si>
  <si>
    <t>Rb/Nd</t>
  </si>
  <si>
    <t>Rb/Sr</t>
  </si>
  <si>
    <t>Ba/Zr</t>
  </si>
  <si>
    <t>Ti/Zr</t>
  </si>
  <si>
    <t>Zr/Nb</t>
  </si>
  <si>
    <t>Dy/Lu</t>
  </si>
  <si>
    <t>La/Nb</t>
  </si>
  <si>
    <t>Sm/Yb</t>
  </si>
  <si>
    <t>Ta/U</t>
  </si>
  <si>
    <t>Nb/Zr</t>
  </si>
  <si>
    <t>Ce/Eu</t>
  </si>
  <si>
    <t>Ce/Hf</t>
  </si>
  <si>
    <t>Sm/Nd</t>
  </si>
  <si>
    <t>Sm/Zr</t>
  </si>
  <si>
    <t>Lu/Hf</t>
  </si>
  <si>
    <t>K/La</t>
  </si>
  <si>
    <t>Rb/Th</t>
  </si>
  <si>
    <t>Nb/Ti</t>
  </si>
  <si>
    <t>Zr/Hf</t>
  </si>
  <si>
    <t>Nb/U</t>
  </si>
  <si>
    <t>Rb/Cs</t>
  </si>
  <si>
    <t>Ce/U</t>
  </si>
  <si>
    <t>Sr/Nd</t>
  </si>
  <si>
    <t>U/La</t>
  </si>
  <si>
    <t>Ba/La*0,1</t>
  </si>
  <si>
    <t>Ba/La*0,3</t>
  </si>
  <si>
    <t>Zr/Nb*1,1</t>
  </si>
  <si>
    <t>U/Th*50</t>
  </si>
  <si>
    <t>Ce/Yb*1,5</t>
  </si>
  <si>
    <t>Hf/3</t>
  </si>
  <si>
    <t>outcrop</t>
  </si>
  <si>
    <t>Los Chocoyos</t>
  </si>
  <si>
    <t>22 km NNW</t>
  </si>
  <si>
    <t xml:space="preserve">GW-30-H2-1 </t>
  </si>
  <si>
    <t>H-Tephra</t>
  </si>
  <si>
    <t>H2 or 1?</t>
  </si>
  <si>
    <t xml:space="preserve">GW-30-H2-2 </t>
  </si>
  <si>
    <t xml:space="preserve">GW-30-H2-3 </t>
  </si>
  <si>
    <t xml:space="preserve">GW-30-H2-4 </t>
  </si>
  <si>
    <t xml:space="preserve">GW-30-H2-5 </t>
  </si>
  <si>
    <t xml:space="preserve">GW-30-H2-6 </t>
  </si>
  <si>
    <t xml:space="preserve">GW-30-H2-7 </t>
  </si>
  <si>
    <t xml:space="preserve">GW-30-H2-8 </t>
  </si>
  <si>
    <t xml:space="preserve">GW-30-H2-9 </t>
  </si>
  <si>
    <t xml:space="preserve">GW-30-H2-10 </t>
  </si>
  <si>
    <t xml:space="preserve">GW-30-H2-11 </t>
  </si>
  <si>
    <t xml:space="preserve">GW-30-H2-12 </t>
  </si>
  <si>
    <t xml:space="preserve">GW-30-H2-13 </t>
  </si>
  <si>
    <t xml:space="preserve">GW-30-H2-14 </t>
  </si>
  <si>
    <t xml:space="preserve">GW-30-H2-15 </t>
  </si>
  <si>
    <t>average</t>
  </si>
  <si>
    <t xml:space="preserve">52 km E </t>
  </si>
  <si>
    <t xml:space="preserve">GW-7-H-1 </t>
  </si>
  <si>
    <t>H3</t>
  </si>
  <si>
    <t xml:space="preserve">GW-7-H-2 </t>
  </si>
  <si>
    <t xml:space="preserve">GW-7-H-3 </t>
  </si>
  <si>
    <t xml:space="preserve">GW-7-H-5 </t>
  </si>
  <si>
    <t xml:space="preserve">GW-7-H-7 </t>
  </si>
  <si>
    <t xml:space="preserve">GW-7-H-9 </t>
  </si>
  <si>
    <t xml:space="preserve">GW-7-H-10 </t>
  </si>
  <si>
    <t xml:space="preserve">GW-7-H-11 </t>
  </si>
  <si>
    <t xml:space="preserve">GW-7-H-12 </t>
  </si>
  <si>
    <t xml:space="preserve">GW-7-H-13 </t>
  </si>
  <si>
    <t xml:space="preserve">GW-7-H-14 </t>
  </si>
  <si>
    <t xml:space="preserve">GW-7-H-15 </t>
  </si>
  <si>
    <t xml:space="preserve">33 km E </t>
  </si>
  <si>
    <t xml:space="preserve">GW-8-H2-1 </t>
  </si>
  <si>
    <t xml:space="preserve">GW-8-H2-3 </t>
  </si>
  <si>
    <t xml:space="preserve">GW-8-H2-4 </t>
  </si>
  <si>
    <t xml:space="preserve">GW-8-H2-5 </t>
  </si>
  <si>
    <t xml:space="preserve">GW-8-H2-6 </t>
  </si>
  <si>
    <t xml:space="preserve">GW-8-H2-7 </t>
  </si>
  <si>
    <t xml:space="preserve">GW-8-H2-9 </t>
  </si>
  <si>
    <t xml:space="preserve">GW-8-H2-10 </t>
  </si>
  <si>
    <t xml:space="preserve">GW-8-H2-11 </t>
  </si>
  <si>
    <t xml:space="preserve">GW-8-H2-12 </t>
  </si>
  <si>
    <t xml:space="preserve">GW-8-H2-15 </t>
  </si>
  <si>
    <t xml:space="preserve">20 km N </t>
  </si>
  <si>
    <t xml:space="preserve">GW-10-H3a-1 </t>
  </si>
  <si>
    <t xml:space="preserve">GW-10-H3a-2 </t>
  </si>
  <si>
    <t xml:space="preserve">GW-10-H3a-3 </t>
  </si>
  <si>
    <t xml:space="preserve">GW-10-H3a-5 </t>
  </si>
  <si>
    <t xml:space="preserve">GW-10-H3a-7 </t>
  </si>
  <si>
    <t xml:space="preserve">GW-10-H3a-8 </t>
  </si>
  <si>
    <t xml:space="preserve">GW-10-H3a-9 </t>
  </si>
  <si>
    <t xml:space="preserve">GW-10-H3a-10 </t>
  </si>
  <si>
    <t xml:space="preserve">GW-10-H3a-12 </t>
  </si>
  <si>
    <t xml:space="preserve">GW-10-H3a-13 </t>
  </si>
  <si>
    <t xml:space="preserve">GW-10-H3a-14 </t>
  </si>
  <si>
    <t xml:space="preserve">GW-10-H3a-15 </t>
  </si>
  <si>
    <t>50 km NW</t>
  </si>
  <si>
    <t xml:space="preserve">GW-37-H4-1 </t>
  </si>
  <si>
    <t xml:space="preserve">GW-37-H4-2 </t>
  </si>
  <si>
    <t xml:space="preserve">GW-37-H4-3 </t>
  </si>
  <si>
    <t xml:space="preserve">GW-37-H4-4 </t>
  </si>
  <si>
    <t xml:space="preserve">GW-37-H4-6 </t>
  </si>
  <si>
    <t xml:space="preserve">GW-37-H4-7 </t>
  </si>
  <si>
    <t xml:space="preserve">GW-37-H4-8 </t>
  </si>
  <si>
    <t xml:space="preserve">GW-37-H4-9 </t>
  </si>
  <si>
    <t xml:space="preserve">GW-37-H4-11 </t>
  </si>
  <si>
    <t xml:space="preserve">GW-37-H4-13 </t>
  </si>
  <si>
    <t xml:space="preserve">GW-37-H4-15 </t>
  </si>
  <si>
    <t>50 km WNW</t>
  </si>
  <si>
    <t xml:space="preserve">GW-38-H3-1 </t>
  </si>
  <si>
    <t xml:space="preserve">GW-38-H3-2 </t>
  </si>
  <si>
    <t xml:space="preserve">GW-38-H3-3 </t>
  </si>
  <si>
    <t xml:space="preserve">GW-38-H3-5 </t>
  </si>
  <si>
    <t xml:space="preserve">GW-38-H3-6 </t>
  </si>
  <si>
    <t xml:space="preserve">GW-38-H3-7 </t>
  </si>
  <si>
    <t xml:space="preserve">GW-38-H3-9 </t>
  </si>
  <si>
    <t xml:space="preserve">GW-38-H3-10 </t>
  </si>
  <si>
    <t xml:space="preserve">GW-38-H3-11 </t>
  </si>
  <si>
    <t xml:space="preserve">GW-38-H3-12 </t>
  </si>
  <si>
    <t xml:space="preserve">GW-38-H3-15 </t>
  </si>
  <si>
    <t xml:space="preserve">18 km N </t>
  </si>
  <si>
    <t xml:space="preserve">GW-10-H3b-1 </t>
  </si>
  <si>
    <t>H4</t>
  </si>
  <si>
    <t xml:space="preserve">GW-10-H3b-2 </t>
  </si>
  <si>
    <t xml:space="preserve">GW-10-H3b-3 </t>
  </si>
  <si>
    <t xml:space="preserve">GW-10-H3b-7 </t>
  </si>
  <si>
    <t xml:space="preserve">GW-10-H3b-8 </t>
  </si>
  <si>
    <t xml:space="preserve">GW-10-H3b-9 </t>
  </si>
  <si>
    <t xml:space="preserve">GW-10-H3b-10 </t>
  </si>
  <si>
    <t xml:space="preserve">GW-10-H3b-11 </t>
  </si>
  <si>
    <t xml:space="preserve">GW-10-H3b-12 </t>
  </si>
  <si>
    <t xml:space="preserve">GW-10-H3b-13 </t>
  </si>
  <si>
    <t xml:space="preserve">GW-10-H3b-14 </t>
  </si>
  <si>
    <t xml:space="preserve">GW-10-H3b-15 </t>
  </si>
  <si>
    <t>35 km SW</t>
  </si>
  <si>
    <t xml:space="preserve">GW-1-CH1-2 </t>
  </si>
  <si>
    <t>LCH ignimbrite</t>
  </si>
  <si>
    <t>H or LCH-1??</t>
  </si>
  <si>
    <t xml:space="preserve">GW-1-CH1-3 </t>
  </si>
  <si>
    <t xml:space="preserve">GW-1-CH1-4 </t>
  </si>
  <si>
    <t xml:space="preserve">GW-1-CH1-6 </t>
  </si>
  <si>
    <t xml:space="preserve">GW-1-CH1-8 </t>
  </si>
  <si>
    <t xml:space="preserve">GW-1-CH1-9 </t>
  </si>
  <si>
    <t xml:space="preserve">GW-1-CH1-11 </t>
  </si>
  <si>
    <t xml:space="preserve">GW-1-CH1-12 </t>
  </si>
  <si>
    <t xml:space="preserve">GW-1-CH1-13 </t>
  </si>
  <si>
    <t xml:space="preserve">GW-1-CH1-15 </t>
  </si>
  <si>
    <t xml:space="preserve">GW-1-CH2-2 </t>
  </si>
  <si>
    <t>LCH-1</t>
  </si>
  <si>
    <t xml:space="preserve">GW-1-CH2-4 </t>
  </si>
  <si>
    <t xml:space="preserve">GW-1-CH2-5 </t>
  </si>
  <si>
    <t xml:space="preserve">GW-1-CH2-6 </t>
  </si>
  <si>
    <t xml:space="preserve">GW-1-CH2-8 </t>
  </si>
  <si>
    <t xml:space="preserve">GW-1-CH2-9 </t>
  </si>
  <si>
    <t xml:space="preserve">GW-1-CH2-11 </t>
  </si>
  <si>
    <t xml:space="preserve">GW-1-CH2-12 </t>
  </si>
  <si>
    <t xml:space="preserve">GW-1-CH2-13 </t>
  </si>
  <si>
    <t xml:space="preserve">GW-1-CH2-14 </t>
  </si>
  <si>
    <t xml:space="preserve">GW-1-CH2-15 </t>
  </si>
  <si>
    <t xml:space="preserve">GW-1-CH3-2 </t>
  </si>
  <si>
    <t>LCH-3</t>
  </si>
  <si>
    <t xml:space="preserve">GW-1-CH3-3 </t>
  </si>
  <si>
    <t xml:space="preserve">GW-1-CH3-5 </t>
  </si>
  <si>
    <t xml:space="preserve">GW-1-CH3-6 </t>
  </si>
  <si>
    <t xml:space="preserve">GW-1-CH3-7 </t>
  </si>
  <si>
    <t xml:space="preserve">GW-1-CH3-8 </t>
  </si>
  <si>
    <t xml:space="preserve">GW-1-CH3-9 </t>
  </si>
  <si>
    <t xml:space="preserve">GW-1-CH3-10 </t>
  </si>
  <si>
    <t xml:space="preserve">GW-1-CH3-11 </t>
  </si>
  <si>
    <t xml:space="preserve">GW-1-CH3-12 </t>
  </si>
  <si>
    <t xml:space="preserve">GW-1-CH3-14 </t>
  </si>
  <si>
    <t xml:space="preserve">GW-1-CH3-15 </t>
  </si>
  <si>
    <t>37 km WSW</t>
  </si>
  <si>
    <t xml:space="preserve">GW-3-CH4A-1 </t>
  </si>
  <si>
    <t xml:space="preserve">GW-3-CH4A-2 </t>
  </si>
  <si>
    <t xml:space="preserve">GW-3-CH4A-3 </t>
  </si>
  <si>
    <t xml:space="preserve">GW-3-CH4A-5 </t>
  </si>
  <si>
    <t xml:space="preserve">GW-3-CH4A-6 </t>
  </si>
  <si>
    <t xml:space="preserve">GW-3-CH4A-8 </t>
  </si>
  <si>
    <t xml:space="preserve">GW-3-CH4A-10 </t>
  </si>
  <si>
    <t xml:space="preserve">GW-3-CH4A-11 </t>
  </si>
  <si>
    <t xml:space="preserve">GW-3-CH4A-13 </t>
  </si>
  <si>
    <t xml:space="preserve">GW-3-CH4A-14 </t>
  </si>
  <si>
    <t xml:space="preserve">GW-3-CH4B-3 </t>
  </si>
  <si>
    <t xml:space="preserve">GW-3-CH4B-4 </t>
  </si>
  <si>
    <t xml:space="preserve">GW-3-CH4B-8 </t>
  </si>
  <si>
    <t xml:space="preserve">GW-3-CH4C-23 </t>
  </si>
  <si>
    <t xml:space="preserve">GW-3-CH4C-25 </t>
  </si>
  <si>
    <t xml:space="preserve">GW-3-CH4C-31 </t>
  </si>
  <si>
    <t xml:space="preserve">GW-3-CH4C-22 </t>
  </si>
  <si>
    <t xml:space="preserve">GW-3-CH4B-11 </t>
  </si>
  <si>
    <t xml:space="preserve">GW-3-CH4B-1 </t>
  </si>
  <si>
    <t xml:space="preserve">GW-3-CH4B-2 </t>
  </si>
  <si>
    <t xml:space="preserve">GW-3-CH4B-5 </t>
  </si>
  <si>
    <t xml:space="preserve">GW-3-CH4B-6 </t>
  </si>
  <si>
    <t xml:space="preserve">GW-3-CH4B-7 </t>
  </si>
  <si>
    <t xml:space="preserve">GW-3-CH4B-12 </t>
  </si>
  <si>
    <t xml:space="preserve">GW-3-CH4B-13 </t>
  </si>
  <si>
    <t xml:space="preserve">GW-3-CH4C-17 </t>
  </si>
  <si>
    <t xml:space="preserve">GW-3-CH4C-18 </t>
  </si>
  <si>
    <t xml:space="preserve">GW-3-CH4C-34 </t>
  </si>
  <si>
    <t xml:space="preserve">GW-3-CH4C-19 </t>
  </si>
  <si>
    <t xml:space="preserve">GW-3-CH4C-21 </t>
  </si>
  <si>
    <t>LCH ignimbrite grey</t>
  </si>
  <si>
    <t>LCH-3g</t>
  </si>
  <si>
    <t xml:space="preserve">GW-3-CH5-1 </t>
  </si>
  <si>
    <t>LCH-4</t>
  </si>
  <si>
    <t xml:space="preserve">GW-3-CH5-2 </t>
  </si>
  <si>
    <t xml:space="preserve">GW-3-CH5-6 </t>
  </si>
  <si>
    <t xml:space="preserve">GW-3-CH5-8 </t>
  </si>
  <si>
    <t xml:space="preserve">GW-3-CH5-12 </t>
  </si>
  <si>
    <t xml:space="preserve">GW-3-CH5-13 </t>
  </si>
  <si>
    <t xml:space="preserve">GW-3-CH5-15 </t>
  </si>
  <si>
    <t xml:space="preserve">GW-3-CH5-16 </t>
  </si>
  <si>
    <t xml:space="preserve">GW-3-CH5-17 </t>
  </si>
  <si>
    <t xml:space="preserve">GW-3-CH5-18 </t>
  </si>
  <si>
    <t xml:space="preserve">GW-3-CH5-19 </t>
  </si>
  <si>
    <t xml:space="preserve">GW-3-CH5-20 </t>
  </si>
  <si>
    <t xml:space="preserve">GW-3-CH5-21 </t>
  </si>
  <si>
    <t xml:space="preserve">GW-3-CH5-22 </t>
  </si>
  <si>
    <t xml:space="preserve">GW-3-CH5-23 </t>
  </si>
  <si>
    <t xml:space="preserve">GW-3-CH5-24 </t>
  </si>
  <si>
    <t xml:space="preserve">GW-3-CH5-25 </t>
  </si>
  <si>
    <t xml:space="preserve">GW-3-CH5-26 </t>
  </si>
  <si>
    <t xml:space="preserve">GW-3-CH5-27 </t>
  </si>
  <si>
    <t>inside the Caldera</t>
  </si>
  <si>
    <t xml:space="preserve">GW-46-CHA-2 </t>
  </si>
  <si>
    <t>LCH-5</t>
  </si>
  <si>
    <t xml:space="preserve">GW-46-CHA-3 </t>
  </si>
  <si>
    <t xml:space="preserve">GW-46-CHA-10 </t>
  </si>
  <si>
    <t xml:space="preserve">GW-46-CHA-15 </t>
  </si>
  <si>
    <t xml:space="preserve">GW-46-CHA-18 </t>
  </si>
  <si>
    <t xml:space="preserve">GW-46-CHA-19 </t>
  </si>
  <si>
    <t xml:space="preserve">GW-46-CHA-20 </t>
  </si>
  <si>
    <t xml:space="preserve">GW-46-CHA-21 </t>
  </si>
  <si>
    <t xml:space="preserve">GW-46-CHA-23 </t>
  </si>
  <si>
    <t xml:space="preserve">GW-46-CHA-24 </t>
  </si>
  <si>
    <t xml:space="preserve">GW-46-CHA-25 </t>
  </si>
  <si>
    <t xml:space="preserve">GW-46-CHA-26 </t>
  </si>
  <si>
    <t xml:space="preserve">GW-46-CHA-27 </t>
  </si>
  <si>
    <t xml:space="preserve">GW-46-CHA-28 </t>
  </si>
  <si>
    <t xml:space="preserve">GW-46-CHA-29 </t>
  </si>
  <si>
    <t xml:space="preserve">GW-46-CHA-30 </t>
  </si>
  <si>
    <t xml:space="preserve">GW-46-CHA-31 </t>
  </si>
  <si>
    <t xml:space="preserve">GW-46-CHA-32 </t>
  </si>
  <si>
    <t xml:space="preserve">GW-46-CHB-1 </t>
  </si>
  <si>
    <t xml:space="preserve">GW-46-CHB-2 </t>
  </si>
  <si>
    <t xml:space="preserve">GW-46-CHB-3 </t>
  </si>
  <si>
    <t xml:space="preserve">GW-46-CHB-4 </t>
  </si>
  <si>
    <t xml:space="preserve">GW-46-CHB-5 </t>
  </si>
  <si>
    <t xml:space="preserve">GW-46-CHB-7 </t>
  </si>
  <si>
    <t xml:space="preserve">GW-46-CHB-8 </t>
  </si>
  <si>
    <t xml:space="preserve">GW-46-CHB-9 </t>
  </si>
  <si>
    <t xml:space="preserve">GW-46-CHB-10 </t>
  </si>
  <si>
    <t xml:space="preserve">GW-46-CHB-11 </t>
  </si>
  <si>
    <t xml:space="preserve">GW-46-CHB-12 </t>
  </si>
  <si>
    <t xml:space="preserve">GW-46-CHB-13 </t>
  </si>
  <si>
    <t xml:space="preserve">GW-46-CHB-14 </t>
  </si>
  <si>
    <t xml:space="preserve">GW-46-CHB-15 </t>
  </si>
  <si>
    <t xml:space="preserve">GW-46-CHC-1 </t>
  </si>
  <si>
    <t xml:space="preserve">GW-46-CHC-2 </t>
  </si>
  <si>
    <t xml:space="preserve">GW-46-CHC-3 </t>
  </si>
  <si>
    <t xml:space="preserve">GW-46-CHC-4 </t>
  </si>
  <si>
    <t xml:space="preserve">GW-46-CHC-5 </t>
  </si>
  <si>
    <t xml:space="preserve">GW-46-CHC-6 </t>
  </si>
  <si>
    <t xml:space="preserve">GW-46-CHC-7 </t>
  </si>
  <si>
    <t xml:space="preserve">GW-46-CHC-8 </t>
  </si>
  <si>
    <t xml:space="preserve">GW-46-CHC-10 </t>
  </si>
  <si>
    <t xml:space="preserve">GW-46-CHC-11 </t>
  </si>
  <si>
    <t xml:space="preserve">GW-46-CHC-12 </t>
  </si>
  <si>
    <t xml:space="preserve">GW-46-CHC-13 </t>
  </si>
  <si>
    <t xml:space="preserve">GW-46-CHC-14 </t>
  </si>
  <si>
    <t xml:space="preserve">GW-46-CHC-15 </t>
  </si>
  <si>
    <t>34 km NNE</t>
  </si>
  <si>
    <t xml:space="preserve">GW-18-SA-1 </t>
  </si>
  <si>
    <t>LCH surges</t>
  </si>
  <si>
    <t>LCH-S</t>
  </si>
  <si>
    <t xml:space="preserve">GW-18-SA-2 </t>
  </si>
  <si>
    <t xml:space="preserve">GW-18-SA-3 </t>
  </si>
  <si>
    <t xml:space="preserve">GW-18-SA-4 </t>
  </si>
  <si>
    <t xml:space="preserve">GW-18-SA-6 </t>
  </si>
  <si>
    <t xml:space="preserve">GW-18-SA-7 </t>
  </si>
  <si>
    <t xml:space="preserve">GW-18-SA-9 </t>
  </si>
  <si>
    <t xml:space="preserve">GW-18-SA-10 </t>
  </si>
  <si>
    <t xml:space="preserve">GW-18-SA-11 </t>
  </si>
  <si>
    <t xml:space="preserve">GW-18-SA-12 </t>
  </si>
  <si>
    <t xml:space="preserve">GW-18-SA-13 </t>
  </si>
  <si>
    <t xml:space="preserve">GW-18-SA-14 </t>
  </si>
  <si>
    <t xml:space="preserve">GW-18-SB-5 </t>
  </si>
  <si>
    <t xml:space="preserve">GW-18-SB-8 </t>
  </si>
  <si>
    <t xml:space="preserve">GW-18-SB-9 </t>
  </si>
  <si>
    <t xml:space="preserve">GW-18-SB-10 </t>
  </si>
  <si>
    <t xml:space="preserve">GW-18-SB-13 </t>
  </si>
  <si>
    <t xml:space="preserve">GW-18-SB-14 </t>
  </si>
  <si>
    <t xml:space="preserve">GW-18-SB-15 </t>
  </si>
  <si>
    <t xml:space="preserve">GW-18-SC-1 </t>
  </si>
  <si>
    <t xml:space="preserve">GW-18-SC-3 </t>
  </si>
  <si>
    <t xml:space="preserve">GW-18-SC-4 </t>
  </si>
  <si>
    <t xml:space="preserve">GW-18-SC-6 </t>
  </si>
  <si>
    <t xml:space="preserve">GW-18-SC-7 </t>
  </si>
  <si>
    <t xml:space="preserve">GW-18-SC-9 </t>
  </si>
  <si>
    <t xml:space="preserve">GW-18-SC-10 </t>
  </si>
  <si>
    <t xml:space="preserve">GW-18-SC-13 </t>
  </si>
  <si>
    <t xml:space="preserve">GW-18-SC-14 </t>
  </si>
  <si>
    <t xml:space="preserve">GW-18-SC-16 </t>
  </si>
  <si>
    <t xml:space="preserve">GW-18-SC-17 </t>
  </si>
  <si>
    <t xml:space="preserve">GW-18-SC-18 </t>
  </si>
  <si>
    <t xml:space="preserve">GW-18-SC-19 </t>
  </si>
  <si>
    <t xml:space="preserve">GW-18-SC-20 </t>
  </si>
  <si>
    <t xml:space="preserve">GW-18-SC-21 </t>
  </si>
  <si>
    <t xml:space="preserve">GW-18-SC-22 </t>
  </si>
  <si>
    <t xml:space="preserve">GW-18-SC-23 </t>
  </si>
  <si>
    <t xml:space="preserve">GW-18-SC-24 </t>
  </si>
  <si>
    <t xml:space="preserve">GW-18-SA-5 </t>
  </si>
  <si>
    <t xml:space="preserve">GW-18-SB-12 </t>
  </si>
  <si>
    <t xml:space="preserve">GW-18-SB-3 </t>
  </si>
  <si>
    <t xml:space="preserve">GW-18-SB-11 </t>
  </si>
  <si>
    <t>LCH-S grey</t>
  </si>
  <si>
    <t>17 km E</t>
  </si>
  <si>
    <t xml:space="preserve">GW-26-SB-3 </t>
  </si>
  <si>
    <t xml:space="preserve">GW-26-SA-2 </t>
  </si>
  <si>
    <t xml:space="preserve">GW-26-SA-3 </t>
  </si>
  <si>
    <t xml:space="preserve">GW-26-SA-5 </t>
  </si>
  <si>
    <t xml:space="preserve">GW-26-SA-9 </t>
  </si>
  <si>
    <t xml:space="preserve">GW-26-SA-10 </t>
  </si>
  <si>
    <t xml:space="preserve">GW-26-SA-12 </t>
  </si>
  <si>
    <t xml:space="preserve">GW-26-SA-14 </t>
  </si>
  <si>
    <t xml:space="preserve">GW-26-SA-8 </t>
  </si>
  <si>
    <t xml:space="preserve">GW-26-SB-4 </t>
  </si>
  <si>
    <t xml:space="preserve">GW-26-SB-5 </t>
  </si>
  <si>
    <t xml:space="preserve">GW-26-SB-6 </t>
  </si>
  <si>
    <t xml:space="preserve">GW-26-SB-7 </t>
  </si>
  <si>
    <t xml:space="preserve">GW-26-SB-9 </t>
  </si>
  <si>
    <t xml:space="preserve">GW-26-SB-10 </t>
  </si>
  <si>
    <t xml:space="preserve">GW-26-SB-11 </t>
  </si>
  <si>
    <t xml:space="preserve">GW-26-SB-12 </t>
  </si>
  <si>
    <t xml:space="preserve">GW-26-SB-13 </t>
  </si>
  <si>
    <t xml:space="preserve">GW-26-SB-15 </t>
  </si>
  <si>
    <t xml:space="preserve">GW-26-SA-1 </t>
  </si>
  <si>
    <t xml:space="preserve">GW-26-SA-4 </t>
  </si>
  <si>
    <t xml:space="preserve">GW-26-SA-6 </t>
  </si>
  <si>
    <t xml:space="preserve">GW-26-SA-7 </t>
  </si>
  <si>
    <t xml:space="preserve">GW-26-SA-11 </t>
  </si>
  <si>
    <t xml:space="preserve">GW-26-SA-15 </t>
  </si>
  <si>
    <t>36 km NW</t>
  </si>
  <si>
    <t xml:space="preserve">GW-33-SA-1 </t>
  </si>
  <si>
    <t xml:space="preserve">GW-33-SA-2 </t>
  </si>
  <si>
    <t xml:space="preserve">GW-33-SA-3 </t>
  </si>
  <si>
    <t xml:space="preserve">GW-33-SA-4 </t>
  </si>
  <si>
    <t xml:space="preserve">GW-33-SA-5 </t>
  </si>
  <si>
    <t xml:space="preserve">GW-33-SA-6 </t>
  </si>
  <si>
    <t xml:space="preserve">GW-33-SA-7 </t>
  </si>
  <si>
    <t xml:space="preserve">GW-33-SA-8 </t>
  </si>
  <si>
    <t xml:space="preserve">GW-33-SA-10 </t>
  </si>
  <si>
    <t xml:space="preserve">GW-33-SA-11 </t>
  </si>
  <si>
    <t xml:space="preserve">GW-33-SA-12 </t>
  </si>
  <si>
    <t xml:space="preserve">GW-33-SA-13 </t>
  </si>
  <si>
    <t xml:space="preserve">GW-33-SA-14 </t>
  </si>
  <si>
    <t xml:space="preserve">GW-33-SA-15 </t>
  </si>
  <si>
    <t xml:space="preserve">GW-33-SB-1 </t>
  </si>
  <si>
    <t xml:space="preserve">GW-33-SB-3 </t>
  </si>
  <si>
    <t xml:space="preserve">GW-33-SB-4 </t>
  </si>
  <si>
    <t xml:space="preserve">GW-33-SB-5 </t>
  </si>
  <si>
    <t xml:space="preserve">GW-33-SB-6 </t>
  </si>
  <si>
    <t xml:space="preserve">GW-33-SB-7 </t>
  </si>
  <si>
    <t xml:space="preserve">GW-33-SB-8 </t>
  </si>
  <si>
    <t xml:space="preserve">GW-33-SB-9 </t>
  </si>
  <si>
    <t xml:space="preserve">GW-33-SB-11 </t>
  </si>
  <si>
    <t xml:space="preserve">GW-33-SB-12 </t>
  </si>
  <si>
    <t xml:space="preserve">GW-33-SB-13 </t>
  </si>
  <si>
    <t xml:space="preserve">GW-33-SB-14 </t>
  </si>
  <si>
    <t xml:space="preserve">GW-33-SB-15 </t>
  </si>
  <si>
    <t xml:space="preserve">GW-33-SD-1 </t>
  </si>
  <si>
    <t xml:space="preserve">GW-33-SD-2 </t>
  </si>
  <si>
    <t xml:space="preserve">GW-33-SD-4 </t>
  </si>
  <si>
    <t xml:space="preserve">GW-33-SD-5 </t>
  </si>
  <si>
    <t xml:space="preserve">GW-33-SD-8 </t>
  </si>
  <si>
    <t xml:space="preserve">GW-33-SD-9 </t>
  </si>
  <si>
    <t xml:space="preserve">GW-33-SD-10 </t>
  </si>
  <si>
    <t xml:space="preserve">GW-33-SD-11 </t>
  </si>
  <si>
    <t xml:space="preserve">GW-33-SD-12 </t>
  </si>
  <si>
    <t xml:space="preserve">GW-33-SD-13 </t>
  </si>
  <si>
    <t xml:space="preserve">GW-33-SD-14 </t>
  </si>
  <si>
    <t xml:space="preserve">GW-33-SD-15 </t>
  </si>
  <si>
    <t xml:space="preserve">GW-33-SC-1 </t>
  </si>
  <si>
    <t xml:space="preserve">GW-33-SC-2 </t>
  </si>
  <si>
    <t xml:space="preserve">GW-33-SC-4 </t>
  </si>
  <si>
    <t xml:space="preserve">GW-33-SC-6 </t>
  </si>
  <si>
    <t xml:space="preserve">GW-33-SC-9 </t>
  </si>
  <si>
    <t xml:space="preserve">GW-33-SC-10 </t>
  </si>
  <si>
    <t xml:space="preserve">GW-33-SC-11 </t>
  </si>
  <si>
    <t xml:space="preserve">GW-33-SC-13 </t>
  </si>
  <si>
    <t xml:space="preserve">GW-33-SC-15 </t>
  </si>
  <si>
    <t>&lt;10.39</t>
  </si>
  <si>
    <t>&lt;9.57</t>
  </si>
  <si>
    <t>&lt;8.27</t>
  </si>
  <si>
    <t>&lt;10.56</t>
  </si>
  <si>
    <t>&lt;10.33</t>
  </si>
  <si>
    <t>&lt;9.91</t>
  </si>
  <si>
    <t>&lt;8.70</t>
  </si>
  <si>
    <t>&lt;8.40</t>
  </si>
  <si>
    <t>&lt;8.02</t>
  </si>
  <si>
    <t>&lt;11.68</t>
  </si>
  <si>
    <t>&lt;11.54</t>
  </si>
  <si>
    <t>&lt;7.94</t>
  </si>
  <si>
    <t>&lt;6.63</t>
  </si>
  <si>
    <t>&lt;7.90</t>
  </si>
  <si>
    <t>&lt;8.95</t>
  </si>
  <si>
    <t>&lt;8.77</t>
  </si>
  <si>
    <t>&lt;6.17</t>
  </si>
  <si>
    <t>&lt;7.62</t>
  </si>
  <si>
    <t>&lt;6.62</t>
  </si>
  <si>
    <t>&lt;8.19</t>
  </si>
  <si>
    <t>&lt;9.02</t>
  </si>
  <si>
    <t>&lt;9.13</t>
  </si>
  <si>
    <t>&lt;9.27</t>
  </si>
  <si>
    <t>&lt;6.28</t>
  </si>
  <si>
    <t>&lt;10.31</t>
  </si>
  <si>
    <t>&lt;9.77</t>
  </si>
  <si>
    <t>&lt;7.23</t>
  </si>
  <si>
    <t>&lt;7.37</t>
  </si>
  <si>
    <t>&lt;9.15</t>
  </si>
  <si>
    <t>&lt;8.86</t>
  </si>
  <si>
    <t>&lt;9.32</t>
  </si>
  <si>
    <t>&lt;9.61</t>
  </si>
  <si>
    <t>&lt;10.10</t>
  </si>
  <si>
    <t>&lt;9.34</t>
  </si>
  <si>
    <t>&lt;8.61</t>
  </si>
  <si>
    <t>&lt;7.21</t>
  </si>
  <si>
    <t>Atitlán Caldera</t>
  </si>
  <si>
    <t>G007_20</t>
  </si>
  <si>
    <t>G007_19</t>
  </si>
  <si>
    <t>Ignimbrite</t>
  </si>
  <si>
    <t>84 ka</t>
  </si>
  <si>
    <t>G007_18</t>
  </si>
  <si>
    <t>G007_17</t>
  </si>
  <si>
    <t>G007_16</t>
  </si>
  <si>
    <t>proximal inside Caldera east side</t>
  </si>
  <si>
    <t>G007_15</t>
  </si>
  <si>
    <t>G007_14</t>
  </si>
  <si>
    <t>G007_13</t>
  </si>
  <si>
    <t>G007_12</t>
  </si>
  <si>
    <t>G007_11</t>
  </si>
  <si>
    <t>G007_10</t>
  </si>
  <si>
    <t>G007_09</t>
  </si>
  <si>
    <t>G007_08</t>
  </si>
  <si>
    <t>G007_07</t>
  </si>
  <si>
    <t>G007_06</t>
  </si>
  <si>
    <t>G007_05</t>
  </si>
  <si>
    <t>G007_04</t>
  </si>
  <si>
    <t>G007_03</t>
  </si>
  <si>
    <t>G007_02</t>
  </si>
  <si>
    <t>G007_01</t>
  </si>
  <si>
    <t>Chocoyos ig average</t>
  </si>
  <si>
    <t>chocoyos_01</t>
  </si>
  <si>
    <t>chocoyos_02</t>
  </si>
  <si>
    <t>Fall</t>
  </si>
  <si>
    <t>chocoyos_03</t>
  </si>
  <si>
    <t>distal 60 km to the east</t>
  </si>
  <si>
    <t>chocoyos_04</t>
  </si>
  <si>
    <t>chocoyos_05</t>
  </si>
  <si>
    <t>chocoyos_06</t>
  </si>
  <si>
    <t>chocoyos_07</t>
  </si>
  <si>
    <t>chocoyos_08</t>
  </si>
  <si>
    <t>chocoyos_09</t>
  </si>
  <si>
    <t>chocoyos_10</t>
  </si>
  <si>
    <t>chocoyos_11</t>
  </si>
  <si>
    <t>chocoyos_12</t>
  </si>
  <si>
    <t>chocoyos_13</t>
  </si>
  <si>
    <t>chocoyos_14</t>
  </si>
  <si>
    <t>chocoyos_15</t>
  </si>
  <si>
    <t>chocoyos_16</t>
  </si>
  <si>
    <t>chocoyos_17</t>
  </si>
  <si>
    <t>chocoyos_18</t>
  </si>
  <si>
    <t>Chocoyos Fall average</t>
  </si>
  <si>
    <t>LCY Basal ash</t>
  </si>
  <si>
    <t xml:space="preserve">G035-1 </t>
  </si>
  <si>
    <t xml:space="preserve">G035-2 </t>
  </si>
  <si>
    <t>Basal ash</t>
  </si>
  <si>
    <t xml:space="preserve">G035-3 </t>
  </si>
  <si>
    <t>distal  60 km to the east</t>
  </si>
  <si>
    <t xml:space="preserve">G035-4 </t>
  </si>
  <si>
    <t xml:space="preserve">G035-5 </t>
  </si>
  <si>
    <t xml:space="preserve">G035-6 </t>
  </si>
  <si>
    <t xml:space="preserve">G035-8 </t>
  </si>
  <si>
    <t xml:space="preserve">G035-9 </t>
  </si>
  <si>
    <t xml:space="preserve">G035-10 </t>
  </si>
  <si>
    <t xml:space="preserve">G035-11 </t>
  </si>
  <si>
    <t xml:space="preserve">G035-12 </t>
  </si>
  <si>
    <t xml:space="preserve">G035-13 </t>
  </si>
  <si>
    <t xml:space="preserve">G035-14 </t>
  </si>
  <si>
    <t xml:space="preserve">G035-15 </t>
  </si>
  <si>
    <t>LCY Basal ash ?</t>
  </si>
  <si>
    <t>G035 average</t>
  </si>
  <si>
    <r>
      <t>LCY Fall</t>
    </r>
    <r>
      <rPr>
        <sz val="10"/>
        <rFont val="Arial"/>
        <family val="2"/>
      </rPr>
      <t xml:space="preserve"> ??</t>
    </r>
  </si>
  <si>
    <t xml:space="preserve">G033-1 </t>
  </si>
  <si>
    <t xml:space="preserve">G033-2 </t>
  </si>
  <si>
    <t>&lt;14.65</t>
  </si>
  <si>
    <t xml:space="preserve">G033-3 </t>
  </si>
  <si>
    <t>&lt;11.21</t>
  </si>
  <si>
    <t xml:space="preserve">G033-4 </t>
  </si>
  <si>
    <t>distal 75 km to the east</t>
  </si>
  <si>
    <t xml:space="preserve">G033-5 </t>
  </si>
  <si>
    <t xml:space="preserve">G033-6 </t>
  </si>
  <si>
    <t xml:space="preserve">G033-7 </t>
  </si>
  <si>
    <t xml:space="preserve">G033-8 </t>
  </si>
  <si>
    <t xml:space="preserve">G033-9 </t>
  </si>
  <si>
    <t xml:space="preserve">G033-10 </t>
  </si>
  <si>
    <t xml:space="preserve">G033-11 </t>
  </si>
  <si>
    <t xml:space="preserve">G033-12 </t>
  </si>
  <si>
    <t xml:space="preserve">G033-13 </t>
  </si>
  <si>
    <t xml:space="preserve">G033-14 </t>
  </si>
  <si>
    <t xml:space="preserve">G033-15 </t>
  </si>
  <si>
    <t>LCY Fall ??</t>
  </si>
  <si>
    <t>G033 average</t>
  </si>
  <si>
    <t>LCY Flow</t>
  </si>
  <si>
    <t xml:space="preserve">G034-1 </t>
  </si>
  <si>
    <t xml:space="preserve">G034-2 </t>
  </si>
  <si>
    <t xml:space="preserve">G034-3 </t>
  </si>
  <si>
    <t xml:space="preserve">G034-4 </t>
  </si>
  <si>
    <t xml:space="preserve">G034-5 </t>
  </si>
  <si>
    <t xml:space="preserve">G034-6 </t>
  </si>
  <si>
    <t xml:space="preserve">G034-7 </t>
  </si>
  <si>
    <t xml:space="preserve">G034-8 </t>
  </si>
  <si>
    <t xml:space="preserve">G034-9 </t>
  </si>
  <si>
    <t xml:space="preserve">G034-10 </t>
  </si>
  <si>
    <t xml:space="preserve">G034-11 </t>
  </si>
  <si>
    <t xml:space="preserve">G034-12 </t>
  </si>
  <si>
    <t xml:space="preserve">G034-13 </t>
  </si>
  <si>
    <t xml:space="preserve">G034-14 </t>
  </si>
  <si>
    <t xml:space="preserve">G034-15 </t>
  </si>
  <si>
    <t>LCY Flow ??</t>
  </si>
  <si>
    <t>G034 average</t>
  </si>
  <si>
    <t xml:space="preserve">G13-61-1 </t>
  </si>
  <si>
    <t>&lt;17.15</t>
  </si>
  <si>
    <t>&lt;0.64</t>
  </si>
  <si>
    <t>&lt;1.75</t>
  </si>
  <si>
    <t>&lt;0.26</t>
  </si>
  <si>
    <t>&lt;0.255</t>
  </si>
  <si>
    <t>&lt;1.25</t>
  </si>
  <si>
    <t>&lt;0.27</t>
  </si>
  <si>
    <t xml:space="preserve">medial 25 km to the east </t>
  </si>
  <si>
    <t xml:space="preserve">G13-61-2 </t>
  </si>
  <si>
    <t>&lt;20.56</t>
  </si>
  <si>
    <t>&lt;0.74</t>
  </si>
  <si>
    <t>&lt;2.04</t>
  </si>
  <si>
    <t>&lt;0.51</t>
  </si>
  <si>
    <t>&lt;1.97</t>
  </si>
  <si>
    <t>&lt;0.31</t>
  </si>
  <si>
    <t>&lt;0.33</t>
  </si>
  <si>
    <t>&lt;0.94</t>
  </si>
  <si>
    <t>&lt;1.48</t>
  </si>
  <si>
    <t>&lt;0.34</t>
  </si>
  <si>
    <t>&lt;0.45</t>
  </si>
  <si>
    <t xml:space="preserve">G13-61-3 </t>
  </si>
  <si>
    <t>&lt;16.05</t>
  </si>
  <si>
    <t>&lt;0.59</t>
  </si>
  <si>
    <t>&lt;1.52</t>
  </si>
  <si>
    <t>&lt;1.62</t>
  </si>
  <si>
    <t>&lt;0.242</t>
  </si>
  <si>
    <t>&lt;0.25</t>
  </si>
  <si>
    <t xml:space="preserve">G13-61-4 </t>
  </si>
  <si>
    <t xml:space="preserve">G13-61-5 </t>
  </si>
  <si>
    <t xml:space="preserve">G13-61-6 </t>
  </si>
  <si>
    <t xml:space="preserve">G13-61-7 </t>
  </si>
  <si>
    <t xml:space="preserve">G13-61-8 </t>
  </si>
  <si>
    <t xml:space="preserve">G13-61-9 </t>
  </si>
  <si>
    <t xml:space="preserve">G13-61-10 </t>
  </si>
  <si>
    <t xml:space="preserve">G13-61-11 </t>
  </si>
  <si>
    <t xml:space="preserve">G13-61-12 </t>
  </si>
  <si>
    <t xml:space="preserve">G13-61-13 </t>
  </si>
  <si>
    <t xml:space="preserve">G13-61-14 </t>
  </si>
  <si>
    <t xml:space="preserve">G13-61-15 </t>
  </si>
  <si>
    <t>G13-61 AV</t>
  </si>
  <si>
    <t>G13-61 STD</t>
  </si>
  <si>
    <t xml:space="preserve">G13-49-1 </t>
  </si>
  <si>
    <t xml:space="preserve">G13-49-10 </t>
  </si>
  <si>
    <t>&lt;1.12</t>
  </si>
  <si>
    <t>&lt;0.48</t>
  </si>
  <si>
    <t xml:space="preserve">medial 45 km to the east </t>
  </si>
  <si>
    <t xml:space="preserve">G13-49-11 </t>
  </si>
  <si>
    <t>&lt;0.36</t>
  </si>
  <si>
    <t>&lt;0.29</t>
  </si>
  <si>
    <t>&lt;0.61</t>
  </si>
  <si>
    <t xml:space="preserve">G13-49-12 </t>
  </si>
  <si>
    <t xml:space="preserve">G13-49-13 </t>
  </si>
  <si>
    <t>&lt;0.43</t>
  </si>
  <si>
    <t>&lt;0.232</t>
  </si>
  <si>
    <t>&lt;0.196</t>
  </si>
  <si>
    <t xml:space="preserve">G13-49-14 </t>
  </si>
  <si>
    <t xml:space="preserve">G13-49-15 </t>
  </si>
  <si>
    <t xml:space="preserve">G13-49-16 </t>
  </si>
  <si>
    <t xml:space="preserve">G13-49-17 </t>
  </si>
  <si>
    <t xml:space="preserve">G13-49-18 </t>
  </si>
  <si>
    <t xml:space="preserve">G13-49-2 </t>
  </si>
  <si>
    <t xml:space="preserve">G13-49-3 </t>
  </si>
  <si>
    <t xml:space="preserve">G13-49-4 </t>
  </si>
  <si>
    <t xml:space="preserve">G13-49-5 </t>
  </si>
  <si>
    <t>G13-49-6</t>
  </si>
  <si>
    <t xml:space="preserve">G13-49-8 </t>
  </si>
  <si>
    <t xml:space="preserve">G13-49-9 </t>
  </si>
  <si>
    <t>G13-49 AV</t>
  </si>
  <si>
    <t>G13-49 STD</t>
  </si>
  <si>
    <t xml:space="preserve">G13-85white-1 </t>
  </si>
  <si>
    <t>medial 35 km to the northwest</t>
  </si>
  <si>
    <t xml:space="preserve">G13-85white-2 </t>
  </si>
  <si>
    <t xml:space="preserve">G13-85white-3 </t>
  </si>
  <si>
    <t xml:space="preserve">G13-85white-4 </t>
  </si>
  <si>
    <t xml:space="preserve">G13-85white-5 </t>
  </si>
  <si>
    <t xml:space="preserve">G13-85white-6 </t>
  </si>
  <si>
    <t xml:space="preserve">G13-85white-7 </t>
  </si>
  <si>
    <t xml:space="preserve">G13-85white-8 </t>
  </si>
  <si>
    <t xml:space="preserve">G13-85white-9 </t>
  </si>
  <si>
    <t xml:space="preserve">G13-85white-10 </t>
  </si>
  <si>
    <t xml:space="preserve">G13-85white-11 </t>
  </si>
  <si>
    <t xml:space="preserve">G13-85white-13 </t>
  </si>
  <si>
    <t xml:space="preserve">G13-85white-14 </t>
  </si>
  <si>
    <t xml:space="preserve">G13-85white-15 </t>
  </si>
  <si>
    <t>G13-85white AV</t>
  </si>
  <si>
    <t>G13-85white STD</t>
  </si>
  <si>
    <t xml:space="preserve">G13-85grey-1 </t>
  </si>
  <si>
    <t>&lt;25.06</t>
  </si>
  <si>
    <t>&lt;0.39</t>
  </si>
  <si>
    <t>&lt;0.41</t>
  </si>
  <si>
    <t>&lt;1.86</t>
  </si>
  <si>
    <t>&lt;0.52</t>
  </si>
  <si>
    <t xml:space="preserve">G13-85grey-2 </t>
  </si>
  <si>
    <t>&lt;8.36</t>
  </si>
  <si>
    <t>&lt;0.127</t>
  </si>
  <si>
    <t xml:space="preserve">G13-85grey-3 </t>
  </si>
  <si>
    <t>&lt;14.50</t>
  </si>
  <si>
    <t xml:space="preserve">G13-85grey-4 </t>
  </si>
  <si>
    <t xml:space="preserve">G13-85grey-5 </t>
  </si>
  <si>
    <t xml:space="preserve">G13-85grey-6 </t>
  </si>
  <si>
    <t xml:space="preserve">G13-85grey-7 </t>
  </si>
  <si>
    <t xml:space="preserve">G13-85grey-8 </t>
  </si>
  <si>
    <t xml:space="preserve">G13-85grey-9 </t>
  </si>
  <si>
    <t xml:space="preserve">G13-85grey-10 </t>
  </si>
  <si>
    <t xml:space="preserve">G13-85grey-11 </t>
  </si>
  <si>
    <t xml:space="preserve">G13-85grey-12 </t>
  </si>
  <si>
    <t xml:space="preserve">G13-85grey-13 </t>
  </si>
  <si>
    <t xml:space="preserve">G13-85grey-14 </t>
  </si>
  <si>
    <t xml:space="preserve">G13-85grey-15 </t>
  </si>
  <si>
    <t>G13-85grey AV</t>
  </si>
  <si>
    <t>G13-85grey STD</t>
  </si>
  <si>
    <t xml:space="preserve">G13-88-1 </t>
  </si>
  <si>
    <t>&lt;14.02</t>
  </si>
  <si>
    <t>&lt;0.42</t>
  </si>
  <si>
    <t>&lt;1.21</t>
  </si>
  <si>
    <t xml:space="preserve">G13-88-2 </t>
  </si>
  <si>
    <t>&lt;10.23</t>
  </si>
  <si>
    <t>medial 35 km northwest</t>
  </si>
  <si>
    <t xml:space="preserve">G13-88-3 </t>
  </si>
  <si>
    <t>&lt;11.91</t>
  </si>
  <si>
    <t>&lt;0.160</t>
  </si>
  <si>
    <t xml:space="preserve">G13-88-4 </t>
  </si>
  <si>
    <t xml:space="preserve">G13-88-5 </t>
  </si>
  <si>
    <t xml:space="preserve">G13-88-6 </t>
  </si>
  <si>
    <t xml:space="preserve">G13-88-7 </t>
  </si>
  <si>
    <t xml:space="preserve">G13-88-8 </t>
  </si>
  <si>
    <t xml:space="preserve">G13-88-9 </t>
  </si>
  <si>
    <t xml:space="preserve">G13-88-10 </t>
  </si>
  <si>
    <t xml:space="preserve">G13-88-11 </t>
  </si>
  <si>
    <t xml:space="preserve">G13-88-12 </t>
  </si>
  <si>
    <t xml:space="preserve">G13-88-13 </t>
  </si>
  <si>
    <t xml:space="preserve">G13-88-14 </t>
  </si>
  <si>
    <t xml:space="preserve">G13-88-15 </t>
  </si>
  <si>
    <t>G13-88 AV</t>
  </si>
  <si>
    <t>G13-88 STD</t>
  </si>
  <si>
    <t>LCY</t>
  </si>
  <si>
    <t xml:space="preserve">G17-83-1 </t>
  </si>
  <si>
    <t>&lt;17.19</t>
  </si>
  <si>
    <t xml:space="preserve">G17-83-2 </t>
  </si>
  <si>
    <t>&lt;12.26</t>
  </si>
  <si>
    <t xml:space="preserve">G17-83-3 </t>
  </si>
  <si>
    <t>&lt;15.37</t>
  </si>
  <si>
    <t xml:space="preserve">distal 75 km NNW </t>
  </si>
  <si>
    <t xml:space="preserve">G17-83-4 </t>
  </si>
  <si>
    <t xml:space="preserve">G17-83-5 </t>
  </si>
  <si>
    <t xml:space="preserve">G17-83-6 </t>
  </si>
  <si>
    <t xml:space="preserve">G17-83-7 </t>
  </si>
  <si>
    <t xml:space="preserve">G17-83-8 </t>
  </si>
  <si>
    <t xml:space="preserve">G17-83-9 </t>
  </si>
  <si>
    <t xml:space="preserve">G17-83-10 </t>
  </si>
  <si>
    <t xml:space="preserve">G17-83-11 </t>
  </si>
  <si>
    <t xml:space="preserve">G17-83-12 </t>
  </si>
  <si>
    <t xml:space="preserve">G17-83-13 </t>
  </si>
  <si>
    <t xml:space="preserve">G17-83-14 </t>
  </si>
  <si>
    <t>G17-83 AV</t>
  </si>
  <si>
    <t>G17-83 STD</t>
  </si>
  <si>
    <t xml:space="preserve">G17-78-1 </t>
  </si>
  <si>
    <t>&lt;7.92</t>
  </si>
  <si>
    <t xml:space="preserve">G17-78-2 </t>
  </si>
  <si>
    <t>&lt;5.98</t>
  </si>
  <si>
    <t>distal 63 km NW</t>
  </si>
  <si>
    <t xml:space="preserve">G17-78-3 </t>
  </si>
  <si>
    <t>&lt;5.41</t>
  </si>
  <si>
    <t xml:space="preserve">G17-78-4 </t>
  </si>
  <si>
    <t xml:space="preserve">G17-78-5 </t>
  </si>
  <si>
    <t xml:space="preserve">G17-78-6 </t>
  </si>
  <si>
    <t xml:space="preserve">G17-78-7 </t>
  </si>
  <si>
    <t xml:space="preserve">G17-78-8 </t>
  </si>
  <si>
    <t xml:space="preserve">G17-78-9 </t>
  </si>
  <si>
    <t xml:space="preserve">G17-78-10 </t>
  </si>
  <si>
    <t xml:space="preserve">G17-78-11 </t>
  </si>
  <si>
    <t xml:space="preserve">G17-78-12 </t>
  </si>
  <si>
    <t xml:space="preserve">G17-78-13 </t>
  </si>
  <si>
    <t xml:space="preserve">G17-78-14 </t>
  </si>
  <si>
    <t xml:space="preserve">G17-78-15 </t>
  </si>
  <si>
    <t>G17-78 AV</t>
  </si>
  <si>
    <t>G17-78 STD</t>
  </si>
  <si>
    <t xml:space="preserve">G17-74-1 </t>
  </si>
  <si>
    <t xml:space="preserve">G17-74-2 </t>
  </si>
  <si>
    <t xml:space="preserve">G17-74-3 </t>
  </si>
  <si>
    <t>distal 50 km NW</t>
  </si>
  <si>
    <t xml:space="preserve">G17-74-5 </t>
  </si>
  <si>
    <t xml:space="preserve">G17-74-6 </t>
  </si>
  <si>
    <t xml:space="preserve">G17-74-7 </t>
  </si>
  <si>
    <t xml:space="preserve">G17-74-8 </t>
  </si>
  <si>
    <t xml:space="preserve">G17-74-9 </t>
  </si>
  <si>
    <t xml:space="preserve">G17-74-10 </t>
  </si>
  <si>
    <t xml:space="preserve">G17-74-12 </t>
  </si>
  <si>
    <t xml:space="preserve">G17-74-13 </t>
  </si>
  <si>
    <t xml:space="preserve">G17-74-14 </t>
  </si>
  <si>
    <t xml:space="preserve">G17-74-15 </t>
  </si>
  <si>
    <t>G17-74 AV</t>
  </si>
  <si>
    <t>G17-74 STD</t>
  </si>
  <si>
    <t xml:space="preserve">G17-40ash-1 </t>
  </si>
  <si>
    <t xml:space="preserve">LCY </t>
  </si>
  <si>
    <t xml:space="preserve">G17-40pum-1 </t>
  </si>
  <si>
    <t>G17-40pum-2</t>
  </si>
  <si>
    <t xml:space="preserve">medial 20 km NW </t>
  </si>
  <si>
    <t>G17-40pum-3</t>
  </si>
  <si>
    <t>G17-40pum-4</t>
  </si>
  <si>
    <t>G17-40pum-5</t>
  </si>
  <si>
    <t>G17-40pum-6</t>
  </si>
  <si>
    <t>G17-40pum-7</t>
  </si>
  <si>
    <t>G17-40pum-8</t>
  </si>
  <si>
    <t>G17-40pum-9</t>
  </si>
  <si>
    <t>G17-40pum-10</t>
  </si>
  <si>
    <t>G17-40pum-11</t>
  </si>
  <si>
    <t>G17-40pum-12</t>
  </si>
  <si>
    <t>G17-40pum-13</t>
  </si>
  <si>
    <t xml:space="preserve">G17-40pum-15 </t>
  </si>
  <si>
    <t xml:space="preserve">G17-40ash-2 </t>
  </si>
  <si>
    <t>&lt;7.75</t>
  </si>
  <si>
    <t>&lt;0.188</t>
  </si>
  <si>
    <t xml:space="preserve">G17-40ash-3 </t>
  </si>
  <si>
    <t>&lt;7.28</t>
  </si>
  <si>
    <t xml:space="preserve">G17-40ash-4 </t>
  </si>
  <si>
    <t xml:space="preserve">G17-40ash-5 </t>
  </si>
  <si>
    <t xml:space="preserve">G17-40ash-6 </t>
  </si>
  <si>
    <t xml:space="preserve">G17-40ash-7 </t>
  </si>
  <si>
    <t xml:space="preserve">G17-40ash-8 </t>
  </si>
  <si>
    <t xml:space="preserve">G17-40ash-9 </t>
  </si>
  <si>
    <t xml:space="preserve">G17-40ash-10 </t>
  </si>
  <si>
    <t xml:space="preserve">G17-40ash-11 </t>
  </si>
  <si>
    <t xml:space="preserve">G17-40ash-12 </t>
  </si>
  <si>
    <t xml:space="preserve">G17-40ash-13 </t>
  </si>
  <si>
    <t xml:space="preserve">G17-40ash-14 </t>
  </si>
  <si>
    <t xml:space="preserve">G17-40ash-15 </t>
  </si>
  <si>
    <t>G17-40 ash AV</t>
  </si>
  <si>
    <t>G17-40 ash STD</t>
  </si>
  <si>
    <t xml:space="preserve">G17-37a-1 </t>
  </si>
  <si>
    <t xml:space="preserve">G17-37a-4 </t>
  </si>
  <si>
    <t>&lt;18.30</t>
  </si>
  <si>
    <t xml:space="preserve">G17-37a-6 </t>
  </si>
  <si>
    <t xml:space="preserve">G17-37a-11 </t>
  </si>
  <si>
    <t xml:space="preserve">G17-37a-15 </t>
  </si>
  <si>
    <t xml:space="preserve">G17-37a-9 </t>
  </si>
  <si>
    <t xml:space="preserve">G17-37a-7 </t>
  </si>
  <si>
    <t>G17-37a AV1</t>
  </si>
  <si>
    <t>G17-37a STD1</t>
  </si>
  <si>
    <t>LCY?</t>
  </si>
  <si>
    <t xml:space="preserve">G17-26-1 </t>
  </si>
  <si>
    <t>&lt;11.22</t>
  </si>
  <si>
    <t xml:space="preserve">G17-26-2 </t>
  </si>
  <si>
    <t>&lt;10.37</t>
  </si>
  <si>
    <t xml:space="preserve">G17-26-3 </t>
  </si>
  <si>
    <t>&lt;11.30</t>
  </si>
  <si>
    <t>medial 17 km NNE</t>
  </si>
  <si>
    <t xml:space="preserve">G17-26-4 </t>
  </si>
  <si>
    <t xml:space="preserve">G17-26-5 </t>
  </si>
  <si>
    <t xml:space="preserve">G17-26-6 </t>
  </si>
  <si>
    <t xml:space="preserve">G17-26-8 </t>
  </si>
  <si>
    <t xml:space="preserve">G17-26-9 </t>
  </si>
  <si>
    <t xml:space="preserve">G17-26-10 </t>
  </si>
  <si>
    <t xml:space="preserve">G17-26-11 </t>
  </si>
  <si>
    <t xml:space="preserve">G17-26-12 </t>
  </si>
  <si>
    <t xml:space="preserve">G17-26-13 </t>
  </si>
  <si>
    <t xml:space="preserve">G17-26-14 </t>
  </si>
  <si>
    <t xml:space="preserve">G17-26-15 </t>
  </si>
  <si>
    <t xml:space="preserve">G17-26-16 </t>
  </si>
  <si>
    <t xml:space="preserve">G17-26-17 </t>
  </si>
  <si>
    <t xml:space="preserve">G17-26-18 </t>
  </si>
  <si>
    <t xml:space="preserve">G17-26-19 </t>
  </si>
  <si>
    <t xml:space="preserve">G17-26-20 </t>
  </si>
  <si>
    <t xml:space="preserve">G17-26-21 </t>
  </si>
  <si>
    <t xml:space="preserve">G17-26-22 </t>
  </si>
  <si>
    <t>G17-26 AV</t>
  </si>
  <si>
    <t>G17-26 STD</t>
  </si>
  <si>
    <t xml:space="preserve">G17-23-1 </t>
  </si>
  <si>
    <t xml:space="preserve">G17-23-2 </t>
  </si>
  <si>
    <t xml:space="preserve">G17-23-3 </t>
  </si>
  <si>
    <t>medial 25 km NE</t>
  </si>
  <si>
    <t xml:space="preserve">G17-23-4 </t>
  </si>
  <si>
    <t xml:space="preserve">G17-23-6 </t>
  </si>
  <si>
    <t xml:space="preserve">G17-23-7 </t>
  </si>
  <si>
    <t xml:space="preserve">G17-23-8 </t>
  </si>
  <si>
    <t xml:space="preserve">G17-23-9 </t>
  </si>
  <si>
    <t xml:space="preserve">G17-23-10 </t>
  </si>
  <si>
    <t xml:space="preserve">G17-23-11 </t>
  </si>
  <si>
    <t xml:space="preserve">G17-23-12 </t>
  </si>
  <si>
    <t xml:space="preserve">G17-23-13 </t>
  </si>
  <si>
    <t xml:space="preserve">G17-23-14 </t>
  </si>
  <si>
    <t xml:space="preserve">G17-23-15 </t>
  </si>
  <si>
    <t>G17-23 AV</t>
  </si>
  <si>
    <t>G17-23 STD</t>
  </si>
  <si>
    <t xml:space="preserve">G17-18-1 </t>
  </si>
  <si>
    <t>&lt;10.21</t>
  </si>
  <si>
    <t xml:space="preserve">G17-18-2 </t>
  </si>
  <si>
    <t>&lt;8.28</t>
  </si>
  <si>
    <t xml:space="preserve">G17-18-3 </t>
  </si>
  <si>
    <t>&lt;9.42</t>
  </si>
  <si>
    <t>distal 56 km SSE</t>
  </si>
  <si>
    <t xml:space="preserve">G17-18-4 </t>
  </si>
  <si>
    <t xml:space="preserve">G17-18-5 </t>
  </si>
  <si>
    <t xml:space="preserve">G17-18-6 </t>
  </si>
  <si>
    <t xml:space="preserve">G17-18-7 </t>
  </si>
  <si>
    <t xml:space="preserve">G17-18-8 </t>
  </si>
  <si>
    <t xml:space="preserve">G17-18-9 </t>
  </si>
  <si>
    <t xml:space="preserve">G17-18-10 </t>
  </si>
  <si>
    <t xml:space="preserve">G17-18-11 </t>
  </si>
  <si>
    <t xml:space="preserve">G17-18-12 </t>
  </si>
  <si>
    <t xml:space="preserve">G17-18-13 </t>
  </si>
  <si>
    <t xml:space="preserve">G17-18-14 </t>
  </si>
  <si>
    <t xml:space="preserve">G17-18-15 </t>
  </si>
  <si>
    <t>G17-18 AV</t>
  </si>
  <si>
    <t>G17-18 STD</t>
  </si>
  <si>
    <t xml:space="preserve">G13-91-1 </t>
  </si>
  <si>
    <t>&lt;12.29</t>
  </si>
  <si>
    <t>&lt;0.121</t>
  </si>
  <si>
    <t xml:space="preserve">medial 35 km South </t>
  </si>
  <si>
    <t xml:space="preserve">G13-91-2 </t>
  </si>
  <si>
    <t>&lt;10.62</t>
  </si>
  <si>
    <t xml:space="preserve">G13-91-3 </t>
  </si>
  <si>
    <t>&lt;12.18</t>
  </si>
  <si>
    <t>&lt;0.122</t>
  </si>
  <si>
    <t xml:space="preserve">G13-91-5 </t>
  </si>
  <si>
    <t xml:space="preserve">G13-91-6 </t>
  </si>
  <si>
    <t xml:space="preserve">G13-91-7 </t>
  </si>
  <si>
    <t xml:space="preserve">G13-91-8 </t>
  </si>
  <si>
    <t xml:space="preserve">G13-91-9 </t>
  </si>
  <si>
    <t xml:space="preserve">G13-91-10 </t>
  </si>
  <si>
    <t xml:space="preserve">G13-91-12 </t>
  </si>
  <si>
    <t xml:space="preserve">G13-91-13 </t>
  </si>
  <si>
    <t xml:space="preserve">G13-91-14 </t>
  </si>
  <si>
    <t xml:space="preserve">G13-91-15 </t>
  </si>
  <si>
    <t>G13-91 AV</t>
  </si>
  <si>
    <t>G13-91 STD</t>
  </si>
  <si>
    <t xml:space="preserve">M18-02-1 </t>
  </si>
  <si>
    <t xml:space="preserve">M18-02-2 </t>
  </si>
  <si>
    <t xml:space="preserve">M18-02-3 </t>
  </si>
  <si>
    <t xml:space="preserve">M18-02-4 </t>
  </si>
  <si>
    <t xml:space="preserve">M18-02-5 </t>
  </si>
  <si>
    <t xml:space="preserve">M18-02-6 </t>
  </si>
  <si>
    <t xml:space="preserve">M18-02-7 </t>
  </si>
  <si>
    <t xml:space="preserve">M18-02-8 </t>
  </si>
  <si>
    <t xml:space="preserve">M18-02-9 </t>
  </si>
  <si>
    <t xml:space="preserve">M18-02-10 </t>
  </si>
  <si>
    <t xml:space="preserve">M18-02-11 </t>
  </si>
  <si>
    <t xml:space="preserve">M18-02-12 </t>
  </si>
  <si>
    <t xml:space="preserve">M18-02-13 </t>
  </si>
  <si>
    <t xml:space="preserve">M18-02-14 </t>
  </si>
  <si>
    <t xml:space="preserve">M18-02-15 </t>
  </si>
  <si>
    <t>M18-02 AV</t>
  </si>
  <si>
    <t>M18-02 STD</t>
  </si>
  <si>
    <t>GW-38-H1-1</t>
  </si>
  <si>
    <t>GW-38-H1-2</t>
  </si>
  <si>
    <t>GW-38-H1-3</t>
  </si>
  <si>
    <t>GW-38-H1-4</t>
  </si>
  <si>
    <t>GW-38-H1-5</t>
  </si>
  <si>
    <t>GW-38-H1-6</t>
  </si>
  <si>
    <t>GW-38-H1-7</t>
  </si>
  <si>
    <t>GW-38-H1-8</t>
  </si>
  <si>
    <t>GW-38-H1-9</t>
  </si>
  <si>
    <t>GW-38-H1-10</t>
  </si>
  <si>
    <t>GW-38-H1-11</t>
  </si>
  <si>
    <t>GW-38-H1-12</t>
  </si>
  <si>
    <t>GW-38-H1-13</t>
  </si>
  <si>
    <t>GW-38-H1-14</t>
  </si>
  <si>
    <t>GW-38-H1-15</t>
  </si>
  <si>
    <t>GW-38-H2-2</t>
  </si>
  <si>
    <t>GW-38-H2-3</t>
  </si>
  <si>
    <t>GW-38-H2-4</t>
  </si>
  <si>
    <t>GW-38-H2-5</t>
  </si>
  <si>
    <t>GW-38-H2-6</t>
  </si>
  <si>
    <t>GW-38-H2-7</t>
  </si>
  <si>
    <t>GW-38-H2-8</t>
  </si>
  <si>
    <t>GW-38-H2-9</t>
  </si>
  <si>
    <t>GW-38-H2-10</t>
  </si>
  <si>
    <t>GW-38-H2-11</t>
  </si>
  <si>
    <t>GW-38-H2-12</t>
  </si>
  <si>
    <t>GW-38-H2-13</t>
  </si>
  <si>
    <t>GW-38-H2-14</t>
  </si>
  <si>
    <t xml:space="preserve">GW38-CH1-1 </t>
  </si>
  <si>
    <t>GW38-CH1-2</t>
  </si>
  <si>
    <t>GW38-CH1-3</t>
  </si>
  <si>
    <t>GW38-CH1-4</t>
  </si>
  <si>
    <t>GW38-CH1-5</t>
  </si>
  <si>
    <t>GW38-CH1-6</t>
  </si>
  <si>
    <t>GW38-CH1-7</t>
  </si>
  <si>
    <t>GW38-CH1-8</t>
  </si>
  <si>
    <t>GW38-CH1-9</t>
  </si>
  <si>
    <t>GW38-CH1-10</t>
  </si>
  <si>
    <t>GW38-CH1-11</t>
  </si>
  <si>
    <t>GW38-CH1-12</t>
  </si>
  <si>
    <t>GW38-CH1-13</t>
  </si>
  <si>
    <t>GW38-CH1-14</t>
  </si>
  <si>
    <t>GW38-CH1-15</t>
  </si>
  <si>
    <t xml:space="preserve">GW-38-CH3a-1 </t>
  </si>
  <si>
    <t>GW-38-CH3a-2</t>
  </si>
  <si>
    <t>GW-38-CH3a-3</t>
  </si>
  <si>
    <t>GW-38-CH3a-4</t>
  </si>
  <si>
    <t>GW-38-CH3a-5</t>
  </si>
  <si>
    <t>GW-38-CH3a-6</t>
  </si>
  <si>
    <t>GW-38-CH3a-7</t>
  </si>
  <si>
    <t>GW-38-CH3a-8</t>
  </si>
  <si>
    <t>GW-38-CH3a-9</t>
  </si>
  <si>
    <t>GW-38-CH3a-10</t>
  </si>
  <si>
    <t>GW-38-CH3a-11</t>
  </si>
  <si>
    <t>GW-38-CH3a-12</t>
  </si>
  <si>
    <t>GW-38-CH3a-13</t>
  </si>
  <si>
    <t>GW-38-CH3a-14</t>
  </si>
  <si>
    <t>GW-38-CH3a-15</t>
  </si>
  <si>
    <t xml:space="preserve">GW38-CH3b-1 </t>
  </si>
  <si>
    <t>GW38-CH3b-2</t>
  </si>
  <si>
    <t>GW38-CH3b-3</t>
  </si>
  <si>
    <t>GW38-CH3b-4</t>
  </si>
  <si>
    <t>GW38-CH3b-5</t>
  </si>
  <si>
    <t>GW38-CH3b-6</t>
  </si>
  <si>
    <t>GW38-CH3b-7</t>
  </si>
  <si>
    <t>GW38-CH3b-8</t>
  </si>
  <si>
    <t>GW38-CH3b-9</t>
  </si>
  <si>
    <t>GW38-CH3b-10</t>
  </si>
  <si>
    <t>GW38-CH3b-11</t>
  </si>
  <si>
    <t>GW38-CH3b-12</t>
  </si>
  <si>
    <t>GW38-CH3b-13</t>
  </si>
  <si>
    <t>GW38-CH3b-14</t>
  </si>
  <si>
    <t>GW38-CH3b-15</t>
  </si>
  <si>
    <t xml:space="preserve">GW38-CH4a-1 </t>
  </si>
  <si>
    <t>GW38-CH4a-2</t>
  </si>
  <si>
    <t>GW38-CH4a-3</t>
  </si>
  <si>
    <t>GW38-CH4a-4</t>
  </si>
  <si>
    <t>GW38-CH4a-5</t>
  </si>
  <si>
    <t>GW38-CH4a-6</t>
  </si>
  <si>
    <t>GW38-CH4a-7</t>
  </si>
  <si>
    <t>GW38-CH4a-8</t>
  </si>
  <si>
    <t>GW38-CH4a-9</t>
  </si>
  <si>
    <t>GW38-CH4a-10</t>
  </si>
  <si>
    <t>GW38-CH4a-11</t>
  </si>
  <si>
    <t>GW38-CH4a-12</t>
  </si>
  <si>
    <t>GW38-CH4a-13</t>
  </si>
  <si>
    <t>GW38-CH4a-14</t>
  </si>
  <si>
    <t>GW38-CH4a-15</t>
  </si>
  <si>
    <t xml:space="preserve">GW38-CH4b-1 </t>
  </si>
  <si>
    <t>GW38-CH4b-2</t>
  </si>
  <si>
    <t>GW38-CH4b-3</t>
  </si>
  <si>
    <t>GW38-CH4b-4</t>
  </si>
  <si>
    <t>GW38-CH4b-5</t>
  </si>
  <si>
    <t>GW38-CH4b-6</t>
  </si>
  <si>
    <t>GW38-CH4b-7</t>
  </si>
  <si>
    <t>GW38-CH4b-8</t>
  </si>
  <si>
    <t>GW38-CH4b-9</t>
  </si>
  <si>
    <t>GW38-CH4b-10</t>
  </si>
  <si>
    <t>GW38-CH4b-11</t>
  </si>
  <si>
    <t>GW38-CH4b-12</t>
  </si>
  <si>
    <t>GW38-CH4b-13</t>
  </si>
  <si>
    <t>GW38-CH4b-14</t>
  </si>
  <si>
    <t>GW38-CH4b-15</t>
  </si>
  <si>
    <t xml:space="preserve">GW38-CH5a-1 </t>
  </si>
  <si>
    <t>GW38-CH5a-2</t>
  </si>
  <si>
    <t>GW38-CH5a-3</t>
  </si>
  <si>
    <t>GW38-CH5a-4</t>
  </si>
  <si>
    <t>GW38-CH5a-5</t>
  </si>
  <si>
    <t>GW38-CH5a-6</t>
  </si>
  <si>
    <t>GW38-CH5a-7</t>
  </si>
  <si>
    <t>GW38-CH5a-8</t>
  </si>
  <si>
    <t>GW38-CH5a-9</t>
  </si>
  <si>
    <t>GW38-CH5a-10</t>
  </si>
  <si>
    <t>GW38-CH5a-11</t>
  </si>
  <si>
    <t>GW38-CH5a-12</t>
  </si>
  <si>
    <t>GW38-CH5a-13</t>
  </si>
  <si>
    <t>GW38-CH5a-14</t>
  </si>
  <si>
    <t xml:space="preserve">GW38-CH5b-1 </t>
  </si>
  <si>
    <t>GW38-CH5b-2</t>
  </si>
  <si>
    <t>GW38-CH5b-3</t>
  </si>
  <si>
    <t>GW38-CH5b-4</t>
  </si>
  <si>
    <t>GW38-CH5b-5</t>
  </si>
  <si>
    <t>GW38-CH5b-6</t>
  </si>
  <si>
    <t>GW38-CH5b-7</t>
  </si>
  <si>
    <t>GW38-CH5b-8</t>
  </si>
  <si>
    <t>GW38-CH5b-9</t>
  </si>
  <si>
    <t>GW38-CH5b-10</t>
  </si>
  <si>
    <t>GW38-CH5b-11</t>
  </si>
  <si>
    <t>GW38-CH5b-12</t>
  </si>
  <si>
    <t>GW38-CH5b-13</t>
  </si>
  <si>
    <t xml:space="preserve">GW38-CH6a-1 </t>
  </si>
  <si>
    <t>GW38-CH6a-2</t>
  </si>
  <si>
    <t>GW38-CH6a-3</t>
  </si>
  <si>
    <t>GW38-CH6a-4</t>
  </si>
  <si>
    <t>GW38-CH6a-5</t>
  </si>
  <si>
    <t>GW38-CH6a-6</t>
  </si>
  <si>
    <t>GW38-CH6a-7</t>
  </si>
  <si>
    <t>GW38-CH6a-8</t>
  </si>
  <si>
    <t>GW38-CH6a-9</t>
  </si>
  <si>
    <t>GW38-CH6a-10</t>
  </si>
  <si>
    <t>GW38-CH6a-11</t>
  </si>
  <si>
    <t>GW38-CH6a-12</t>
  </si>
  <si>
    <t>GW38-CH6a-13</t>
  </si>
  <si>
    <t>GW38-CH6a-14</t>
  </si>
  <si>
    <t>GW38-CH6a-15</t>
  </si>
  <si>
    <t xml:space="preserve">GW38-CH6b-1 </t>
  </si>
  <si>
    <t>GW38-CH6b-2</t>
  </si>
  <si>
    <t>GW38-CH6b-3</t>
  </si>
  <si>
    <t>GW38-CH6b-4</t>
  </si>
  <si>
    <t>GW38-CH6b-5</t>
  </si>
  <si>
    <t>GW38-CH6b-6</t>
  </si>
  <si>
    <t>GW38-CH6b-7</t>
  </si>
  <si>
    <t>GW38-CH6b-8</t>
  </si>
  <si>
    <t>GW38-CH6b-9</t>
  </si>
  <si>
    <t>GW38-CH6b-10</t>
  </si>
  <si>
    <t>GW38-CH6b-11</t>
  </si>
  <si>
    <t>GW38-CH6b-12</t>
  </si>
  <si>
    <t>GW38-CH6b-13</t>
  </si>
  <si>
    <t xml:space="preserve">GW38-CH7a-1 </t>
  </si>
  <si>
    <t>GW38-CH7a-2</t>
  </si>
  <si>
    <t>GW38-CH7a-3</t>
  </si>
  <si>
    <t>GW38-CH7a-4</t>
  </si>
  <si>
    <t>GW38-CH7a-5</t>
  </si>
  <si>
    <t>GW38-CH7a-6</t>
  </si>
  <si>
    <t>GW38-CH7a-7</t>
  </si>
  <si>
    <t>GW38-CH7a-8</t>
  </si>
  <si>
    <t>GW38-CH7a-9</t>
  </si>
  <si>
    <t>GW38-CH7a-10</t>
  </si>
  <si>
    <t>GW38-CH7a-11</t>
  </si>
  <si>
    <t>GW38-CH7a-12</t>
  </si>
  <si>
    <t>GW38-CH7a-13</t>
  </si>
  <si>
    <t>GW38-CH7a-14</t>
  </si>
  <si>
    <t xml:space="preserve">GW38-CH7b-1 </t>
  </si>
  <si>
    <t>GW38-CH7b-2</t>
  </si>
  <si>
    <t>GW38-CH7b-3</t>
  </si>
  <si>
    <t>GW38-CH7b-4</t>
  </si>
  <si>
    <t>GW38-CH7b-5</t>
  </si>
  <si>
    <t>GW38-CH7b-6</t>
  </si>
  <si>
    <t>GW38-CH7b-7</t>
  </si>
  <si>
    <t>GW38-CH7b-8</t>
  </si>
  <si>
    <t>GW38-CH7b-9</t>
  </si>
  <si>
    <t>GW38-CH7b-10</t>
  </si>
  <si>
    <t>GW38-CH7b-11</t>
  </si>
  <si>
    <t>GW38-CH7b-12</t>
  </si>
  <si>
    <t>GW38-CH7b-13</t>
  </si>
  <si>
    <t>GW38-CH7b-14</t>
  </si>
  <si>
    <t>GW38-CH7b-15</t>
  </si>
  <si>
    <t xml:space="preserve">GW38-CH8a-1 </t>
  </si>
  <si>
    <t>GW38-CH8a-2</t>
  </si>
  <si>
    <t>GW38-CH8a-3</t>
  </si>
  <si>
    <t>GW38-CH8a-4</t>
  </si>
  <si>
    <t>GW38-CH8a-5</t>
  </si>
  <si>
    <t>GW38-CH8a-6</t>
  </si>
  <si>
    <t>GW38-CH8a-7</t>
  </si>
  <si>
    <t>GW38-CH8a-8</t>
  </si>
  <si>
    <t>GW38-CH8a-9</t>
  </si>
  <si>
    <t>GW38-CH8a-10</t>
  </si>
  <si>
    <t>GW38-CH8a-11</t>
  </si>
  <si>
    <t>estratigraphic position</t>
  </si>
  <si>
    <t>LCY Mexico Chiapas</t>
  </si>
  <si>
    <t>130 km</t>
  </si>
  <si>
    <t xml:space="preserve">G17-38-1 </t>
  </si>
  <si>
    <t xml:space="preserve">G17-38-3 </t>
  </si>
  <si>
    <t xml:space="preserve">G17-38-4 </t>
  </si>
  <si>
    <t xml:space="preserve">G17-38-5 </t>
  </si>
  <si>
    <t xml:space="preserve">G17-38-6 </t>
  </si>
  <si>
    <t xml:space="preserve">G17-38-7 </t>
  </si>
  <si>
    <t xml:space="preserve">G17-38-8 </t>
  </si>
  <si>
    <t xml:space="preserve">G17-38-9 </t>
  </si>
  <si>
    <t xml:space="preserve">G17-38-10 </t>
  </si>
  <si>
    <t xml:space="preserve">G17-38-11 </t>
  </si>
  <si>
    <t xml:space="preserve">G17-38-12 </t>
  </si>
  <si>
    <t xml:space="preserve">G17-38-13 </t>
  </si>
  <si>
    <t xml:space="preserve">G17-38-14 </t>
  </si>
  <si>
    <t>G17-38 AV</t>
  </si>
  <si>
    <t>G17-38 STD</t>
  </si>
  <si>
    <t>I-Fall eruption</t>
  </si>
  <si>
    <t>&lt;8.75</t>
  </si>
  <si>
    <t>&lt;8.13</t>
  </si>
  <si>
    <t>W-Fall eruption</t>
  </si>
  <si>
    <t xml:space="preserve">G17-42pum-1 </t>
  </si>
  <si>
    <t xml:space="preserve">G17-42pum-2 </t>
  </si>
  <si>
    <t xml:space="preserve">G17-42pum-3 </t>
  </si>
  <si>
    <t xml:space="preserve">G17-42pum-4 </t>
  </si>
  <si>
    <t xml:space="preserve">G17-42pum-5 </t>
  </si>
  <si>
    <t xml:space="preserve">G17-42pum-6 </t>
  </si>
  <si>
    <t xml:space="preserve">G17-42pum-7 </t>
  </si>
  <si>
    <t xml:space="preserve">G17-42pum-8 </t>
  </si>
  <si>
    <t xml:space="preserve">G17-42pum-9 </t>
  </si>
  <si>
    <t xml:space="preserve">G17-42pum-10 </t>
  </si>
  <si>
    <t xml:space="preserve">G17-42pum-11 </t>
  </si>
  <si>
    <t xml:space="preserve">G17-42pum-12 </t>
  </si>
  <si>
    <t xml:space="preserve">G17-42pum-13 </t>
  </si>
  <si>
    <t xml:space="preserve">G17-42pum-14 </t>
  </si>
  <si>
    <t xml:space="preserve">G17-42pum-15 </t>
  </si>
  <si>
    <t>G17-42pum AV</t>
  </si>
  <si>
    <t>G17-42pum STD</t>
  </si>
  <si>
    <t>&lt;7.06</t>
  </si>
  <si>
    <t>&lt;7.54</t>
  </si>
  <si>
    <t>&lt;5.60</t>
  </si>
  <si>
    <t>Coordinates</t>
  </si>
  <si>
    <t xml:space="preserve"> 14.868004°</t>
  </si>
  <si>
    <t>-91.604325°</t>
  </si>
  <si>
    <t xml:space="preserve"> 14.891818°</t>
  </si>
  <si>
    <t>-91.459789°</t>
  </si>
  <si>
    <t xml:space="preserve"> 14.699731°</t>
  </si>
  <si>
    <t>-91.029871°</t>
  </si>
  <si>
    <t xml:space="preserve"> 14.970197°</t>
  </si>
  <si>
    <t>-91.106583°</t>
  </si>
  <si>
    <t xml:space="preserve"> 14.626381°</t>
  </si>
  <si>
    <t>-91.134064°</t>
  </si>
  <si>
    <t xml:space="preserve"> 14.561978°</t>
  </si>
  <si>
    <t>-91.522273°</t>
  </si>
  <si>
    <t xml:space="preserve"> 14.511567°</t>
  </si>
  <si>
    <t>-91.470019°</t>
  </si>
  <si>
    <t xml:space="preserve"> 14.853900°</t>
  </si>
  <si>
    <t>-91.154288°</t>
  </si>
  <si>
    <t xml:space="preserve"> 14.989354°</t>
  </si>
  <si>
    <t>-91.546692°</t>
  </si>
  <si>
    <t xml:space="preserve"> 14.637892°</t>
  </si>
  <si>
    <t>-90.894660°</t>
  </si>
  <si>
    <t xml:space="preserve"> 14.657638°</t>
  </si>
  <si>
    <t>-90.711393°</t>
  </si>
  <si>
    <t xml:space="preserve"> 14.839237°</t>
  </si>
  <si>
    <t>-91.326915°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</si>
</sst>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>
    <font>
      <sz val="11"/>
      <color theme="1"/>
      <name val="Calibri"/>
      <family val="2"/>
      <scheme val="minor"/>
    </font>
    <font>
      <b/>
      <sz val="10"/>
      <name val="Arial"/>
      <family val="2"/>
    </font>
    <font>
      <i/>
      <sz val="10"/>
      <name val="Arial"/>
      <family val="2"/>
    </font>
    <font>
      <sz val="12"/>
      <color theme="1"/>
      <name val="Calibri"/>
      <family val="2"/>
      <scheme val="minor"/>
    </font>
    <font>
      <sz val="10"/>
      <color indexed="1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9"/>
      <name val="Geneva"/>
      <family val="2"/>
    </font>
  </fonts>
  <fills count="1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499984740745262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102">
    <xf numFmtId="0" fontId="0" fillId="0" borderId="0" xfId="0"/>
    <xf numFmtId="2" fontId="1" fillId="4" borderId="0" xfId="0" applyNumberFormat="1" applyFont="1" applyFill="1" applyBorder="1"/>
    <xf numFmtId="2" fontId="2" fillId="5" borderId="0" xfId="0" applyNumberFormat="1" applyFont="1" applyFill="1" applyBorder="1"/>
    <xf numFmtId="2" fontId="2" fillId="0" borderId="0" xfId="0" applyNumberFormat="1" applyFont="1" applyFill="1" applyBorder="1"/>
    <xf numFmtId="0" fontId="4" fillId="0" borderId="0" xfId="0" applyFont="1" applyBorder="1"/>
    <xf numFmtId="2" fontId="5" fillId="0" borderId="0" xfId="0" applyNumberFormat="1" applyFont="1" applyFill="1" applyBorder="1"/>
    <xf numFmtId="2" fontId="5" fillId="0" borderId="0" xfId="0" applyNumberFormat="1" applyFont="1" applyFill="1" applyBorder="1" applyAlignment="1">
      <alignment horizontal="right"/>
    </xf>
    <xf numFmtId="2" fontId="5" fillId="0" borderId="0" xfId="0" applyNumberFormat="1" applyFont="1" applyFill="1" applyBorder="1" applyAlignment="1">
      <alignment horizontal="left"/>
    </xf>
    <xf numFmtId="0" fontId="5" fillId="0" borderId="0" xfId="0" applyFont="1" applyBorder="1"/>
    <xf numFmtId="0" fontId="1" fillId="2" borderId="0" xfId="0" applyFont="1" applyFill="1" applyBorder="1" applyAlignment="1"/>
    <xf numFmtId="0" fontId="5" fillId="2" borderId="0" xfId="0" applyFont="1" applyFill="1" applyBorder="1" applyAlignment="1"/>
    <xf numFmtId="0" fontId="1" fillId="3" borderId="0" xfId="0" applyFont="1" applyFill="1" applyBorder="1" applyAlignment="1"/>
    <xf numFmtId="0" fontId="5" fillId="0" borderId="0" xfId="0" applyFont="1" applyFill="1" applyBorder="1"/>
    <xf numFmtId="0" fontId="1" fillId="0" borderId="0" xfId="0" applyFont="1" applyFill="1" applyBorder="1" applyAlignment="1"/>
    <xf numFmtId="0" fontId="5" fillId="0" borderId="0" xfId="0" applyFont="1" applyFill="1" applyBorder="1" applyAlignment="1"/>
    <xf numFmtId="2" fontId="1" fillId="0" borderId="0" xfId="0" applyNumberFormat="1" applyFont="1" applyBorder="1"/>
    <xf numFmtId="0" fontId="1" fillId="0" borderId="0" xfId="0" applyFont="1" applyBorder="1"/>
    <xf numFmtId="2" fontId="1" fillId="0" borderId="0" xfId="0" applyNumberFormat="1" applyFont="1" applyBorder="1" applyAlignment="1">
      <alignment horizontal="center"/>
    </xf>
    <xf numFmtId="2" fontId="5" fillId="0" borderId="0" xfId="0" applyNumberFormat="1" applyFont="1" applyBorder="1"/>
    <xf numFmtId="0" fontId="2" fillId="0" borderId="0" xfId="0" applyFont="1" applyBorder="1"/>
    <xf numFmtId="0" fontId="2" fillId="0" borderId="0" xfId="0" applyFont="1" applyFill="1" applyBorder="1"/>
    <xf numFmtId="0" fontId="1" fillId="0" borderId="0" xfId="0" applyFont="1" applyFill="1" applyBorder="1"/>
    <xf numFmtId="2" fontId="1" fillId="0" borderId="0" xfId="0" applyNumberFormat="1" applyFont="1" applyFill="1" applyBorder="1"/>
    <xf numFmtId="0" fontId="5" fillId="9" borderId="0" xfId="0" applyFont="1" applyFill="1" applyBorder="1"/>
    <xf numFmtId="0" fontId="5" fillId="11" borderId="0" xfId="0" applyFont="1" applyFill="1" applyBorder="1"/>
    <xf numFmtId="0" fontId="1" fillId="13" borderId="0" xfId="0" applyFont="1" applyFill="1" applyBorder="1"/>
    <xf numFmtId="2" fontId="5" fillId="13" borderId="0" xfId="0" applyNumberFormat="1" applyFont="1" applyFill="1" applyBorder="1"/>
    <xf numFmtId="2" fontId="1" fillId="9" borderId="0" xfId="0" applyNumberFormat="1" applyFont="1" applyFill="1" applyBorder="1"/>
    <xf numFmtId="2" fontId="2" fillId="11" borderId="0" xfId="0" applyNumberFormat="1" applyFont="1" applyFill="1" applyBorder="1"/>
    <xf numFmtId="2" fontId="7" fillId="0" borderId="0" xfId="0" applyNumberFormat="1" applyFont="1" applyFill="1" applyBorder="1"/>
    <xf numFmtId="0" fontId="7" fillId="0" borderId="0" xfId="0" applyFont="1" applyBorder="1"/>
    <xf numFmtId="2" fontId="7" fillId="0" borderId="0" xfId="0" applyNumberFormat="1" applyFont="1" applyBorder="1"/>
    <xf numFmtId="0" fontId="7" fillId="0" borderId="0" xfId="0" applyFont="1" applyFill="1" applyBorder="1"/>
    <xf numFmtId="2" fontId="7" fillId="0" borderId="0" xfId="0" applyNumberFormat="1" applyFont="1" applyFill="1" applyBorder="1" applyAlignment="1">
      <alignment horizontal="left"/>
    </xf>
    <xf numFmtId="2" fontId="7" fillId="0" borderId="0" xfId="0" applyNumberFormat="1" applyFont="1" applyFill="1" applyBorder="1" applyAlignment="1">
      <alignment horizontal="right"/>
    </xf>
    <xf numFmtId="2" fontId="9" fillId="4" borderId="0" xfId="0" applyNumberFormat="1" applyFont="1" applyFill="1" applyBorder="1"/>
    <xf numFmtId="2" fontId="7" fillId="5" borderId="0" xfId="0" applyNumberFormat="1" applyFont="1" applyFill="1" applyBorder="1"/>
    <xf numFmtId="0" fontId="9" fillId="0" borderId="0" xfId="0" applyFont="1" applyBorder="1"/>
    <xf numFmtId="0" fontId="9" fillId="9" borderId="0" xfId="0" applyFont="1" applyFill="1" applyBorder="1"/>
    <xf numFmtId="2" fontId="9" fillId="9" borderId="0" xfId="0" applyNumberFormat="1" applyFont="1" applyFill="1" applyBorder="1"/>
    <xf numFmtId="0" fontId="10" fillId="10" borderId="0" xfId="0" applyFont="1" applyFill="1" applyBorder="1"/>
    <xf numFmtId="0" fontId="7" fillId="7" borderId="0" xfId="0" applyFont="1" applyFill="1" applyBorder="1"/>
    <xf numFmtId="2" fontId="7" fillId="7" borderId="0" xfId="0" applyNumberFormat="1" applyFont="1" applyFill="1" applyBorder="1"/>
    <xf numFmtId="0" fontId="10" fillId="8" borderId="0" xfId="0" applyFont="1" applyFill="1" applyBorder="1"/>
    <xf numFmtId="0" fontId="7" fillId="9" borderId="0" xfId="0" applyFont="1" applyFill="1" applyBorder="1"/>
    <xf numFmtId="2" fontId="7" fillId="9" borderId="0" xfId="0" applyNumberFormat="1" applyFont="1" applyFill="1" applyBorder="1"/>
    <xf numFmtId="2" fontId="9" fillId="7" borderId="0" xfId="0" applyNumberFormat="1" applyFont="1" applyFill="1" applyBorder="1"/>
    <xf numFmtId="2" fontId="9" fillId="0" borderId="0" xfId="0" applyNumberFormat="1" applyFont="1" applyBorder="1"/>
    <xf numFmtId="2" fontId="7" fillId="11" borderId="0" xfId="0" applyNumberFormat="1" applyFont="1" applyFill="1" applyBorder="1"/>
    <xf numFmtId="0" fontId="10" fillId="12" borderId="0" xfId="0" applyFont="1" applyFill="1" applyBorder="1"/>
    <xf numFmtId="0" fontId="7" fillId="11" borderId="0" xfId="0" applyFont="1" applyFill="1" applyBorder="1"/>
    <xf numFmtId="2" fontId="7" fillId="0" borderId="0" xfId="0" applyNumberFormat="1" applyFont="1"/>
    <xf numFmtId="2" fontId="7" fillId="0" borderId="0" xfId="0" applyNumberFormat="1" applyFont="1" applyFill="1"/>
    <xf numFmtId="2" fontId="7" fillId="9" borderId="0" xfId="0" applyNumberFormat="1" applyFont="1" applyFill="1"/>
    <xf numFmtId="2" fontId="7" fillId="11" borderId="0" xfId="0" applyNumberFormat="1" applyFont="1" applyFill="1"/>
    <xf numFmtId="2" fontId="7" fillId="0" borderId="0" xfId="0" applyNumberFormat="1" applyFont="1" applyAlignment="1">
      <alignment horizontal="center"/>
    </xf>
    <xf numFmtId="2" fontId="7" fillId="9" borderId="0" xfId="0" applyNumberFormat="1" applyFont="1" applyFill="1" applyAlignment="1">
      <alignment horizontal="center"/>
    </xf>
    <xf numFmtId="2" fontId="7" fillId="11" borderId="0" xfId="0" applyNumberFormat="1" applyFont="1" applyFill="1" applyAlignment="1">
      <alignment horizontal="center"/>
    </xf>
    <xf numFmtId="2" fontId="5" fillId="0" borderId="0" xfId="0" applyNumberFormat="1" applyFont="1" applyBorder="1" applyAlignment="1">
      <alignment horizontal="center"/>
    </xf>
    <xf numFmtId="2" fontId="1" fillId="4" borderId="0" xfId="0" applyNumberFormat="1" applyFont="1" applyFill="1" applyBorder="1" applyAlignment="1">
      <alignment horizontal="center"/>
    </xf>
    <xf numFmtId="2" fontId="2" fillId="5" borderId="0" xfId="0" applyNumberFormat="1" applyFont="1" applyFill="1" applyBorder="1" applyAlignment="1">
      <alignment horizontal="center"/>
    </xf>
    <xf numFmtId="2" fontId="2" fillId="0" borderId="0" xfId="0" applyNumberFormat="1" applyFont="1" applyFill="1" applyBorder="1" applyAlignment="1">
      <alignment horizontal="center"/>
    </xf>
    <xf numFmtId="2" fontId="7" fillId="0" borderId="0" xfId="0" applyNumberFormat="1" applyFont="1" applyFill="1" applyBorder="1" applyAlignment="1">
      <alignment horizontal="center"/>
    </xf>
    <xf numFmtId="0" fontId="5" fillId="0" borderId="0" xfId="0" applyFont="1" applyBorder="1" applyAlignment="1">
      <alignment horizontal="center"/>
    </xf>
    <xf numFmtId="2" fontId="7" fillId="0" borderId="0" xfId="0" applyNumberFormat="1" applyFont="1" applyBorder="1" applyAlignment="1">
      <alignment horizontal="center"/>
    </xf>
    <xf numFmtId="2" fontId="1" fillId="9" borderId="0" xfId="0" applyNumberFormat="1" applyFont="1" applyFill="1" applyBorder="1" applyAlignment="1">
      <alignment horizontal="center"/>
    </xf>
    <xf numFmtId="2" fontId="2" fillId="11" borderId="0" xfId="0" applyNumberFormat="1" applyFont="1" applyFill="1" applyBorder="1" applyAlignment="1">
      <alignment horizontal="center"/>
    </xf>
    <xf numFmtId="2" fontId="5" fillId="0" borderId="0" xfId="0" applyNumberFormat="1" applyFont="1" applyFill="1" applyBorder="1" applyAlignment="1">
      <alignment horizontal="center"/>
    </xf>
    <xf numFmtId="2" fontId="9" fillId="4" borderId="0" xfId="0" applyNumberFormat="1" applyFont="1" applyFill="1" applyBorder="1" applyAlignment="1">
      <alignment horizontal="center"/>
    </xf>
    <xf numFmtId="2" fontId="7" fillId="5" borderId="0" xfId="0" applyNumberFormat="1" applyFont="1" applyFill="1" applyBorder="1" applyAlignment="1">
      <alignment horizontal="center"/>
    </xf>
    <xf numFmtId="2" fontId="9" fillId="9" borderId="0" xfId="0" applyNumberFormat="1" applyFont="1" applyFill="1" applyBorder="1" applyAlignment="1">
      <alignment horizontal="center"/>
    </xf>
    <xf numFmtId="2" fontId="7" fillId="7" borderId="0" xfId="0" applyNumberFormat="1" applyFont="1" applyFill="1" applyBorder="1" applyAlignment="1">
      <alignment horizontal="center"/>
    </xf>
    <xf numFmtId="2" fontId="7" fillId="9" borderId="0" xfId="0" applyNumberFormat="1" applyFont="1" applyFill="1" applyBorder="1" applyAlignment="1">
      <alignment horizontal="center"/>
    </xf>
    <xf numFmtId="2" fontId="7" fillId="11" borderId="0" xfId="0" applyNumberFormat="1" applyFont="1" applyFill="1" applyBorder="1" applyAlignment="1">
      <alignment horizontal="center"/>
    </xf>
    <xf numFmtId="2" fontId="7" fillId="0" borderId="0" xfId="0" applyNumberFormat="1" applyFont="1" applyFill="1" applyAlignment="1">
      <alignment horizontal="center"/>
    </xf>
    <xf numFmtId="2" fontId="7" fillId="0" borderId="0" xfId="1" applyNumberFormat="1" applyFont="1" applyBorder="1" applyAlignment="1">
      <alignment horizontal="center"/>
    </xf>
    <xf numFmtId="2" fontId="6" fillId="0" borderId="0" xfId="1" applyNumberFormat="1" applyFont="1" applyBorder="1" applyAlignment="1">
      <alignment horizontal="center"/>
    </xf>
    <xf numFmtId="2" fontId="8" fillId="0" borderId="0" xfId="1" applyNumberFormat="1" applyFont="1" applyBorder="1" applyAlignment="1">
      <alignment horizontal="center"/>
    </xf>
    <xf numFmtId="2" fontId="5" fillId="0" borderId="0" xfId="1" applyNumberFormat="1" applyFont="1" applyFill="1" applyBorder="1" applyAlignment="1">
      <alignment horizontal="center"/>
    </xf>
    <xf numFmtId="2" fontId="5" fillId="0" borderId="0" xfId="1" applyNumberFormat="1" applyFont="1" applyFill="1" applyBorder="1" applyAlignment="1">
      <alignment horizontal="center" vertical="center"/>
    </xf>
    <xf numFmtId="2" fontId="7" fillId="0" borderId="0" xfId="1" applyNumberFormat="1" applyFont="1" applyFill="1" applyBorder="1" applyAlignment="1">
      <alignment horizontal="center"/>
    </xf>
    <xf numFmtId="2" fontId="7" fillId="0" borderId="0" xfId="1" applyNumberFormat="1" applyFont="1" applyFill="1" applyBorder="1" applyAlignment="1">
      <alignment horizontal="center" vertical="center"/>
    </xf>
    <xf numFmtId="2" fontId="6" fillId="0" borderId="0" xfId="0" applyNumberFormat="1" applyFont="1" applyFill="1" applyBorder="1" applyAlignment="1">
      <alignment horizontal="center"/>
    </xf>
    <xf numFmtId="2" fontId="7" fillId="6" borderId="0" xfId="0" applyNumberFormat="1" applyFont="1" applyFill="1" applyBorder="1" applyAlignment="1">
      <alignment horizontal="center"/>
    </xf>
    <xf numFmtId="2" fontId="6" fillId="0" borderId="0" xfId="0" applyNumberFormat="1" applyFont="1" applyBorder="1" applyAlignment="1">
      <alignment horizontal="center"/>
    </xf>
    <xf numFmtId="2" fontId="11" fillId="0" borderId="0" xfId="0" applyNumberFormat="1" applyFont="1" applyBorder="1" applyAlignment="1">
      <alignment horizontal="center"/>
    </xf>
    <xf numFmtId="2" fontId="5" fillId="0" borderId="0" xfId="0" applyNumberFormat="1" applyFont="1" applyAlignment="1">
      <alignment horizontal="center"/>
    </xf>
    <xf numFmtId="2" fontId="5" fillId="9" borderId="0" xfId="0" applyNumberFormat="1" applyFont="1" applyFill="1" applyBorder="1" applyAlignment="1">
      <alignment horizontal="center"/>
    </xf>
    <xf numFmtId="2" fontId="5" fillId="11" borderId="0" xfId="0" applyNumberFormat="1" applyFont="1" applyFill="1" applyBorder="1" applyAlignment="1">
      <alignment horizontal="center"/>
    </xf>
    <xf numFmtId="2" fontId="5" fillId="0" borderId="0" xfId="0" applyNumberFormat="1" applyFont="1"/>
    <xf numFmtId="2" fontId="5" fillId="5" borderId="0" xfId="0" applyNumberFormat="1" applyFont="1" applyFill="1" applyBorder="1"/>
    <xf numFmtId="0" fontId="1" fillId="10" borderId="0" xfId="0" applyFont="1" applyFill="1" applyBorder="1"/>
    <xf numFmtId="0" fontId="1" fillId="8" borderId="0" xfId="0" applyFont="1" applyFill="1" applyBorder="1"/>
    <xf numFmtId="0" fontId="1" fillId="12" borderId="0" xfId="0" applyFont="1" applyFill="1" applyBorder="1"/>
    <xf numFmtId="2" fontId="5" fillId="9" borderId="0" xfId="0" applyNumberFormat="1" applyFont="1" applyFill="1"/>
    <xf numFmtId="2" fontId="5" fillId="11" borderId="0" xfId="0" applyNumberFormat="1" applyFont="1" applyFill="1"/>
    <xf numFmtId="2" fontId="5" fillId="0" borderId="0" xfId="0" applyNumberFormat="1" applyFont="1" applyFill="1"/>
    <xf numFmtId="2" fontId="5" fillId="9" borderId="0" xfId="0" applyNumberFormat="1" applyFont="1" applyFill="1" applyBorder="1"/>
    <xf numFmtId="2" fontId="5" fillId="11" borderId="0" xfId="0" applyNumberFormat="1" applyFont="1" applyFill="1" applyBorder="1"/>
    <xf numFmtId="0" fontId="1" fillId="0" borderId="0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12" fillId="0" borderId="0" xfId="0" applyFont="1"/>
  </cellXfs>
  <cellStyles count="2">
    <cellStyle name="Normal" xfId="0" builtinId="0"/>
    <cellStyle name="Stand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Y1051"/>
  <sheetViews>
    <sheetView tabSelected="1" zoomScaleNormal="10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8" sqref="A8"/>
    </sheetView>
  </sheetViews>
  <sheetFormatPr defaultColWidth="11.42578125" defaultRowHeight="12.75"/>
  <cols>
    <col min="1" max="1" width="29.140625" style="8" customWidth="1"/>
    <col min="2" max="3" width="16.28515625" style="8" customWidth="1"/>
    <col min="4" max="4" width="15.140625" style="8" customWidth="1"/>
    <col min="5" max="5" width="27.42578125" style="8" customWidth="1"/>
    <col min="6" max="6" width="19.7109375" style="8" customWidth="1"/>
    <col min="7" max="7" width="7" style="8" bestFit="1" customWidth="1"/>
    <col min="8" max="8" width="8" style="8" bestFit="1" customWidth="1"/>
    <col min="9" max="9" width="8.42578125" style="8" bestFit="1" customWidth="1"/>
    <col min="10" max="10" width="8.28515625" style="8" bestFit="1" customWidth="1"/>
    <col min="11" max="11" width="8.140625" style="8" bestFit="1" customWidth="1"/>
    <col min="12" max="12" width="9" style="8" bestFit="1" customWidth="1"/>
    <col min="13" max="13" width="7.85546875" style="8" bestFit="1" customWidth="1"/>
    <col min="14" max="14" width="8.42578125" style="8" bestFit="1" customWidth="1"/>
    <col min="15" max="15" width="8.28515625" style="8" bestFit="1" customWidth="1"/>
    <col min="16" max="16" width="8.42578125" style="8" bestFit="1" customWidth="1"/>
    <col min="17" max="18" width="8.7109375" style="8" bestFit="1" customWidth="1"/>
    <col min="19" max="20" width="8.140625" style="8" customWidth="1"/>
    <col min="21" max="21" width="10.28515625" style="8" customWidth="1"/>
    <col min="22" max="22" width="8.7109375" style="8" bestFit="1" customWidth="1"/>
    <col min="23" max="23" width="8.42578125" style="8" customWidth="1"/>
    <col min="24" max="24" width="8.28515625" style="8" bestFit="1" customWidth="1"/>
    <col min="25" max="25" width="8.42578125" style="8" customWidth="1"/>
    <col min="26" max="26" width="8.140625" style="8" bestFit="1" customWidth="1"/>
    <col min="27" max="27" width="8.42578125" style="8" customWidth="1"/>
    <col min="28" max="28" width="9" style="8" bestFit="1" customWidth="1"/>
    <col min="29" max="29" width="8.42578125" style="8" customWidth="1"/>
    <col min="30" max="30" width="9.42578125" style="8" bestFit="1" customWidth="1"/>
    <col min="31" max="31" width="8.42578125" style="8" customWidth="1"/>
    <col min="32" max="32" width="8.42578125" style="8" bestFit="1" customWidth="1"/>
    <col min="33" max="33" width="8.42578125" style="8" customWidth="1"/>
    <col min="34" max="34" width="8.28515625" style="8" bestFit="1" customWidth="1"/>
    <col min="35" max="35" width="8.42578125" style="8" customWidth="1"/>
    <col min="36" max="36" width="8.42578125" style="8" bestFit="1" customWidth="1"/>
    <col min="37" max="37" width="8.42578125" style="8" customWidth="1"/>
    <col min="38" max="38" width="8.7109375" style="8" bestFit="1" customWidth="1"/>
    <col min="39" max="39" width="8.42578125" style="8" customWidth="1"/>
    <col min="40" max="40" width="8.7109375" style="8" bestFit="1" customWidth="1"/>
    <col min="41" max="41" width="8.42578125" style="8" customWidth="1"/>
    <col min="42" max="42" width="8.85546875" style="8" customWidth="1"/>
    <col min="43" max="43" width="12.5703125" style="8" customWidth="1"/>
    <col min="44" max="44" width="10.28515625" style="8" customWidth="1"/>
    <col min="45" max="45" width="11" style="8" customWidth="1"/>
    <col min="46" max="46" width="11.7109375" style="8" customWidth="1"/>
    <col min="47" max="47" width="11.28515625" style="8" customWidth="1"/>
    <col min="48" max="48" width="10" style="8" customWidth="1"/>
    <col min="49" max="142" width="11.42578125" style="8"/>
    <col min="143" max="143" width="11.42578125" style="8" bestFit="1" customWidth="1"/>
    <col min="144" max="144" width="24.42578125" style="8" bestFit="1" customWidth="1"/>
    <col min="145" max="257" width="11.42578125" style="8"/>
    <col min="258" max="258" width="29.140625" style="8" customWidth="1"/>
    <col min="259" max="259" width="26.7109375" style="8" customWidth="1"/>
    <col min="260" max="261" width="16.28515625" style="8" customWidth="1"/>
    <col min="262" max="262" width="15.140625" style="8" customWidth="1"/>
    <col min="263" max="263" width="27.42578125" style="8" customWidth="1"/>
    <col min="264" max="264" width="9.28515625" style="8" customWidth="1"/>
    <col min="265" max="265" width="8.42578125" style="8" bestFit="1" customWidth="1"/>
    <col min="266" max="266" width="8.28515625" style="8" bestFit="1" customWidth="1"/>
    <col min="267" max="267" width="8.140625" style="8" bestFit="1" customWidth="1"/>
    <col min="268" max="268" width="9" style="8" bestFit="1" customWidth="1"/>
    <col min="269" max="269" width="7.85546875" style="8" bestFit="1" customWidth="1"/>
    <col min="270" max="270" width="8.42578125" style="8" bestFit="1" customWidth="1"/>
    <col min="271" max="271" width="8.28515625" style="8" bestFit="1" customWidth="1"/>
    <col min="272" max="272" width="8.42578125" style="8" bestFit="1" customWidth="1"/>
    <col min="273" max="274" width="8.7109375" style="8" bestFit="1" customWidth="1"/>
    <col min="275" max="276" width="8.140625" style="8" customWidth="1"/>
    <col min="277" max="277" width="10.28515625" style="8" customWidth="1"/>
    <col min="278" max="278" width="8.7109375" style="8" bestFit="1" customWidth="1"/>
    <col min="279" max="279" width="8.42578125" style="8" customWidth="1"/>
    <col min="280" max="280" width="8.28515625" style="8" bestFit="1" customWidth="1"/>
    <col min="281" max="281" width="8.42578125" style="8" customWidth="1"/>
    <col min="282" max="282" width="8.140625" style="8" bestFit="1" customWidth="1"/>
    <col min="283" max="283" width="8.42578125" style="8" customWidth="1"/>
    <col min="284" max="284" width="9" style="8" bestFit="1" customWidth="1"/>
    <col min="285" max="285" width="8.42578125" style="8" customWidth="1"/>
    <col min="286" max="286" width="9.42578125" style="8" bestFit="1" customWidth="1"/>
    <col min="287" max="287" width="8.42578125" style="8" customWidth="1"/>
    <col min="288" max="288" width="8.42578125" style="8" bestFit="1" customWidth="1"/>
    <col min="289" max="289" width="8.42578125" style="8" customWidth="1"/>
    <col min="290" max="290" width="8.28515625" style="8" bestFit="1" customWidth="1"/>
    <col min="291" max="291" width="8.42578125" style="8" customWidth="1"/>
    <col min="292" max="292" width="8.42578125" style="8" bestFit="1" customWidth="1"/>
    <col min="293" max="293" width="8.42578125" style="8" customWidth="1"/>
    <col min="294" max="294" width="8.7109375" style="8" bestFit="1" customWidth="1"/>
    <col min="295" max="295" width="8.42578125" style="8" customWidth="1"/>
    <col min="296" max="296" width="8.7109375" style="8" bestFit="1" customWidth="1"/>
    <col min="297" max="297" width="8.42578125" style="8" customWidth="1"/>
    <col min="298" max="298" width="8.85546875" style="8" customWidth="1"/>
    <col min="299" max="299" width="12.5703125" style="8" customWidth="1"/>
    <col min="300" max="300" width="10.28515625" style="8" customWidth="1"/>
    <col min="301" max="301" width="11" style="8" customWidth="1"/>
    <col min="302" max="302" width="11.7109375" style="8" customWidth="1"/>
    <col min="303" max="303" width="11.28515625" style="8" customWidth="1"/>
    <col min="304" max="304" width="10" style="8" customWidth="1"/>
    <col min="305" max="398" width="11.42578125" style="8"/>
    <col min="399" max="399" width="11.42578125" style="8" bestFit="1" customWidth="1"/>
    <col min="400" max="400" width="24.42578125" style="8" bestFit="1" customWidth="1"/>
    <col min="401" max="513" width="11.42578125" style="8"/>
    <col min="514" max="514" width="29.140625" style="8" customWidth="1"/>
    <col min="515" max="515" width="26.7109375" style="8" customWidth="1"/>
    <col min="516" max="517" width="16.28515625" style="8" customWidth="1"/>
    <col min="518" max="518" width="15.140625" style="8" customWidth="1"/>
    <col min="519" max="519" width="27.42578125" style="8" customWidth="1"/>
    <col min="520" max="520" width="9.28515625" style="8" customWidth="1"/>
    <col min="521" max="521" width="8.42578125" style="8" bestFit="1" customWidth="1"/>
    <col min="522" max="522" width="8.28515625" style="8" bestFit="1" customWidth="1"/>
    <col min="523" max="523" width="8.140625" style="8" bestFit="1" customWidth="1"/>
    <col min="524" max="524" width="9" style="8" bestFit="1" customWidth="1"/>
    <col min="525" max="525" width="7.85546875" style="8" bestFit="1" customWidth="1"/>
    <col min="526" max="526" width="8.42578125" style="8" bestFit="1" customWidth="1"/>
    <col min="527" max="527" width="8.28515625" style="8" bestFit="1" customWidth="1"/>
    <col min="528" max="528" width="8.42578125" style="8" bestFit="1" customWidth="1"/>
    <col min="529" max="530" width="8.7109375" style="8" bestFit="1" customWidth="1"/>
    <col min="531" max="532" width="8.140625" style="8" customWidth="1"/>
    <col min="533" max="533" width="10.28515625" style="8" customWidth="1"/>
    <col min="534" max="534" width="8.7109375" style="8" bestFit="1" customWidth="1"/>
    <col min="535" max="535" width="8.42578125" style="8" customWidth="1"/>
    <col min="536" max="536" width="8.28515625" style="8" bestFit="1" customWidth="1"/>
    <col min="537" max="537" width="8.42578125" style="8" customWidth="1"/>
    <col min="538" max="538" width="8.140625" style="8" bestFit="1" customWidth="1"/>
    <col min="539" max="539" width="8.42578125" style="8" customWidth="1"/>
    <col min="540" max="540" width="9" style="8" bestFit="1" customWidth="1"/>
    <col min="541" max="541" width="8.42578125" style="8" customWidth="1"/>
    <col min="542" max="542" width="9.42578125" style="8" bestFit="1" customWidth="1"/>
    <col min="543" max="543" width="8.42578125" style="8" customWidth="1"/>
    <col min="544" max="544" width="8.42578125" style="8" bestFit="1" customWidth="1"/>
    <col min="545" max="545" width="8.42578125" style="8" customWidth="1"/>
    <col min="546" max="546" width="8.28515625" style="8" bestFit="1" customWidth="1"/>
    <col min="547" max="547" width="8.42578125" style="8" customWidth="1"/>
    <col min="548" max="548" width="8.42578125" style="8" bestFit="1" customWidth="1"/>
    <col min="549" max="549" width="8.42578125" style="8" customWidth="1"/>
    <col min="550" max="550" width="8.7109375" style="8" bestFit="1" customWidth="1"/>
    <col min="551" max="551" width="8.42578125" style="8" customWidth="1"/>
    <col min="552" max="552" width="8.7109375" style="8" bestFit="1" customWidth="1"/>
    <col min="553" max="553" width="8.42578125" style="8" customWidth="1"/>
    <col min="554" max="554" width="8.85546875" style="8" customWidth="1"/>
    <col min="555" max="555" width="12.5703125" style="8" customWidth="1"/>
    <col min="556" max="556" width="10.28515625" style="8" customWidth="1"/>
    <col min="557" max="557" width="11" style="8" customWidth="1"/>
    <col min="558" max="558" width="11.7109375" style="8" customWidth="1"/>
    <col min="559" max="559" width="11.28515625" style="8" customWidth="1"/>
    <col min="560" max="560" width="10" style="8" customWidth="1"/>
    <col min="561" max="654" width="11.42578125" style="8"/>
    <col min="655" max="655" width="11.42578125" style="8" bestFit="1" customWidth="1"/>
    <col min="656" max="656" width="24.42578125" style="8" bestFit="1" customWidth="1"/>
    <col min="657" max="769" width="11.42578125" style="8"/>
    <col min="770" max="770" width="29.140625" style="8" customWidth="1"/>
    <col min="771" max="771" width="26.7109375" style="8" customWidth="1"/>
    <col min="772" max="773" width="16.28515625" style="8" customWidth="1"/>
    <col min="774" max="774" width="15.140625" style="8" customWidth="1"/>
    <col min="775" max="775" width="27.42578125" style="8" customWidth="1"/>
    <col min="776" max="776" width="9.28515625" style="8" customWidth="1"/>
    <col min="777" max="777" width="8.42578125" style="8" bestFit="1" customWidth="1"/>
    <col min="778" max="778" width="8.28515625" style="8" bestFit="1" customWidth="1"/>
    <col min="779" max="779" width="8.140625" style="8" bestFit="1" customWidth="1"/>
    <col min="780" max="780" width="9" style="8" bestFit="1" customWidth="1"/>
    <col min="781" max="781" width="7.85546875" style="8" bestFit="1" customWidth="1"/>
    <col min="782" max="782" width="8.42578125" style="8" bestFit="1" customWidth="1"/>
    <col min="783" max="783" width="8.28515625" style="8" bestFit="1" customWidth="1"/>
    <col min="784" max="784" width="8.42578125" style="8" bestFit="1" customWidth="1"/>
    <col min="785" max="786" width="8.7109375" style="8" bestFit="1" customWidth="1"/>
    <col min="787" max="788" width="8.140625" style="8" customWidth="1"/>
    <col min="789" max="789" width="10.28515625" style="8" customWidth="1"/>
    <col min="790" max="790" width="8.7109375" style="8" bestFit="1" customWidth="1"/>
    <col min="791" max="791" width="8.42578125" style="8" customWidth="1"/>
    <col min="792" max="792" width="8.28515625" style="8" bestFit="1" customWidth="1"/>
    <col min="793" max="793" width="8.42578125" style="8" customWidth="1"/>
    <col min="794" max="794" width="8.140625" style="8" bestFit="1" customWidth="1"/>
    <col min="795" max="795" width="8.42578125" style="8" customWidth="1"/>
    <col min="796" max="796" width="9" style="8" bestFit="1" customWidth="1"/>
    <col min="797" max="797" width="8.42578125" style="8" customWidth="1"/>
    <col min="798" max="798" width="9.42578125" style="8" bestFit="1" customWidth="1"/>
    <col min="799" max="799" width="8.42578125" style="8" customWidth="1"/>
    <col min="800" max="800" width="8.42578125" style="8" bestFit="1" customWidth="1"/>
    <col min="801" max="801" width="8.42578125" style="8" customWidth="1"/>
    <col min="802" max="802" width="8.28515625" style="8" bestFit="1" customWidth="1"/>
    <col min="803" max="803" width="8.42578125" style="8" customWidth="1"/>
    <col min="804" max="804" width="8.42578125" style="8" bestFit="1" customWidth="1"/>
    <col min="805" max="805" width="8.42578125" style="8" customWidth="1"/>
    <col min="806" max="806" width="8.7109375" style="8" bestFit="1" customWidth="1"/>
    <col min="807" max="807" width="8.42578125" style="8" customWidth="1"/>
    <col min="808" max="808" width="8.7109375" style="8" bestFit="1" customWidth="1"/>
    <col min="809" max="809" width="8.42578125" style="8" customWidth="1"/>
    <col min="810" max="810" width="8.85546875" style="8" customWidth="1"/>
    <col min="811" max="811" width="12.5703125" style="8" customWidth="1"/>
    <col min="812" max="812" width="10.28515625" style="8" customWidth="1"/>
    <col min="813" max="813" width="11" style="8" customWidth="1"/>
    <col min="814" max="814" width="11.7109375" style="8" customWidth="1"/>
    <col min="815" max="815" width="11.28515625" style="8" customWidth="1"/>
    <col min="816" max="816" width="10" style="8" customWidth="1"/>
    <col min="817" max="910" width="11.42578125" style="8"/>
    <col min="911" max="911" width="11.42578125" style="8" bestFit="1" customWidth="1"/>
    <col min="912" max="912" width="24.42578125" style="8" bestFit="1" customWidth="1"/>
    <col min="913" max="1025" width="11.42578125" style="8"/>
    <col min="1026" max="1026" width="29.140625" style="8" customWidth="1"/>
    <col min="1027" max="1027" width="26.7109375" style="8" customWidth="1"/>
    <col min="1028" max="1029" width="16.28515625" style="8" customWidth="1"/>
    <col min="1030" max="1030" width="15.140625" style="8" customWidth="1"/>
    <col min="1031" max="1031" width="27.42578125" style="8" customWidth="1"/>
    <col min="1032" max="1032" width="9.28515625" style="8" customWidth="1"/>
    <col min="1033" max="1033" width="8.42578125" style="8" bestFit="1" customWidth="1"/>
    <col min="1034" max="1034" width="8.28515625" style="8" bestFit="1" customWidth="1"/>
    <col min="1035" max="1035" width="8.140625" style="8" bestFit="1" customWidth="1"/>
    <col min="1036" max="1036" width="9" style="8" bestFit="1" customWidth="1"/>
    <col min="1037" max="1037" width="7.85546875" style="8" bestFit="1" customWidth="1"/>
    <col min="1038" max="1038" width="8.42578125" style="8" bestFit="1" customWidth="1"/>
    <col min="1039" max="1039" width="8.28515625" style="8" bestFit="1" customWidth="1"/>
    <col min="1040" max="1040" width="8.42578125" style="8" bestFit="1" customWidth="1"/>
    <col min="1041" max="1042" width="8.7109375" style="8" bestFit="1" customWidth="1"/>
    <col min="1043" max="1044" width="8.140625" style="8" customWidth="1"/>
    <col min="1045" max="1045" width="10.28515625" style="8" customWidth="1"/>
    <col min="1046" max="1046" width="8.7109375" style="8" bestFit="1" customWidth="1"/>
    <col min="1047" max="1047" width="8.42578125" style="8" customWidth="1"/>
    <col min="1048" max="1048" width="8.28515625" style="8" bestFit="1" customWidth="1"/>
    <col min="1049" max="1049" width="8.42578125" style="8" customWidth="1"/>
    <col min="1050" max="1050" width="8.140625" style="8" bestFit="1" customWidth="1"/>
    <col min="1051" max="1051" width="8.42578125" style="8" customWidth="1"/>
    <col min="1052" max="1052" width="9" style="8" bestFit="1" customWidth="1"/>
    <col min="1053" max="1053" width="8.42578125" style="8" customWidth="1"/>
    <col min="1054" max="1054" width="9.42578125" style="8" bestFit="1" customWidth="1"/>
    <col min="1055" max="1055" width="8.42578125" style="8" customWidth="1"/>
    <col min="1056" max="1056" width="8.42578125" style="8" bestFit="1" customWidth="1"/>
    <col min="1057" max="1057" width="8.42578125" style="8" customWidth="1"/>
    <col min="1058" max="1058" width="8.28515625" style="8" bestFit="1" customWidth="1"/>
    <col min="1059" max="1059" width="8.42578125" style="8" customWidth="1"/>
    <col min="1060" max="1060" width="8.42578125" style="8" bestFit="1" customWidth="1"/>
    <col min="1061" max="1061" width="8.42578125" style="8" customWidth="1"/>
    <col min="1062" max="1062" width="8.7109375" style="8" bestFit="1" customWidth="1"/>
    <col min="1063" max="1063" width="8.42578125" style="8" customWidth="1"/>
    <col min="1064" max="1064" width="8.7109375" style="8" bestFit="1" customWidth="1"/>
    <col min="1065" max="1065" width="8.42578125" style="8" customWidth="1"/>
    <col min="1066" max="1066" width="8.85546875" style="8" customWidth="1"/>
    <col min="1067" max="1067" width="12.5703125" style="8" customWidth="1"/>
    <col min="1068" max="1068" width="10.28515625" style="8" customWidth="1"/>
    <col min="1069" max="1069" width="11" style="8" customWidth="1"/>
    <col min="1070" max="1070" width="11.7109375" style="8" customWidth="1"/>
    <col min="1071" max="1071" width="11.28515625" style="8" customWidth="1"/>
    <col min="1072" max="1072" width="10" style="8" customWidth="1"/>
    <col min="1073" max="1166" width="11.42578125" style="8"/>
    <col min="1167" max="1167" width="11.42578125" style="8" bestFit="1" customWidth="1"/>
    <col min="1168" max="1168" width="24.42578125" style="8" bestFit="1" customWidth="1"/>
    <col min="1169" max="1281" width="11.42578125" style="8"/>
    <col min="1282" max="1282" width="29.140625" style="8" customWidth="1"/>
    <col min="1283" max="1283" width="26.7109375" style="8" customWidth="1"/>
    <col min="1284" max="1285" width="16.28515625" style="8" customWidth="1"/>
    <col min="1286" max="1286" width="15.140625" style="8" customWidth="1"/>
    <col min="1287" max="1287" width="27.42578125" style="8" customWidth="1"/>
    <col min="1288" max="1288" width="9.28515625" style="8" customWidth="1"/>
    <col min="1289" max="1289" width="8.42578125" style="8" bestFit="1" customWidth="1"/>
    <col min="1290" max="1290" width="8.28515625" style="8" bestFit="1" customWidth="1"/>
    <col min="1291" max="1291" width="8.140625" style="8" bestFit="1" customWidth="1"/>
    <col min="1292" max="1292" width="9" style="8" bestFit="1" customWidth="1"/>
    <col min="1293" max="1293" width="7.85546875" style="8" bestFit="1" customWidth="1"/>
    <col min="1294" max="1294" width="8.42578125" style="8" bestFit="1" customWidth="1"/>
    <col min="1295" max="1295" width="8.28515625" style="8" bestFit="1" customWidth="1"/>
    <col min="1296" max="1296" width="8.42578125" style="8" bestFit="1" customWidth="1"/>
    <col min="1297" max="1298" width="8.7109375" style="8" bestFit="1" customWidth="1"/>
    <col min="1299" max="1300" width="8.140625" style="8" customWidth="1"/>
    <col min="1301" max="1301" width="10.28515625" style="8" customWidth="1"/>
    <col min="1302" max="1302" width="8.7109375" style="8" bestFit="1" customWidth="1"/>
    <col min="1303" max="1303" width="8.42578125" style="8" customWidth="1"/>
    <col min="1304" max="1304" width="8.28515625" style="8" bestFit="1" customWidth="1"/>
    <col min="1305" max="1305" width="8.42578125" style="8" customWidth="1"/>
    <col min="1306" max="1306" width="8.140625" style="8" bestFit="1" customWidth="1"/>
    <col min="1307" max="1307" width="8.42578125" style="8" customWidth="1"/>
    <col min="1308" max="1308" width="9" style="8" bestFit="1" customWidth="1"/>
    <col min="1309" max="1309" width="8.42578125" style="8" customWidth="1"/>
    <col min="1310" max="1310" width="9.42578125" style="8" bestFit="1" customWidth="1"/>
    <col min="1311" max="1311" width="8.42578125" style="8" customWidth="1"/>
    <col min="1312" max="1312" width="8.42578125" style="8" bestFit="1" customWidth="1"/>
    <col min="1313" max="1313" width="8.42578125" style="8" customWidth="1"/>
    <col min="1314" max="1314" width="8.28515625" style="8" bestFit="1" customWidth="1"/>
    <col min="1315" max="1315" width="8.42578125" style="8" customWidth="1"/>
    <col min="1316" max="1316" width="8.42578125" style="8" bestFit="1" customWidth="1"/>
    <col min="1317" max="1317" width="8.42578125" style="8" customWidth="1"/>
    <col min="1318" max="1318" width="8.7109375" style="8" bestFit="1" customWidth="1"/>
    <col min="1319" max="1319" width="8.42578125" style="8" customWidth="1"/>
    <col min="1320" max="1320" width="8.7109375" style="8" bestFit="1" customWidth="1"/>
    <col min="1321" max="1321" width="8.42578125" style="8" customWidth="1"/>
    <col min="1322" max="1322" width="8.85546875" style="8" customWidth="1"/>
    <col min="1323" max="1323" width="12.5703125" style="8" customWidth="1"/>
    <col min="1324" max="1324" width="10.28515625" style="8" customWidth="1"/>
    <col min="1325" max="1325" width="11" style="8" customWidth="1"/>
    <col min="1326" max="1326" width="11.7109375" style="8" customWidth="1"/>
    <col min="1327" max="1327" width="11.28515625" style="8" customWidth="1"/>
    <col min="1328" max="1328" width="10" style="8" customWidth="1"/>
    <col min="1329" max="1422" width="11.42578125" style="8"/>
    <col min="1423" max="1423" width="11.42578125" style="8" bestFit="1" customWidth="1"/>
    <col min="1424" max="1424" width="24.42578125" style="8" bestFit="1" customWidth="1"/>
    <col min="1425" max="1537" width="11.42578125" style="8"/>
    <col min="1538" max="1538" width="29.140625" style="8" customWidth="1"/>
    <col min="1539" max="1539" width="26.7109375" style="8" customWidth="1"/>
    <col min="1540" max="1541" width="16.28515625" style="8" customWidth="1"/>
    <col min="1542" max="1542" width="15.140625" style="8" customWidth="1"/>
    <col min="1543" max="1543" width="27.42578125" style="8" customWidth="1"/>
    <col min="1544" max="1544" width="9.28515625" style="8" customWidth="1"/>
    <col min="1545" max="1545" width="8.42578125" style="8" bestFit="1" customWidth="1"/>
    <col min="1546" max="1546" width="8.28515625" style="8" bestFit="1" customWidth="1"/>
    <col min="1547" max="1547" width="8.140625" style="8" bestFit="1" customWidth="1"/>
    <col min="1548" max="1548" width="9" style="8" bestFit="1" customWidth="1"/>
    <col min="1549" max="1549" width="7.85546875" style="8" bestFit="1" customWidth="1"/>
    <col min="1550" max="1550" width="8.42578125" style="8" bestFit="1" customWidth="1"/>
    <col min="1551" max="1551" width="8.28515625" style="8" bestFit="1" customWidth="1"/>
    <col min="1552" max="1552" width="8.42578125" style="8" bestFit="1" customWidth="1"/>
    <col min="1553" max="1554" width="8.7109375" style="8" bestFit="1" customWidth="1"/>
    <col min="1555" max="1556" width="8.140625" style="8" customWidth="1"/>
    <col min="1557" max="1557" width="10.28515625" style="8" customWidth="1"/>
    <col min="1558" max="1558" width="8.7109375" style="8" bestFit="1" customWidth="1"/>
    <col min="1559" max="1559" width="8.42578125" style="8" customWidth="1"/>
    <col min="1560" max="1560" width="8.28515625" style="8" bestFit="1" customWidth="1"/>
    <col min="1561" max="1561" width="8.42578125" style="8" customWidth="1"/>
    <col min="1562" max="1562" width="8.140625" style="8" bestFit="1" customWidth="1"/>
    <col min="1563" max="1563" width="8.42578125" style="8" customWidth="1"/>
    <col min="1564" max="1564" width="9" style="8" bestFit="1" customWidth="1"/>
    <col min="1565" max="1565" width="8.42578125" style="8" customWidth="1"/>
    <col min="1566" max="1566" width="9.42578125" style="8" bestFit="1" customWidth="1"/>
    <col min="1567" max="1567" width="8.42578125" style="8" customWidth="1"/>
    <col min="1568" max="1568" width="8.42578125" style="8" bestFit="1" customWidth="1"/>
    <col min="1569" max="1569" width="8.42578125" style="8" customWidth="1"/>
    <col min="1570" max="1570" width="8.28515625" style="8" bestFit="1" customWidth="1"/>
    <col min="1571" max="1571" width="8.42578125" style="8" customWidth="1"/>
    <col min="1572" max="1572" width="8.42578125" style="8" bestFit="1" customWidth="1"/>
    <col min="1573" max="1573" width="8.42578125" style="8" customWidth="1"/>
    <col min="1574" max="1574" width="8.7109375" style="8" bestFit="1" customWidth="1"/>
    <col min="1575" max="1575" width="8.42578125" style="8" customWidth="1"/>
    <col min="1576" max="1576" width="8.7109375" style="8" bestFit="1" customWidth="1"/>
    <col min="1577" max="1577" width="8.42578125" style="8" customWidth="1"/>
    <col min="1578" max="1578" width="8.85546875" style="8" customWidth="1"/>
    <col min="1579" max="1579" width="12.5703125" style="8" customWidth="1"/>
    <col min="1580" max="1580" width="10.28515625" style="8" customWidth="1"/>
    <col min="1581" max="1581" width="11" style="8" customWidth="1"/>
    <col min="1582" max="1582" width="11.7109375" style="8" customWidth="1"/>
    <col min="1583" max="1583" width="11.28515625" style="8" customWidth="1"/>
    <col min="1584" max="1584" width="10" style="8" customWidth="1"/>
    <col min="1585" max="1678" width="11.42578125" style="8"/>
    <col min="1679" max="1679" width="11.42578125" style="8" bestFit="1" customWidth="1"/>
    <col min="1680" max="1680" width="24.42578125" style="8" bestFit="1" customWidth="1"/>
    <col min="1681" max="1793" width="11.42578125" style="8"/>
    <col min="1794" max="1794" width="29.140625" style="8" customWidth="1"/>
    <col min="1795" max="1795" width="26.7109375" style="8" customWidth="1"/>
    <col min="1796" max="1797" width="16.28515625" style="8" customWidth="1"/>
    <col min="1798" max="1798" width="15.140625" style="8" customWidth="1"/>
    <col min="1799" max="1799" width="27.42578125" style="8" customWidth="1"/>
    <col min="1800" max="1800" width="9.28515625" style="8" customWidth="1"/>
    <col min="1801" max="1801" width="8.42578125" style="8" bestFit="1" customWidth="1"/>
    <col min="1802" max="1802" width="8.28515625" style="8" bestFit="1" customWidth="1"/>
    <col min="1803" max="1803" width="8.140625" style="8" bestFit="1" customWidth="1"/>
    <col min="1804" max="1804" width="9" style="8" bestFit="1" customWidth="1"/>
    <col min="1805" max="1805" width="7.85546875" style="8" bestFit="1" customWidth="1"/>
    <col min="1806" max="1806" width="8.42578125" style="8" bestFit="1" customWidth="1"/>
    <col min="1807" max="1807" width="8.28515625" style="8" bestFit="1" customWidth="1"/>
    <col min="1808" max="1808" width="8.42578125" style="8" bestFit="1" customWidth="1"/>
    <col min="1809" max="1810" width="8.7109375" style="8" bestFit="1" customWidth="1"/>
    <col min="1811" max="1812" width="8.140625" style="8" customWidth="1"/>
    <col min="1813" max="1813" width="10.28515625" style="8" customWidth="1"/>
    <col min="1814" max="1814" width="8.7109375" style="8" bestFit="1" customWidth="1"/>
    <col min="1815" max="1815" width="8.42578125" style="8" customWidth="1"/>
    <col min="1816" max="1816" width="8.28515625" style="8" bestFit="1" customWidth="1"/>
    <col min="1817" max="1817" width="8.42578125" style="8" customWidth="1"/>
    <col min="1818" max="1818" width="8.140625" style="8" bestFit="1" customWidth="1"/>
    <col min="1819" max="1819" width="8.42578125" style="8" customWidth="1"/>
    <col min="1820" max="1820" width="9" style="8" bestFit="1" customWidth="1"/>
    <col min="1821" max="1821" width="8.42578125" style="8" customWidth="1"/>
    <col min="1822" max="1822" width="9.42578125" style="8" bestFit="1" customWidth="1"/>
    <col min="1823" max="1823" width="8.42578125" style="8" customWidth="1"/>
    <col min="1824" max="1824" width="8.42578125" style="8" bestFit="1" customWidth="1"/>
    <col min="1825" max="1825" width="8.42578125" style="8" customWidth="1"/>
    <col min="1826" max="1826" width="8.28515625" style="8" bestFit="1" customWidth="1"/>
    <col min="1827" max="1827" width="8.42578125" style="8" customWidth="1"/>
    <col min="1828" max="1828" width="8.42578125" style="8" bestFit="1" customWidth="1"/>
    <col min="1829" max="1829" width="8.42578125" style="8" customWidth="1"/>
    <col min="1830" max="1830" width="8.7109375" style="8" bestFit="1" customWidth="1"/>
    <col min="1831" max="1831" width="8.42578125" style="8" customWidth="1"/>
    <col min="1832" max="1832" width="8.7109375" style="8" bestFit="1" customWidth="1"/>
    <col min="1833" max="1833" width="8.42578125" style="8" customWidth="1"/>
    <col min="1834" max="1834" width="8.85546875" style="8" customWidth="1"/>
    <col min="1835" max="1835" width="12.5703125" style="8" customWidth="1"/>
    <col min="1836" max="1836" width="10.28515625" style="8" customWidth="1"/>
    <col min="1837" max="1837" width="11" style="8" customWidth="1"/>
    <col min="1838" max="1838" width="11.7109375" style="8" customWidth="1"/>
    <col min="1839" max="1839" width="11.28515625" style="8" customWidth="1"/>
    <col min="1840" max="1840" width="10" style="8" customWidth="1"/>
    <col min="1841" max="1934" width="11.42578125" style="8"/>
    <col min="1935" max="1935" width="11.42578125" style="8" bestFit="1" customWidth="1"/>
    <col min="1936" max="1936" width="24.42578125" style="8" bestFit="1" customWidth="1"/>
    <col min="1937" max="2049" width="11.42578125" style="8"/>
    <col min="2050" max="2050" width="29.140625" style="8" customWidth="1"/>
    <col min="2051" max="2051" width="26.7109375" style="8" customWidth="1"/>
    <col min="2052" max="2053" width="16.28515625" style="8" customWidth="1"/>
    <col min="2054" max="2054" width="15.140625" style="8" customWidth="1"/>
    <col min="2055" max="2055" width="27.42578125" style="8" customWidth="1"/>
    <col min="2056" max="2056" width="9.28515625" style="8" customWidth="1"/>
    <col min="2057" max="2057" width="8.42578125" style="8" bestFit="1" customWidth="1"/>
    <col min="2058" max="2058" width="8.28515625" style="8" bestFit="1" customWidth="1"/>
    <col min="2059" max="2059" width="8.140625" style="8" bestFit="1" customWidth="1"/>
    <col min="2060" max="2060" width="9" style="8" bestFit="1" customWidth="1"/>
    <col min="2061" max="2061" width="7.85546875" style="8" bestFit="1" customWidth="1"/>
    <col min="2062" max="2062" width="8.42578125" style="8" bestFit="1" customWidth="1"/>
    <col min="2063" max="2063" width="8.28515625" style="8" bestFit="1" customWidth="1"/>
    <col min="2064" max="2064" width="8.42578125" style="8" bestFit="1" customWidth="1"/>
    <col min="2065" max="2066" width="8.7109375" style="8" bestFit="1" customWidth="1"/>
    <col min="2067" max="2068" width="8.140625" style="8" customWidth="1"/>
    <col min="2069" max="2069" width="10.28515625" style="8" customWidth="1"/>
    <col min="2070" max="2070" width="8.7109375" style="8" bestFit="1" customWidth="1"/>
    <col min="2071" max="2071" width="8.42578125" style="8" customWidth="1"/>
    <col min="2072" max="2072" width="8.28515625" style="8" bestFit="1" customWidth="1"/>
    <col min="2073" max="2073" width="8.42578125" style="8" customWidth="1"/>
    <col min="2074" max="2074" width="8.140625" style="8" bestFit="1" customWidth="1"/>
    <col min="2075" max="2075" width="8.42578125" style="8" customWidth="1"/>
    <col min="2076" max="2076" width="9" style="8" bestFit="1" customWidth="1"/>
    <col min="2077" max="2077" width="8.42578125" style="8" customWidth="1"/>
    <col min="2078" max="2078" width="9.42578125" style="8" bestFit="1" customWidth="1"/>
    <col min="2079" max="2079" width="8.42578125" style="8" customWidth="1"/>
    <col min="2080" max="2080" width="8.42578125" style="8" bestFit="1" customWidth="1"/>
    <col min="2081" max="2081" width="8.42578125" style="8" customWidth="1"/>
    <col min="2082" max="2082" width="8.28515625" style="8" bestFit="1" customWidth="1"/>
    <col min="2083" max="2083" width="8.42578125" style="8" customWidth="1"/>
    <col min="2084" max="2084" width="8.42578125" style="8" bestFit="1" customWidth="1"/>
    <col min="2085" max="2085" width="8.42578125" style="8" customWidth="1"/>
    <col min="2086" max="2086" width="8.7109375" style="8" bestFit="1" customWidth="1"/>
    <col min="2087" max="2087" width="8.42578125" style="8" customWidth="1"/>
    <col min="2088" max="2088" width="8.7109375" style="8" bestFit="1" customWidth="1"/>
    <col min="2089" max="2089" width="8.42578125" style="8" customWidth="1"/>
    <col min="2090" max="2090" width="8.85546875" style="8" customWidth="1"/>
    <col min="2091" max="2091" width="12.5703125" style="8" customWidth="1"/>
    <col min="2092" max="2092" width="10.28515625" style="8" customWidth="1"/>
    <col min="2093" max="2093" width="11" style="8" customWidth="1"/>
    <col min="2094" max="2094" width="11.7109375" style="8" customWidth="1"/>
    <col min="2095" max="2095" width="11.28515625" style="8" customWidth="1"/>
    <col min="2096" max="2096" width="10" style="8" customWidth="1"/>
    <col min="2097" max="2190" width="11.42578125" style="8"/>
    <col min="2191" max="2191" width="11.42578125" style="8" bestFit="1" customWidth="1"/>
    <col min="2192" max="2192" width="24.42578125" style="8" bestFit="1" customWidth="1"/>
    <col min="2193" max="2305" width="11.42578125" style="8"/>
    <col min="2306" max="2306" width="29.140625" style="8" customWidth="1"/>
    <col min="2307" max="2307" width="26.7109375" style="8" customWidth="1"/>
    <col min="2308" max="2309" width="16.28515625" style="8" customWidth="1"/>
    <col min="2310" max="2310" width="15.140625" style="8" customWidth="1"/>
    <col min="2311" max="2311" width="27.42578125" style="8" customWidth="1"/>
    <col min="2312" max="2312" width="9.28515625" style="8" customWidth="1"/>
    <col min="2313" max="2313" width="8.42578125" style="8" bestFit="1" customWidth="1"/>
    <col min="2314" max="2314" width="8.28515625" style="8" bestFit="1" customWidth="1"/>
    <col min="2315" max="2315" width="8.140625" style="8" bestFit="1" customWidth="1"/>
    <col min="2316" max="2316" width="9" style="8" bestFit="1" customWidth="1"/>
    <col min="2317" max="2317" width="7.85546875" style="8" bestFit="1" customWidth="1"/>
    <col min="2318" max="2318" width="8.42578125" style="8" bestFit="1" customWidth="1"/>
    <col min="2319" max="2319" width="8.28515625" style="8" bestFit="1" customWidth="1"/>
    <col min="2320" max="2320" width="8.42578125" style="8" bestFit="1" customWidth="1"/>
    <col min="2321" max="2322" width="8.7109375" style="8" bestFit="1" customWidth="1"/>
    <col min="2323" max="2324" width="8.140625" style="8" customWidth="1"/>
    <col min="2325" max="2325" width="10.28515625" style="8" customWidth="1"/>
    <col min="2326" max="2326" width="8.7109375" style="8" bestFit="1" customWidth="1"/>
    <col min="2327" max="2327" width="8.42578125" style="8" customWidth="1"/>
    <col min="2328" max="2328" width="8.28515625" style="8" bestFit="1" customWidth="1"/>
    <col min="2329" max="2329" width="8.42578125" style="8" customWidth="1"/>
    <col min="2330" max="2330" width="8.140625" style="8" bestFit="1" customWidth="1"/>
    <col min="2331" max="2331" width="8.42578125" style="8" customWidth="1"/>
    <col min="2332" max="2332" width="9" style="8" bestFit="1" customWidth="1"/>
    <col min="2333" max="2333" width="8.42578125" style="8" customWidth="1"/>
    <col min="2334" max="2334" width="9.42578125" style="8" bestFit="1" customWidth="1"/>
    <col min="2335" max="2335" width="8.42578125" style="8" customWidth="1"/>
    <col min="2336" max="2336" width="8.42578125" style="8" bestFit="1" customWidth="1"/>
    <col min="2337" max="2337" width="8.42578125" style="8" customWidth="1"/>
    <col min="2338" max="2338" width="8.28515625" style="8" bestFit="1" customWidth="1"/>
    <col min="2339" max="2339" width="8.42578125" style="8" customWidth="1"/>
    <col min="2340" max="2340" width="8.42578125" style="8" bestFit="1" customWidth="1"/>
    <col min="2341" max="2341" width="8.42578125" style="8" customWidth="1"/>
    <col min="2342" max="2342" width="8.7109375" style="8" bestFit="1" customWidth="1"/>
    <col min="2343" max="2343" width="8.42578125" style="8" customWidth="1"/>
    <col min="2344" max="2344" width="8.7109375" style="8" bestFit="1" customWidth="1"/>
    <col min="2345" max="2345" width="8.42578125" style="8" customWidth="1"/>
    <col min="2346" max="2346" width="8.85546875" style="8" customWidth="1"/>
    <col min="2347" max="2347" width="12.5703125" style="8" customWidth="1"/>
    <col min="2348" max="2348" width="10.28515625" style="8" customWidth="1"/>
    <col min="2349" max="2349" width="11" style="8" customWidth="1"/>
    <col min="2350" max="2350" width="11.7109375" style="8" customWidth="1"/>
    <col min="2351" max="2351" width="11.28515625" style="8" customWidth="1"/>
    <col min="2352" max="2352" width="10" style="8" customWidth="1"/>
    <col min="2353" max="2446" width="11.42578125" style="8"/>
    <col min="2447" max="2447" width="11.42578125" style="8" bestFit="1" customWidth="1"/>
    <col min="2448" max="2448" width="24.42578125" style="8" bestFit="1" customWidth="1"/>
    <col min="2449" max="2561" width="11.42578125" style="8"/>
    <col min="2562" max="2562" width="29.140625" style="8" customWidth="1"/>
    <col min="2563" max="2563" width="26.7109375" style="8" customWidth="1"/>
    <col min="2564" max="2565" width="16.28515625" style="8" customWidth="1"/>
    <col min="2566" max="2566" width="15.140625" style="8" customWidth="1"/>
    <col min="2567" max="2567" width="27.42578125" style="8" customWidth="1"/>
    <col min="2568" max="2568" width="9.28515625" style="8" customWidth="1"/>
    <col min="2569" max="2569" width="8.42578125" style="8" bestFit="1" customWidth="1"/>
    <col min="2570" max="2570" width="8.28515625" style="8" bestFit="1" customWidth="1"/>
    <col min="2571" max="2571" width="8.140625" style="8" bestFit="1" customWidth="1"/>
    <col min="2572" max="2572" width="9" style="8" bestFit="1" customWidth="1"/>
    <col min="2573" max="2573" width="7.85546875" style="8" bestFit="1" customWidth="1"/>
    <col min="2574" max="2574" width="8.42578125" style="8" bestFit="1" customWidth="1"/>
    <col min="2575" max="2575" width="8.28515625" style="8" bestFit="1" customWidth="1"/>
    <col min="2576" max="2576" width="8.42578125" style="8" bestFit="1" customWidth="1"/>
    <col min="2577" max="2578" width="8.7109375" style="8" bestFit="1" customWidth="1"/>
    <col min="2579" max="2580" width="8.140625" style="8" customWidth="1"/>
    <col min="2581" max="2581" width="10.28515625" style="8" customWidth="1"/>
    <col min="2582" max="2582" width="8.7109375" style="8" bestFit="1" customWidth="1"/>
    <col min="2583" max="2583" width="8.42578125" style="8" customWidth="1"/>
    <col min="2584" max="2584" width="8.28515625" style="8" bestFit="1" customWidth="1"/>
    <col min="2585" max="2585" width="8.42578125" style="8" customWidth="1"/>
    <col min="2586" max="2586" width="8.140625" style="8" bestFit="1" customWidth="1"/>
    <col min="2587" max="2587" width="8.42578125" style="8" customWidth="1"/>
    <col min="2588" max="2588" width="9" style="8" bestFit="1" customWidth="1"/>
    <col min="2589" max="2589" width="8.42578125" style="8" customWidth="1"/>
    <col min="2590" max="2590" width="9.42578125" style="8" bestFit="1" customWidth="1"/>
    <col min="2591" max="2591" width="8.42578125" style="8" customWidth="1"/>
    <col min="2592" max="2592" width="8.42578125" style="8" bestFit="1" customWidth="1"/>
    <col min="2593" max="2593" width="8.42578125" style="8" customWidth="1"/>
    <col min="2594" max="2594" width="8.28515625" style="8" bestFit="1" customWidth="1"/>
    <col min="2595" max="2595" width="8.42578125" style="8" customWidth="1"/>
    <col min="2596" max="2596" width="8.42578125" style="8" bestFit="1" customWidth="1"/>
    <col min="2597" max="2597" width="8.42578125" style="8" customWidth="1"/>
    <col min="2598" max="2598" width="8.7109375" style="8" bestFit="1" customWidth="1"/>
    <col min="2599" max="2599" width="8.42578125" style="8" customWidth="1"/>
    <col min="2600" max="2600" width="8.7109375" style="8" bestFit="1" customWidth="1"/>
    <col min="2601" max="2601" width="8.42578125" style="8" customWidth="1"/>
    <col min="2602" max="2602" width="8.85546875" style="8" customWidth="1"/>
    <col min="2603" max="2603" width="12.5703125" style="8" customWidth="1"/>
    <col min="2604" max="2604" width="10.28515625" style="8" customWidth="1"/>
    <col min="2605" max="2605" width="11" style="8" customWidth="1"/>
    <col min="2606" max="2606" width="11.7109375" style="8" customWidth="1"/>
    <col min="2607" max="2607" width="11.28515625" style="8" customWidth="1"/>
    <col min="2608" max="2608" width="10" style="8" customWidth="1"/>
    <col min="2609" max="2702" width="11.42578125" style="8"/>
    <col min="2703" max="2703" width="11.42578125" style="8" bestFit="1" customWidth="1"/>
    <col min="2704" max="2704" width="24.42578125" style="8" bestFit="1" customWidth="1"/>
    <col min="2705" max="2817" width="11.42578125" style="8"/>
    <col min="2818" max="2818" width="29.140625" style="8" customWidth="1"/>
    <col min="2819" max="2819" width="26.7109375" style="8" customWidth="1"/>
    <col min="2820" max="2821" width="16.28515625" style="8" customWidth="1"/>
    <col min="2822" max="2822" width="15.140625" style="8" customWidth="1"/>
    <col min="2823" max="2823" width="27.42578125" style="8" customWidth="1"/>
    <col min="2824" max="2824" width="9.28515625" style="8" customWidth="1"/>
    <col min="2825" max="2825" width="8.42578125" style="8" bestFit="1" customWidth="1"/>
    <col min="2826" max="2826" width="8.28515625" style="8" bestFit="1" customWidth="1"/>
    <col min="2827" max="2827" width="8.140625" style="8" bestFit="1" customWidth="1"/>
    <col min="2828" max="2828" width="9" style="8" bestFit="1" customWidth="1"/>
    <col min="2829" max="2829" width="7.85546875" style="8" bestFit="1" customWidth="1"/>
    <col min="2830" max="2830" width="8.42578125" style="8" bestFit="1" customWidth="1"/>
    <col min="2831" max="2831" width="8.28515625" style="8" bestFit="1" customWidth="1"/>
    <col min="2832" max="2832" width="8.42578125" style="8" bestFit="1" customWidth="1"/>
    <col min="2833" max="2834" width="8.7109375" style="8" bestFit="1" customWidth="1"/>
    <col min="2835" max="2836" width="8.140625" style="8" customWidth="1"/>
    <col min="2837" max="2837" width="10.28515625" style="8" customWidth="1"/>
    <col min="2838" max="2838" width="8.7109375" style="8" bestFit="1" customWidth="1"/>
    <col min="2839" max="2839" width="8.42578125" style="8" customWidth="1"/>
    <col min="2840" max="2840" width="8.28515625" style="8" bestFit="1" customWidth="1"/>
    <col min="2841" max="2841" width="8.42578125" style="8" customWidth="1"/>
    <col min="2842" max="2842" width="8.140625" style="8" bestFit="1" customWidth="1"/>
    <col min="2843" max="2843" width="8.42578125" style="8" customWidth="1"/>
    <col min="2844" max="2844" width="9" style="8" bestFit="1" customWidth="1"/>
    <col min="2845" max="2845" width="8.42578125" style="8" customWidth="1"/>
    <col min="2846" max="2846" width="9.42578125" style="8" bestFit="1" customWidth="1"/>
    <col min="2847" max="2847" width="8.42578125" style="8" customWidth="1"/>
    <col min="2848" max="2848" width="8.42578125" style="8" bestFit="1" customWidth="1"/>
    <col min="2849" max="2849" width="8.42578125" style="8" customWidth="1"/>
    <col min="2850" max="2850" width="8.28515625" style="8" bestFit="1" customWidth="1"/>
    <col min="2851" max="2851" width="8.42578125" style="8" customWidth="1"/>
    <col min="2852" max="2852" width="8.42578125" style="8" bestFit="1" customWidth="1"/>
    <col min="2853" max="2853" width="8.42578125" style="8" customWidth="1"/>
    <col min="2854" max="2854" width="8.7109375" style="8" bestFit="1" customWidth="1"/>
    <col min="2855" max="2855" width="8.42578125" style="8" customWidth="1"/>
    <col min="2856" max="2856" width="8.7109375" style="8" bestFit="1" customWidth="1"/>
    <col min="2857" max="2857" width="8.42578125" style="8" customWidth="1"/>
    <col min="2858" max="2858" width="8.85546875" style="8" customWidth="1"/>
    <col min="2859" max="2859" width="12.5703125" style="8" customWidth="1"/>
    <col min="2860" max="2860" width="10.28515625" style="8" customWidth="1"/>
    <col min="2861" max="2861" width="11" style="8" customWidth="1"/>
    <col min="2862" max="2862" width="11.7109375" style="8" customWidth="1"/>
    <col min="2863" max="2863" width="11.28515625" style="8" customWidth="1"/>
    <col min="2864" max="2864" width="10" style="8" customWidth="1"/>
    <col min="2865" max="2958" width="11.42578125" style="8"/>
    <col min="2959" max="2959" width="11.42578125" style="8" bestFit="1" customWidth="1"/>
    <col min="2960" max="2960" width="24.42578125" style="8" bestFit="1" customWidth="1"/>
    <col min="2961" max="3073" width="11.42578125" style="8"/>
    <col min="3074" max="3074" width="29.140625" style="8" customWidth="1"/>
    <col min="3075" max="3075" width="26.7109375" style="8" customWidth="1"/>
    <col min="3076" max="3077" width="16.28515625" style="8" customWidth="1"/>
    <col min="3078" max="3078" width="15.140625" style="8" customWidth="1"/>
    <col min="3079" max="3079" width="27.42578125" style="8" customWidth="1"/>
    <col min="3080" max="3080" width="9.28515625" style="8" customWidth="1"/>
    <col min="3081" max="3081" width="8.42578125" style="8" bestFit="1" customWidth="1"/>
    <col min="3082" max="3082" width="8.28515625" style="8" bestFit="1" customWidth="1"/>
    <col min="3083" max="3083" width="8.140625" style="8" bestFit="1" customWidth="1"/>
    <col min="3084" max="3084" width="9" style="8" bestFit="1" customWidth="1"/>
    <col min="3085" max="3085" width="7.85546875" style="8" bestFit="1" customWidth="1"/>
    <col min="3086" max="3086" width="8.42578125" style="8" bestFit="1" customWidth="1"/>
    <col min="3087" max="3087" width="8.28515625" style="8" bestFit="1" customWidth="1"/>
    <col min="3088" max="3088" width="8.42578125" style="8" bestFit="1" customWidth="1"/>
    <col min="3089" max="3090" width="8.7109375" style="8" bestFit="1" customWidth="1"/>
    <col min="3091" max="3092" width="8.140625" style="8" customWidth="1"/>
    <col min="3093" max="3093" width="10.28515625" style="8" customWidth="1"/>
    <col min="3094" max="3094" width="8.7109375" style="8" bestFit="1" customWidth="1"/>
    <col min="3095" max="3095" width="8.42578125" style="8" customWidth="1"/>
    <col min="3096" max="3096" width="8.28515625" style="8" bestFit="1" customWidth="1"/>
    <col min="3097" max="3097" width="8.42578125" style="8" customWidth="1"/>
    <col min="3098" max="3098" width="8.140625" style="8" bestFit="1" customWidth="1"/>
    <col min="3099" max="3099" width="8.42578125" style="8" customWidth="1"/>
    <col min="3100" max="3100" width="9" style="8" bestFit="1" customWidth="1"/>
    <col min="3101" max="3101" width="8.42578125" style="8" customWidth="1"/>
    <col min="3102" max="3102" width="9.42578125" style="8" bestFit="1" customWidth="1"/>
    <col min="3103" max="3103" width="8.42578125" style="8" customWidth="1"/>
    <col min="3104" max="3104" width="8.42578125" style="8" bestFit="1" customWidth="1"/>
    <col min="3105" max="3105" width="8.42578125" style="8" customWidth="1"/>
    <col min="3106" max="3106" width="8.28515625" style="8" bestFit="1" customWidth="1"/>
    <col min="3107" max="3107" width="8.42578125" style="8" customWidth="1"/>
    <col min="3108" max="3108" width="8.42578125" style="8" bestFit="1" customWidth="1"/>
    <col min="3109" max="3109" width="8.42578125" style="8" customWidth="1"/>
    <col min="3110" max="3110" width="8.7109375" style="8" bestFit="1" customWidth="1"/>
    <col min="3111" max="3111" width="8.42578125" style="8" customWidth="1"/>
    <col min="3112" max="3112" width="8.7109375" style="8" bestFit="1" customWidth="1"/>
    <col min="3113" max="3113" width="8.42578125" style="8" customWidth="1"/>
    <col min="3114" max="3114" width="8.85546875" style="8" customWidth="1"/>
    <col min="3115" max="3115" width="12.5703125" style="8" customWidth="1"/>
    <col min="3116" max="3116" width="10.28515625" style="8" customWidth="1"/>
    <col min="3117" max="3117" width="11" style="8" customWidth="1"/>
    <col min="3118" max="3118" width="11.7109375" style="8" customWidth="1"/>
    <col min="3119" max="3119" width="11.28515625" style="8" customWidth="1"/>
    <col min="3120" max="3120" width="10" style="8" customWidth="1"/>
    <col min="3121" max="3214" width="11.42578125" style="8"/>
    <col min="3215" max="3215" width="11.42578125" style="8" bestFit="1" customWidth="1"/>
    <col min="3216" max="3216" width="24.42578125" style="8" bestFit="1" customWidth="1"/>
    <col min="3217" max="3329" width="11.42578125" style="8"/>
    <col min="3330" max="3330" width="29.140625" style="8" customWidth="1"/>
    <col min="3331" max="3331" width="26.7109375" style="8" customWidth="1"/>
    <col min="3332" max="3333" width="16.28515625" style="8" customWidth="1"/>
    <col min="3334" max="3334" width="15.140625" style="8" customWidth="1"/>
    <col min="3335" max="3335" width="27.42578125" style="8" customWidth="1"/>
    <col min="3336" max="3336" width="9.28515625" style="8" customWidth="1"/>
    <col min="3337" max="3337" width="8.42578125" style="8" bestFit="1" customWidth="1"/>
    <col min="3338" max="3338" width="8.28515625" style="8" bestFit="1" customWidth="1"/>
    <col min="3339" max="3339" width="8.140625" style="8" bestFit="1" customWidth="1"/>
    <col min="3340" max="3340" width="9" style="8" bestFit="1" customWidth="1"/>
    <col min="3341" max="3341" width="7.85546875" style="8" bestFit="1" customWidth="1"/>
    <col min="3342" max="3342" width="8.42578125" style="8" bestFit="1" customWidth="1"/>
    <col min="3343" max="3343" width="8.28515625" style="8" bestFit="1" customWidth="1"/>
    <col min="3344" max="3344" width="8.42578125" style="8" bestFit="1" customWidth="1"/>
    <col min="3345" max="3346" width="8.7109375" style="8" bestFit="1" customWidth="1"/>
    <col min="3347" max="3348" width="8.140625" style="8" customWidth="1"/>
    <col min="3349" max="3349" width="10.28515625" style="8" customWidth="1"/>
    <col min="3350" max="3350" width="8.7109375" style="8" bestFit="1" customWidth="1"/>
    <col min="3351" max="3351" width="8.42578125" style="8" customWidth="1"/>
    <col min="3352" max="3352" width="8.28515625" style="8" bestFit="1" customWidth="1"/>
    <col min="3353" max="3353" width="8.42578125" style="8" customWidth="1"/>
    <col min="3354" max="3354" width="8.140625" style="8" bestFit="1" customWidth="1"/>
    <col min="3355" max="3355" width="8.42578125" style="8" customWidth="1"/>
    <col min="3356" max="3356" width="9" style="8" bestFit="1" customWidth="1"/>
    <col min="3357" max="3357" width="8.42578125" style="8" customWidth="1"/>
    <col min="3358" max="3358" width="9.42578125" style="8" bestFit="1" customWidth="1"/>
    <col min="3359" max="3359" width="8.42578125" style="8" customWidth="1"/>
    <col min="3360" max="3360" width="8.42578125" style="8" bestFit="1" customWidth="1"/>
    <col min="3361" max="3361" width="8.42578125" style="8" customWidth="1"/>
    <col min="3362" max="3362" width="8.28515625" style="8" bestFit="1" customWidth="1"/>
    <col min="3363" max="3363" width="8.42578125" style="8" customWidth="1"/>
    <col min="3364" max="3364" width="8.42578125" style="8" bestFit="1" customWidth="1"/>
    <col min="3365" max="3365" width="8.42578125" style="8" customWidth="1"/>
    <col min="3366" max="3366" width="8.7109375" style="8" bestFit="1" customWidth="1"/>
    <col min="3367" max="3367" width="8.42578125" style="8" customWidth="1"/>
    <col min="3368" max="3368" width="8.7109375" style="8" bestFit="1" customWidth="1"/>
    <col min="3369" max="3369" width="8.42578125" style="8" customWidth="1"/>
    <col min="3370" max="3370" width="8.85546875" style="8" customWidth="1"/>
    <col min="3371" max="3371" width="12.5703125" style="8" customWidth="1"/>
    <col min="3372" max="3372" width="10.28515625" style="8" customWidth="1"/>
    <col min="3373" max="3373" width="11" style="8" customWidth="1"/>
    <col min="3374" max="3374" width="11.7109375" style="8" customWidth="1"/>
    <col min="3375" max="3375" width="11.28515625" style="8" customWidth="1"/>
    <col min="3376" max="3376" width="10" style="8" customWidth="1"/>
    <col min="3377" max="3470" width="11.42578125" style="8"/>
    <col min="3471" max="3471" width="11.42578125" style="8" bestFit="1" customWidth="1"/>
    <col min="3472" max="3472" width="24.42578125" style="8" bestFit="1" customWidth="1"/>
    <col min="3473" max="3585" width="11.42578125" style="8"/>
    <col min="3586" max="3586" width="29.140625" style="8" customWidth="1"/>
    <col min="3587" max="3587" width="26.7109375" style="8" customWidth="1"/>
    <col min="3588" max="3589" width="16.28515625" style="8" customWidth="1"/>
    <col min="3590" max="3590" width="15.140625" style="8" customWidth="1"/>
    <col min="3591" max="3591" width="27.42578125" style="8" customWidth="1"/>
    <col min="3592" max="3592" width="9.28515625" style="8" customWidth="1"/>
    <col min="3593" max="3593" width="8.42578125" style="8" bestFit="1" customWidth="1"/>
    <col min="3594" max="3594" width="8.28515625" style="8" bestFit="1" customWidth="1"/>
    <col min="3595" max="3595" width="8.140625" style="8" bestFit="1" customWidth="1"/>
    <col min="3596" max="3596" width="9" style="8" bestFit="1" customWidth="1"/>
    <col min="3597" max="3597" width="7.85546875" style="8" bestFit="1" customWidth="1"/>
    <col min="3598" max="3598" width="8.42578125" style="8" bestFit="1" customWidth="1"/>
    <col min="3599" max="3599" width="8.28515625" style="8" bestFit="1" customWidth="1"/>
    <col min="3600" max="3600" width="8.42578125" style="8" bestFit="1" customWidth="1"/>
    <col min="3601" max="3602" width="8.7109375" style="8" bestFit="1" customWidth="1"/>
    <col min="3603" max="3604" width="8.140625" style="8" customWidth="1"/>
    <col min="3605" max="3605" width="10.28515625" style="8" customWidth="1"/>
    <col min="3606" max="3606" width="8.7109375" style="8" bestFit="1" customWidth="1"/>
    <col min="3607" max="3607" width="8.42578125" style="8" customWidth="1"/>
    <col min="3608" max="3608" width="8.28515625" style="8" bestFit="1" customWidth="1"/>
    <col min="3609" max="3609" width="8.42578125" style="8" customWidth="1"/>
    <col min="3610" max="3610" width="8.140625" style="8" bestFit="1" customWidth="1"/>
    <col min="3611" max="3611" width="8.42578125" style="8" customWidth="1"/>
    <col min="3612" max="3612" width="9" style="8" bestFit="1" customWidth="1"/>
    <col min="3613" max="3613" width="8.42578125" style="8" customWidth="1"/>
    <col min="3614" max="3614" width="9.42578125" style="8" bestFit="1" customWidth="1"/>
    <col min="3615" max="3615" width="8.42578125" style="8" customWidth="1"/>
    <col min="3616" max="3616" width="8.42578125" style="8" bestFit="1" customWidth="1"/>
    <col min="3617" max="3617" width="8.42578125" style="8" customWidth="1"/>
    <col min="3618" max="3618" width="8.28515625" style="8" bestFit="1" customWidth="1"/>
    <col min="3619" max="3619" width="8.42578125" style="8" customWidth="1"/>
    <col min="3620" max="3620" width="8.42578125" style="8" bestFit="1" customWidth="1"/>
    <col min="3621" max="3621" width="8.42578125" style="8" customWidth="1"/>
    <col min="3622" max="3622" width="8.7109375" style="8" bestFit="1" customWidth="1"/>
    <col min="3623" max="3623" width="8.42578125" style="8" customWidth="1"/>
    <col min="3624" max="3624" width="8.7109375" style="8" bestFit="1" customWidth="1"/>
    <col min="3625" max="3625" width="8.42578125" style="8" customWidth="1"/>
    <col min="3626" max="3626" width="8.85546875" style="8" customWidth="1"/>
    <col min="3627" max="3627" width="12.5703125" style="8" customWidth="1"/>
    <col min="3628" max="3628" width="10.28515625" style="8" customWidth="1"/>
    <col min="3629" max="3629" width="11" style="8" customWidth="1"/>
    <col min="3630" max="3630" width="11.7109375" style="8" customWidth="1"/>
    <col min="3631" max="3631" width="11.28515625" style="8" customWidth="1"/>
    <col min="3632" max="3632" width="10" style="8" customWidth="1"/>
    <col min="3633" max="3726" width="11.42578125" style="8"/>
    <col min="3727" max="3727" width="11.42578125" style="8" bestFit="1" customWidth="1"/>
    <col min="3728" max="3728" width="24.42578125" style="8" bestFit="1" customWidth="1"/>
    <col min="3729" max="3841" width="11.42578125" style="8"/>
    <col min="3842" max="3842" width="29.140625" style="8" customWidth="1"/>
    <col min="3843" max="3843" width="26.7109375" style="8" customWidth="1"/>
    <col min="3844" max="3845" width="16.28515625" style="8" customWidth="1"/>
    <col min="3846" max="3846" width="15.140625" style="8" customWidth="1"/>
    <col min="3847" max="3847" width="27.42578125" style="8" customWidth="1"/>
    <col min="3848" max="3848" width="9.28515625" style="8" customWidth="1"/>
    <col min="3849" max="3849" width="8.42578125" style="8" bestFit="1" customWidth="1"/>
    <col min="3850" max="3850" width="8.28515625" style="8" bestFit="1" customWidth="1"/>
    <col min="3851" max="3851" width="8.140625" style="8" bestFit="1" customWidth="1"/>
    <col min="3852" max="3852" width="9" style="8" bestFit="1" customWidth="1"/>
    <col min="3853" max="3853" width="7.85546875" style="8" bestFit="1" customWidth="1"/>
    <col min="3854" max="3854" width="8.42578125" style="8" bestFit="1" customWidth="1"/>
    <col min="3855" max="3855" width="8.28515625" style="8" bestFit="1" customWidth="1"/>
    <col min="3856" max="3856" width="8.42578125" style="8" bestFit="1" customWidth="1"/>
    <col min="3857" max="3858" width="8.7109375" style="8" bestFit="1" customWidth="1"/>
    <col min="3859" max="3860" width="8.140625" style="8" customWidth="1"/>
    <col min="3861" max="3861" width="10.28515625" style="8" customWidth="1"/>
    <col min="3862" max="3862" width="8.7109375" style="8" bestFit="1" customWidth="1"/>
    <col min="3863" max="3863" width="8.42578125" style="8" customWidth="1"/>
    <col min="3864" max="3864" width="8.28515625" style="8" bestFit="1" customWidth="1"/>
    <col min="3865" max="3865" width="8.42578125" style="8" customWidth="1"/>
    <col min="3866" max="3866" width="8.140625" style="8" bestFit="1" customWidth="1"/>
    <col min="3867" max="3867" width="8.42578125" style="8" customWidth="1"/>
    <col min="3868" max="3868" width="9" style="8" bestFit="1" customWidth="1"/>
    <col min="3869" max="3869" width="8.42578125" style="8" customWidth="1"/>
    <col min="3870" max="3870" width="9.42578125" style="8" bestFit="1" customWidth="1"/>
    <col min="3871" max="3871" width="8.42578125" style="8" customWidth="1"/>
    <col min="3872" max="3872" width="8.42578125" style="8" bestFit="1" customWidth="1"/>
    <col min="3873" max="3873" width="8.42578125" style="8" customWidth="1"/>
    <col min="3874" max="3874" width="8.28515625" style="8" bestFit="1" customWidth="1"/>
    <col min="3875" max="3875" width="8.42578125" style="8" customWidth="1"/>
    <col min="3876" max="3876" width="8.42578125" style="8" bestFit="1" customWidth="1"/>
    <col min="3877" max="3877" width="8.42578125" style="8" customWidth="1"/>
    <col min="3878" max="3878" width="8.7109375" style="8" bestFit="1" customWidth="1"/>
    <col min="3879" max="3879" width="8.42578125" style="8" customWidth="1"/>
    <col min="3880" max="3880" width="8.7109375" style="8" bestFit="1" customWidth="1"/>
    <col min="3881" max="3881" width="8.42578125" style="8" customWidth="1"/>
    <col min="3882" max="3882" width="8.85546875" style="8" customWidth="1"/>
    <col min="3883" max="3883" width="12.5703125" style="8" customWidth="1"/>
    <col min="3884" max="3884" width="10.28515625" style="8" customWidth="1"/>
    <col min="3885" max="3885" width="11" style="8" customWidth="1"/>
    <col min="3886" max="3886" width="11.7109375" style="8" customWidth="1"/>
    <col min="3887" max="3887" width="11.28515625" style="8" customWidth="1"/>
    <col min="3888" max="3888" width="10" style="8" customWidth="1"/>
    <col min="3889" max="3982" width="11.42578125" style="8"/>
    <col min="3983" max="3983" width="11.42578125" style="8" bestFit="1" customWidth="1"/>
    <col min="3984" max="3984" width="24.42578125" style="8" bestFit="1" customWidth="1"/>
    <col min="3985" max="4097" width="11.42578125" style="8"/>
    <col min="4098" max="4098" width="29.140625" style="8" customWidth="1"/>
    <col min="4099" max="4099" width="26.7109375" style="8" customWidth="1"/>
    <col min="4100" max="4101" width="16.28515625" style="8" customWidth="1"/>
    <col min="4102" max="4102" width="15.140625" style="8" customWidth="1"/>
    <col min="4103" max="4103" width="27.42578125" style="8" customWidth="1"/>
    <col min="4104" max="4104" width="9.28515625" style="8" customWidth="1"/>
    <col min="4105" max="4105" width="8.42578125" style="8" bestFit="1" customWidth="1"/>
    <col min="4106" max="4106" width="8.28515625" style="8" bestFit="1" customWidth="1"/>
    <col min="4107" max="4107" width="8.140625" style="8" bestFit="1" customWidth="1"/>
    <col min="4108" max="4108" width="9" style="8" bestFit="1" customWidth="1"/>
    <col min="4109" max="4109" width="7.85546875" style="8" bestFit="1" customWidth="1"/>
    <col min="4110" max="4110" width="8.42578125" style="8" bestFit="1" customWidth="1"/>
    <col min="4111" max="4111" width="8.28515625" style="8" bestFit="1" customWidth="1"/>
    <col min="4112" max="4112" width="8.42578125" style="8" bestFit="1" customWidth="1"/>
    <col min="4113" max="4114" width="8.7109375" style="8" bestFit="1" customWidth="1"/>
    <col min="4115" max="4116" width="8.140625" style="8" customWidth="1"/>
    <col min="4117" max="4117" width="10.28515625" style="8" customWidth="1"/>
    <col min="4118" max="4118" width="8.7109375" style="8" bestFit="1" customWidth="1"/>
    <col min="4119" max="4119" width="8.42578125" style="8" customWidth="1"/>
    <col min="4120" max="4120" width="8.28515625" style="8" bestFit="1" customWidth="1"/>
    <col min="4121" max="4121" width="8.42578125" style="8" customWidth="1"/>
    <col min="4122" max="4122" width="8.140625" style="8" bestFit="1" customWidth="1"/>
    <col min="4123" max="4123" width="8.42578125" style="8" customWidth="1"/>
    <col min="4124" max="4124" width="9" style="8" bestFit="1" customWidth="1"/>
    <col min="4125" max="4125" width="8.42578125" style="8" customWidth="1"/>
    <col min="4126" max="4126" width="9.42578125" style="8" bestFit="1" customWidth="1"/>
    <col min="4127" max="4127" width="8.42578125" style="8" customWidth="1"/>
    <col min="4128" max="4128" width="8.42578125" style="8" bestFit="1" customWidth="1"/>
    <col min="4129" max="4129" width="8.42578125" style="8" customWidth="1"/>
    <col min="4130" max="4130" width="8.28515625" style="8" bestFit="1" customWidth="1"/>
    <col min="4131" max="4131" width="8.42578125" style="8" customWidth="1"/>
    <col min="4132" max="4132" width="8.42578125" style="8" bestFit="1" customWidth="1"/>
    <col min="4133" max="4133" width="8.42578125" style="8" customWidth="1"/>
    <col min="4134" max="4134" width="8.7109375" style="8" bestFit="1" customWidth="1"/>
    <col min="4135" max="4135" width="8.42578125" style="8" customWidth="1"/>
    <col min="4136" max="4136" width="8.7109375" style="8" bestFit="1" customWidth="1"/>
    <col min="4137" max="4137" width="8.42578125" style="8" customWidth="1"/>
    <col min="4138" max="4138" width="8.85546875" style="8" customWidth="1"/>
    <col min="4139" max="4139" width="12.5703125" style="8" customWidth="1"/>
    <col min="4140" max="4140" width="10.28515625" style="8" customWidth="1"/>
    <col min="4141" max="4141" width="11" style="8" customWidth="1"/>
    <col min="4142" max="4142" width="11.7109375" style="8" customWidth="1"/>
    <col min="4143" max="4143" width="11.28515625" style="8" customWidth="1"/>
    <col min="4144" max="4144" width="10" style="8" customWidth="1"/>
    <col min="4145" max="4238" width="11.42578125" style="8"/>
    <col min="4239" max="4239" width="11.42578125" style="8" bestFit="1" customWidth="1"/>
    <col min="4240" max="4240" width="24.42578125" style="8" bestFit="1" customWidth="1"/>
    <col min="4241" max="4353" width="11.42578125" style="8"/>
    <col min="4354" max="4354" width="29.140625" style="8" customWidth="1"/>
    <col min="4355" max="4355" width="26.7109375" style="8" customWidth="1"/>
    <col min="4356" max="4357" width="16.28515625" style="8" customWidth="1"/>
    <col min="4358" max="4358" width="15.140625" style="8" customWidth="1"/>
    <col min="4359" max="4359" width="27.42578125" style="8" customWidth="1"/>
    <col min="4360" max="4360" width="9.28515625" style="8" customWidth="1"/>
    <col min="4361" max="4361" width="8.42578125" style="8" bestFit="1" customWidth="1"/>
    <col min="4362" max="4362" width="8.28515625" style="8" bestFit="1" customWidth="1"/>
    <col min="4363" max="4363" width="8.140625" style="8" bestFit="1" customWidth="1"/>
    <col min="4364" max="4364" width="9" style="8" bestFit="1" customWidth="1"/>
    <col min="4365" max="4365" width="7.85546875" style="8" bestFit="1" customWidth="1"/>
    <col min="4366" max="4366" width="8.42578125" style="8" bestFit="1" customWidth="1"/>
    <col min="4367" max="4367" width="8.28515625" style="8" bestFit="1" customWidth="1"/>
    <col min="4368" max="4368" width="8.42578125" style="8" bestFit="1" customWidth="1"/>
    <col min="4369" max="4370" width="8.7109375" style="8" bestFit="1" customWidth="1"/>
    <col min="4371" max="4372" width="8.140625" style="8" customWidth="1"/>
    <col min="4373" max="4373" width="10.28515625" style="8" customWidth="1"/>
    <col min="4374" max="4374" width="8.7109375" style="8" bestFit="1" customWidth="1"/>
    <col min="4375" max="4375" width="8.42578125" style="8" customWidth="1"/>
    <col min="4376" max="4376" width="8.28515625" style="8" bestFit="1" customWidth="1"/>
    <col min="4377" max="4377" width="8.42578125" style="8" customWidth="1"/>
    <col min="4378" max="4378" width="8.140625" style="8" bestFit="1" customWidth="1"/>
    <col min="4379" max="4379" width="8.42578125" style="8" customWidth="1"/>
    <col min="4380" max="4380" width="9" style="8" bestFit="1" customWidth="1"/>
    <col min="4381" max="4381" width="8.42578125" style="8" customWidth="1"/>
    <col min="4382" max="4382" width="9.42578125" style="8" bestFit="1" customWidth="1"/>
    <col min="4383" max="4383" width="8.42578125" style="8" customWidth="1"/>
    <col min="4384" max="4384" width="8.42578125" style="8" bestFit="1" customWidth="1"/>
    <col min="4385" max="4385" width="8.42578125" style="8" customWidth="1"/>
    <col min="4386" max="4386" width="8.28515625" style="8" bestFit="1" customWidth="1"/>
    <col min="4387" max="4387" width="8.42578125" style="8" customWidth="1"/>
    <col min="4388" max="4388" width="8.42578125" style="8" bestFit="1" customWidth="1"/>
    <col min="4389" max="4389" width="8.42578125" style="8" customWidth="1"/>
    <col min="4390" max="4390" width="8.7109375" style="8" bestFit="1" customWidth="1"/>
    <col min="4391" max="4391" width="8.42578125" style="8" customWidth="1"/>
    <col min="4392" max="4392" width="8.7109375" style="8" bestFit="1" customWidth="1"/>
    <col min="4393" max="4393" width="8.42578125" style="8" customWidth="1"/>
    <col min="4394" max="4394" width="8.85546875" style="8" customWidth="1"/>
    <col min="4395" max="4395" width="12.5703125" style="8" customWidth="1"/>
    <col min="4396" max="4396" width="10.28515625" style="8" customWidth="1"/>
    <col min="4397" max="4397" width="11" style="8" customWidth="1"/>
    <col min="4398" max="4398" width="11.7109375" style="8" customWidth="1"/>
    <col min="4399" max="4399" width="11.28515625" style="8" customWidth="1"/>
    <col min="4400" max="4400" width="10" style="8" customWidth="1"/>
    <col min="4401" max="4494" width="11.42578125" style="8"/>
    <col min="4495" max="4495" width="11.42578125" style="8" bestFit="1" customWidth="1"/>
    <col min="4496" max="4496" width="24.42578125" style="8" bestFit="1" customWidth="1"/>
    <col min="4497" max="4609" width="11.42578125" style="8"/>
    <col min="4610" max="4610" width="29.140625" style="8" customWidth="1"/>
    <col min="4611" max="4611" width="26.7109375" style="8" customWidth="1"/>
    <col min="4612" max="4613" width="16.28515625" style="8" customWidth="1"/>
    <col min="4614" max="4614" width="15.140625" style="8" customWidth="1"/>
    <col min="4615" max="4615" width="27.42578125" style="8" customWidth="1"/>
    <col min="4616" max="4616" width="9.28515625" style="8" customWidth="1"/>
    <col min="4617" max="4617" width="8.42578125" style="8" bestFit="1" customWidth="1"/>
    <col min="4618" max="4618" width="8.28515625" style="8" bestFit="1" customWidth="1"/>
    <col min="4619" max="4619" width="8.140625" style="8" bestFit="1" customWidth="1"/>
    <col min="4620" max="4620" width="9" style="8" bestFit="1" customWidth="1"/>
    <col min="4621" max="4621" width="7.85546875" style="8" bestFit="1" customWidth="1"/>
    <col min="4622" max="4622" width="8.42578125" style="8" bestFit="1" customWidth="1"/>
    <col min="4623" max="4623" width="8.28515625" style="8" bestFit="1" customWidth="1"/>
    <col min="4624" max="4624" width="8.42578125" style="8" bestFit="1" customWidth="1"/>
    <col min="4625" max="4626" width="8.7109375" style="8" bestFit="1" customWidth="1"/>
    <col min="4627" max="4628" width="8.140625" style="8" customWidth="1"/>
    <col min="4629" max="4629" width="10.28515625" style="8" customWidth="1"/>
    <col min="4630" max="4630" width="8.7109375" style="8" bestFit="1" customWidth="1"/>
    <col min="4631" max="4631" width="8.42578125" style="8" customWidth="1"/>
    <col min="4632" max="4632" width="8.28515625" style="8" bestFit="1" customWidth="1"/>
    <col min="4633" max="4633" width="8.42578125" style="8" customWidth="1"/>
    <col min="4634" max="4634" width="8.140625" style="8" bestFit="1" customWidth="1"/>
    <col min="4635" max="4635" width="8.42578125" style="8" customWidth="1"/>
    <col min="4636" max="4636" width="9" style="8" bestFit="1" customWidth="1"/>
    <col min="4637" max="4637" width="8.42578125" style="8" customWidth="1"/>
    <col min="4638" max="4638" width="9.42578125" style="8" bestFit="1" customWidth="1"/>
    <col min="4639" max="4639" width="8.42578125" style="8" customWidth="1"/>
    <col min="4640" max="4640" width="8.42578125" style="8" bestFit="1" customWidth="1"/>
    <col min="4641" max="4641" width="8.42578125" style="8" customWidth="1"/>
    <col min="4642" max="4642" width="8.28515625" style="8" bestFit="1" customWidth="1"/>
    <col min="4643" max="4643" width="8.42578125" style="8" customWidth="1"/>
    <col min="4644" max="4644" width="8.42578125" style="8" bestFit="1" customWidth="1"/>
    <col min="4645" max="4645" width="8.42578125" style="8" customWidth="1"/>
    <col min="4646" max="4646" width="8.7109375" style="8" bestFit="1" customWidth="1"/>
    <col min="4647" max="4647" width="8.42578125" style="8" customWidth="1"/>
    <col min="4648" max="4648" width="8.7109375" style="8" bestFit="1" customWidth="1"/>
    <col min="4649" max="4649" width="8.42578125" style="8" customWidth="1"/>
    <col min="4650" max="4650" width="8.85546875" style="8" customWidth="1"/>
    <col min="4651" max="4651" width="12.5703125" style="8" customWidth="1"/>
    <col min="4652" max="4652" width="10.28515625" style="8" customWidth="1"/>
    <col min="4653" max="4653" width="11" style="8" customWidth="1"/>
    <col min="4654" max="4654" width="11.7109375" style="8" customWidth="1"/>
    <col min="4655" max="4655" width="11.28515625" style="8" customWidth="1"/>
    <col min="4656" max="4656" width="10" style="8" customWidth="1"/>
    <col min="4657" max="4750" width="11.42578125" style="8"/>
    <col min="4751" max="4751" width="11.42578125" style="8" bestFit="1" customWidth="1"/>
    <col min="4752" max="4752" width="24.42578125" style="8" bestFit="1" customWidth="1"/>
    <col min="4753" max="4865" width="11.42578125" style="8"/>
    <col min="4866" max="4866" width="29.140625" style="8" customWidth="1"/>
    <col min="4867" max="4867" width="26.7109375" style="8" customWidth="1"/>
    <col min="4868" max="4869" width="16.28515625" style="8" customWidth="1"/>
    <col min="4870" max="4870" width="15.140625" style="8" customWidth="1"/>
    <col min="4871" max="4871" width="27.42578125" style="8" customWidth="1"/>
    <col min="4872" max="4872" width="9.28515625" style="8" customWidth="1"/>
    <col min="4873" max="4873" width="8.42578125" style="8" bestFit="1" customWidth="1"/>
    <col min="4874" max="4874" width="8.28515625" style="8" bestFit="1" customWidth="1"/>
    <col min="4875" max="4875" width="8.140625" style="8" bestFit="1" customWidth="1"/>
    <col min="4876" max="4876" width="9" style="8" bestFit="1" customWidth="1"/>
    <col min="4877" max="4877" width="7.85546875" style="8" bestFit="1" customWidth="1"/>
    <col min="4878" max="4878" width="8.42578125" style="8" bestFit="1" customWidth="1"/>
    <col min="4879" max="4879" width="8.28515625" style="8" bestFit="1" customWidth="1"/>
    <col min="4880" max="4880" width="8.42578125" style="8" bestFit="1" customWidth="1"/>
    <col min="4881" max="4882" width="8.7109375" style="8" bestFit="1" customWidth="1"/>
    <col min="4883" max="4884" width="8.140625" style="8" customWidth="1"/>
    <col min="4885" max="4885" width="10.28515625" style="8" customWidth="1"/>
    <col min="4886" max="4886" width="8.7109375" style="8" bestFit="1" customWidth="1"/>
    <col min="4887" max="4887" width="8.42578125" style="8" customWidth="1"/>
    <col min="4888" max="4888" width="8.28515625" style="8" bestFit="1" customWidth="1"/>
    <col min="4889" max="4889" width="8.42578125" style="8" customWidth="1"/>
    <col min="4890" max="4890" width="8.140625" style="8" bestFit="1" customWidth="1"/>
    <col min="4891" max="4891" width="8.42578125" style="8" customWidth="1"/>
    <col min="4892" max="4892" width="9" style="8" bestFit="1" customWidth="1"/>
    <col min="4893" max="4893" width="8.42578125" style="8" customWidth="1"/>
    <col min="4894" max="4894" width="9.42578125" style="8" bestFit="1" customWidth="1"/>
    <col min="4895" max="4895" width="8.42578125" style="8" customWidth="1"/>
    <col min="4896" max="4896" width="8.42578125" style="8" bestFit="1" customWidth="1"/>
    <col min="4897" max="4897" width="8.42578125" style="8" customWidth="1"/>
    <col min="4898" max="4898" width="8.28515625" style="8" bestFit="1" customWidth="1"/>
    <col min="4899" max="4899" width="8.42578125" style="8" customWidth="1"/>
    <col min="4900" max="4900" width="8.42578125" style="8" bestFit="1" customWidth="1"/>
    <col min="4901" max="4901" width="8.42578125" style="8" customWidth="1"/>
    <col min="4902" max="4902" width="8.7109375" style="8" bestFit="1" customWidth="1"/>
    <col min="4903" max="4903" width="8.42578125" style="8" customWidth="1"/>
    <col min="4904" max="4904" width="8.7109375" style="8" bestFit="1" customWidth="1"/>
    <col min="4905" max="4905" width="8.42578125" style="8" customWidth="1"/>
    <col min="4906" max="4906" width="8.85546875" style="8" customWidth="1"/>
    <col min="4907" max="4907" width="12.5703125" style="8" customWidth="1"/>
    <col min="4908" max="4908" width="10.28515625" style="8" customWidth="1"/>
    <col min="4909" max="4909" width="11" style="8" customWidth="1"/>
    <col min="4910" max="4910" width="11.7109375" style="8" customWidth="1"/>
    <col min="4911" max="4911" width="11.28515625" style="8" customWidth="1"/>
    <col min="4912" max="4912" width="10" style="8" customWidth="1"/>
    <col min="4913" max="5006" width="11.42578125" style="8"/>
    <col min="5007" max="5007" width="11.42578125" style="8" bestFit="1" customWidth="1"/>
    <col min="5008" max="5008" width="24.42578125" style="8" bestFit="1" customWidth="1"/>
    <col min="5009" max="5121" width="11.42578125" style="8"/>
    <col min="5122" max="5122" width="29.140625" style="8" customWidth="1"/>
    <col min="5123" max="5123" width="26.7109375" style="8" customWidth="1"/>
    <col min="5124" max="5125" width="16.28515625" style="8" customWidth="1"/>
    <col min="5126" max="5126" width="15.140625" style="8" customWidth="1"/>
    <col min="5127" max="5127" width="27.42578125" style="8" customWidth="1"/>
    <col min="5128" max="5128" width="9.28515625" style="8" customWidth="1"/>
    <col min="5129" max="5129" width="8.42578125" style="8" bestFit="1" customWidth="1"/>
    <col min="5130" max="5130" width="8.28515625" style="8" bestFit="1" customWidth="1"/>
    <col min="5131" max="5131" width="8.140625" style="8" bestFit="1" customWidth="1"/>
    <col min="5132" max="5132" width="9" style="8" bestFit="1" customWidth="1"/>
    <col min="5133" max="5133" width="7.85546875" style="8" bestFit="1" customWidth="1"/>
    <col min="5134" max="5134" width="8.42578125" style="8" bestFit="1" customWidth="1"/>
    <col min="5135" max="5135" width="8.28515625" style="8" bestFit="1" customWidth="1"/>
    <col min="5136" max="5136" width="8.42578125" style="8" bestFit="1" customWidth="1"/>
    <col min="5137" max="5138" width="8.7109375" style="8" bestFit="1" customWidth="1"/>
    <col min="5139" max="5140" width="8.140625" style="8" customWidth="1"/>
    <col min="5141" max="5141" width="10.28515625" style="8" customWidth="1"/>
    <col min="5142" max="5142" width="8.7109375" style="8" bestFit="1" customWidth="1"/>
    <col min="5143" max="5143" width="8.42578125" style="8" customWidth="1"/>
    <col min="5144" max="5144" width="8.28515625" style="8" bestFit="1" customWidth="1"/>
    <col min="5145" max="5145" width="8.42578125" style="8" customWidth="1"/>
    <col min="5146" max="5146" width="8.140625" style="8" bestFit="1" customWidth="1"/>
    <col min="5147" max="5147" width="8.42578125" style="8" customWidth="1"/>
    <col min="5148" max="5148" width="9" style="8" bestFit="1" customWidth="1"/>
    <col min="5149" max="5149" width="8.42578125" style="8" customWidth="1"/>
    <col min="5150" max="5150" width="9.42578125" style="8" bestFit="1" customWidth="1"/>
    <col min="5151" max="5151" width="8.42578125" style="8" customWidth="1"/>
    <col min="5152" max="5152" width="8.42578125" style="8" bestFit="1" customWidth="1"/>
    <col min="5153" max="5153" width="8.42578125" style="8" customWidth="1"/>
    <col min="5154" max="5154" width="8.28515625" style="8" bestFit="1" customWidth="1"/>
    <col min="5155" max="5155" width="8.42578125" style="8" customWidth="1"/>
    <col min="5156" max="5156" width="8.42578125" style="8" bestFit="1" customWidth="1"/>
    <col min="5157" max="5157" width="8.42578125" style="8" customWidth="1"/>
    <col min="5158" max="5158" width="8.7109375" style="8" bestFit="1" customWidth="1"/>
    <col min="5159" max="5159" width="8.42578125" style="8" customWidth="1"/>
    <col min="5160" max="5160" width="8.7109375" style="8" bestFit="1" customWidth="1"/>
    <col min="5161" max="5161" width="8.42578125" style="8" customWidth="1"/>
    <col min="5162" max="5162" width="8.85546875" style="8" customWidth="1"/>
    <col min="5163" max="5163" width="12.5703125" style="8" customWidth="1"/>
    <col min="5164" max="5164" width="10.28515625" style="8" customWidth="1"/>
    <col min="5165" max="5165" width="11" style="8" customWidth="1"/>
    <col min="5166" max="5166" width="11.7109375" style="8" customWidth="1"/>
    <col min="5167" max="5167" width="11.28515625" style="8" customWidth="1"/>
    <col min="5168" max="5168" width="10" style="8" customWidth="1"/>
    <col min="5169" max="5262" width="11.42578125" style="8"/>
    <col min="5263" max="5263" width="11.42578125" style="8" bestFit="1" customWidth="1"/>
    <col min="5264" max="5264" width="24.42578125" style="8" bestFit="1" customWidth="1"/>
    <col min="5265" max="5377" width="11.42578125" style="8"/>
    <col min="5378" max="5378" width="29.140625" style="8" customWidth="1"/>
    <col min="5379" max="5379" width="26.7109375" style="8" customWidth="1"/>
    <col min="5380" max="5381" width="16.28515625" style="8" customWidth="1"/>
    <col min="5382" max="5382" width="15.140625" style="8" customWidth="1"/>
    <col min="5383" max="5383" width="27.42578125" style="8" customWidth="1"/>
    <col min="5384" max="5384" width="9.28515625" style="8" customWidth="1"/>
    <col min="5385" max="5385" width="8.42578125" style="8" bestFit="1" customWidth="1"/>
    <col min="5386" max="5386" width="8.28515625" style="8" bestFit="1" customWidth="1"/>
    <col min="5387" max="5387" width="8.140625" style="8" bestFit="1" customWidth="1"/>
    <col min="5388" max="5388" width="9" style="8" bestFit="1" customWidth="1"/>
    <col min="5389" max="5389" width="7.85546875" style="8" bestFit="1" customWidth="1"/>
    <col min="5390" max="5390" width="8.42578125" style="8" bestFit="1" customWidth="1"/>
    <col min="5391" max="5391" width="8.28515625" style="8" bestFit="1" customWidth="1"/>
    <col min="5392" max="5392" width="8.42578125" style="8" bestFit="1" customWidth="1"/>
    <col min="5393" max="5394" width="8.7109375" style="8" bestFit="1" customWidth="1"/>
    <col min="5395" max="5396" width="8.140625" style="8" customWidth="1"/>
    <col min="5397" max="5397" width="10.28515625" style="8" customWidth="1"/>
    <col min="5398" max="5398" width="8.7109375" style="8" bestFit="1" customWidth="1"/>
    <col min="5399" max="5399" width="8.42578125" style="8" customWidth="1"/>
    <col min="5400" max="5400" width="8.28515625" style="8" bestFit="1" customWidth="1"/>
    <col min="5401" max="5401" width="8.42578125" style="8" customWidth="1"/>
    <col min="5402" max="5402" width="8.140625" style="8" bestFit="1" customWidth="1"/>
    <col min="5403" max="5403" width="8.42578125" style="8" customWidth="1"/>
    <col min="5404" max="5404" width="9" style="8" bestFit="1" customWidth="1"/>
    <col min="5405" max="5405" width="8.42578125" style="8" customWidth="1"/>
    <col min="5406" max="5406" width="9.42578125" style="8" bestFit="1" customWidth="1"/>
    <col min="5407" max="5407" width="8.42578125" style="8" customWidth="1"/>
    <col min="5408" max="5408" width="8.42578125" style="8" bestFit="1" customWidth="1"/>
    <col min="5409" max="5409" width="8.42578125" style="8" customWidth="1"/>
    <col min="5410" max="5410" width="8.28515625" style="8" bestFit="1" customWidth="1"/>
    <col min="5411" max="5411" width="8.42578125" style="8" customWidth="1"/>
    <col min="5412" max="5412" width="8.42578125" style="8" bestFit="1" customWidth="1"/>
    <col min="5413" max="5413" width="8.42578125" style="8" customWidth="1"/>
    <col min="5414" max="5414" width="8.7109375" style="8" bestFit="1" customWidth="1"/>
    <col min="5415" max="5415" width="8.42578125" style="8" customWidth="1"/>
    <col min="5416" max="5416" width="8.7109375" style="8" bestFit="1" customWidth="1"/>
    <col min="5417" max="5417" width="8.42578125" style="8" customWidth="1"/>
    <col min="5418" max="5418" width="8.85546875" style="8" customWidth="1"/>
    <col min="5419" max="5419" width="12.5703125" style="8" customWidth="1"/>
    <col min="5420" max="5420" width="10.28515625" style="8" customWidth="1"/>
    <col min="5421" max="5421" width="11" style="8" customWidth="1"/>
    <col min="5422" max="5422" width="11.7109375" style="8" customWidth="1"/>
    <col min="5423" max="5423" width="11.28515625" style="8" customWidth="1"/>
    <col min="5424" max="5424" width="10" style="8" customWidth="1"/>
    <col min="5425" max="5518" width="11.42578125" style="8"/>
    <col min="5519" max="5519" width="11.42578125" style="8" bestFit="1" customWidth="1"/>
    <col min="5520" max="5520" width="24.42578125" style="8" bestFit="1" customWidth="1"/>
    <col min="5521" max="5633" width="11.42578125" style="8"/>
    <col min="5634" max="5634" width="29.140625" style="8" customWidth="1"/>
    <col min="5635" max="5635" width="26.7109375" style="8" customWidth="1"/>
    <col min="5636" max="5637" width="16.28515625" style="8" customWidth="1"/>
    <col min="5638" max="5638" width="15.140625" style="8" customWidth="1"/>
    <col min="5639" max="5639" width="27.42578125" style="8" customWidth="1"/>
    <col min="5640" max="5640" width="9.28515625" style="8" customWidth="1"/>
    <col min="5641" max="5641" width="8.42578125" style="8" bestFit="1" customWidth="1"/>
    <col min="5642" max="5642" width="8.28515625" style="8" bestFit="1" customWidth="1"/>
    <col min="5643" max="5643" width="8.140625" style="8" bestFit="1" customWidth="1"/>
    <col min="5644" max="5644" width="9" style="8" bestFit="1" customWidth="1"/>
    <col min="5645" max="5645" width="7.85546875" style="8" bestFit="1" customWidth="1"/>
    <col min="5646" max="5646" width="8.42578125" style="8" bestFit="1" customWidth="1"/>
    <col min="5647" max="5647" width="8.28515625" style="8" bestFit="1" customWidth="1"/>
    <col min="5648" max="5648" width="8.42578125" style="8" bestFit="1" customWidth="1"/>
    <col min="5649" max="5650" width="8.7109375" style="8" bestFit="1" customWidth="1"/>
    <col min="5651" max="5652" width="8.140625" style="8" customWidth="1"/>
    <col min="5653" max="5653" width="10.28515625" style="8" customWidth="1"/>
    <col min="5654" max="5654" width="8.7109375" style="8" bestFit="1" customWidth="1"/>
    <col min="5655" max="5655" width="8.42578125" style="8" customWidth="1"/>
    <col min="5656" max="5656" width="8.28515625" style="8" bestFit="1" customWidth="1"/>
    <col min="5657" max="5657" width="8.42578125" style="8" customWidth="1"/>
    <col min="5658" max="5658" width="8.140625" style="8" bestFit="1" customWidth="1"/>
    <col min="5659" max="5659" width="8.42578125" style="8" customWidth="1"/>
    <col min="5660" max="5660" width="9" style="8" bestFit="1" customWidth="1"/>
    <col min="5661" max="5661" width="8.42578125" style="8" customWidth="1"/>
    <col min="5662" max="5662" width="9.42578125" style="8" bestFit="1" customWidth="1"/>
    <col min="5663" max="5663" width="8.42578125" style="8" customWidth="1"/>
    <col min="5664" max="5664" width="8.42578125" style="8" bestFit="1" customWidth="1"/>
    <col min="5665" max="5665" width="8.42578125" style="8" customWidth="1"/>
    <col min="5666" max="5666" width="8.28515625" style="8" bestFit="1" customWidth="1"/>
    <col min="5667" max="5667" width="8.42578125" style="8" customWidth="1"/>
    <col min="5668" max="5668" width="8.42578125" style="8" bestFit="1" customWidth="1"/>
    <col min="5669" max="5669" width="8.42578125" style="8" customWidth="1"/>
    <col min="5670" max="5670" width="8.7109375" style="8" bestFit="1" customWidth="1"/>
    <col min="5671" max="5671" width="8.42578125" style="8" customWidth="1"/>
    <col min="5672" max="5672" width="8.7109375" style="8" bestFit="1" customWidth="1"/>
    <col min="5673" max="5673" width="8.42578125" style="8" customWidth="1"/>
    <col min="5674" max="5674" width="8.85546875" style="8" customWidth="1"/>
    <col min="5675" max="5675" width="12.5703125" style="8" customWidth="1"/>
    <col min="5676" max="5676" width="10.28515625" style="8" customWidth="1"/>
    <col min="5677" max="5677" width="11" style="8" customWidth="1"/>
    <col min="5678" max="5678" width="11.7109375" style="8" customWidth="1"/>
    <col min="5679" max="5679" width="11.28515625" style="8" customWidth="1"/>
    <col min="5680" max="5680" width="10" style="8" customWidth="1"/>
    <col min="5681" max="5774" width="11.42578125" style="8"/>
    <col min="5775" max="5775" width="11.42578125" style="8" bestFit="1" customWidth="1"/>
    <col min="5776" max="5776" width="24.42578125" style="8" bestFit="1" customWidth="1"/>
    <col min="5777" max="5889" width="11.42578125" style="8"/>
    <col min="5890" max="5890" width="29.140625" style="8" customWidth="1"/>
    <col min="5891" max="5891" width="26.7109375" style="8" customWidth="1"/>
    <col min="5892" max="5893" width="16.28515625" style="8" customWidth="1"/>
    <col min="5894" max="5894" width="15.140625" style="8" customWidth="1"/>
    <col min="5895" max="5895" width="27.42578125" style="8" customWidth="1"/>
    <col min="5896" max="5896" width="9.28515625" style="8" customWidth="1"/>
    <col min="5897" max="5897" width="8.42578125" style="8" bestFit="1" customWidth="1"/>
    <col min="5898" max="5898" width="8.28515625" style="8" bestFit="1" customWidth="1"/>
    <col min="5899" max="5899" width="8.140625" style="8" bestFit="1" customWidth="1"/>
    <col min="5900" max="5900" width="9" style="8" bestFit="1" customWidth="1"/>
    <col min="5901" max="5901" width="7.85546875" style="8" bestFit="1" customWidth="1"/>
    <col min="5902" max="5902" width="8.42578125" style="8" bestFit="1" customWidth="1"/>
    <col min="5903" max="5903" width="8.28515625" style="8" bestFit="1" customWidth="1"/>
    <col min="5904" max="5904" width="8.42578125" style="8" bestFit="1" customWidth="1"/>
    <col min="5905" max="5906" width="8.7109375" style="8" bestFit="1" customWidth="1"/>
    <col min="5907" max="5908" width="8.140625" style="8" customWidth="1"/>
    <col min="5909" max="5909" width="10.28515625" style="8" customWidth="1"/>
    <col min="5910" max="5910" width="8.7109375" style="8" bestFit="1" customWidth="1"/>
    <col min="5911" max="5911" width="8.42578125" style="8" customWidth="1"/>
    <col min="5912" max="5912" width="8.28515625" style="8" bestFit="1" customWidth="1"/>
    <col min="5913" max="5913" width="8.42578125" style="8" customWidth="1"/>
    <col min="5914" max="5914" width="8.140625" style="8" bestFit="1" customWidth="1"/>
    <col min="5915" max="5915" width="8.42578125" style="8" customWidth="1"/>
    <col min="5916" max="5916" width="9" style="8" bestFit="1" customWidth="1"/>
    <col min="5917" max="5917" width="8.42578125" style="8" customWidth="1"/>
    <col min="5918" max="5918" width="9.42578125" style="8" bestFit="1" customWidth="1"/>
    <col min="5919" max="5919" width="8.42578125" style="8" customWidth="1"/>
    <col min="5920" max="5920" width="8.42578125" style="8" bestFit="1" customWidth="1"/>
    <col min="5921" max="5921" width="8.42578125" style="8" customWidth="1"/>
    <col min="5922" max="5922" width="8.28515625" style="8" bestFit="1" customWidth="1"/>
    <col min="5923" max="5923" width="8.42578125" style="8" customWidth="1"/>
    <col min="5924" max="5924" width="8.42578125" style="8" bestFit="1" customWidth="1"/>
    <col min="5925" max="5925" width="8.42578125" style="8" customWidth="1"/>
    <col min="5926" max="5926" width="8.7109375" style="8" bestFit="1" customWidth="1"/>
    <col min="5927" max="5927" width="8.42578125" style="8" customWidth="1"/>
    <col min="5928" max="5928" width="8.7109375" style="8" bestFit="1" customWidth="1"/>
    <col min="5929" max="5929" width="8.42578125" style="8" customWidth="1"/>
    <col min="5930" max="5930" width="8.85546875" style="8" customWidth="1"/>
    <col min="5931" max="5931" width="12.5703125" style="8" customWidth="1"/>
    <col min="5932" max="5932" width="10.28515625" style="8" customWidth="1"/>
    <col min="5933" max="5933" width="11" style="8" customWidth="1"/>
    <col min="5934" max="5934" width="11.7109375" style="8" customWidth="1"/>
    <col min="5935" max="5935" width="11.28515625" style="8" customWidth="1"/>
    <col min="5936" max="5936" width="10" style="8" customWidth="1"/>
    <col min="5937" max="6030" width="11.42578125" style="8"/>
    <col min="6031" max="6031" width="11.42578125" style="8" bestFit="1" customWidth="1"/>
    <col min="6032" max="6032" width="24.42578125" style="8" bestFit="1" customWidth="1"/>
    <col min="6033" max="6145" width="11.42578125" style="8"/>
    <col min="6146" max="6146" width="29.140625" style="8" customWidth="1"/>
    <col min="6147" max="6147" width="26.7109375" style="8" customWidth="1"/>
    <col min="6148" max="6149" width="16.28515625" style="8" customWidth="1"/>
    <col min="6150" max="6150" width="15.140625" style="8" customWidth="1"/>
    <col min="6151" max="6151" width="27.42578125" style="8" customWidth="1"/>
    <col min="6152" max="6152" width="9.28515625" style="8" customWidth="1"/>
    <col min="6153" max="6153" width="8.42578125" style="8" bestFit="1" customWidth="1"/>
    <col min="6154" max="6154" width="8.28515625" style="8" bestFit="1" customWidth="1"/>
    <col min="6155" max="6155" width="8.140625" style="8" bestFit="1" customWidth="1"/>
    <col min="6156" max="6156" width="9" style="8" bestFit="1" customWidth="1"/>
    <col min="6157" max="6157" width="7.85546875" style="8" bestFit="1" customWidth="1"/>
    <col min="6158" max="6158" width="8.42578125" style="8" bestFit="1" customWidth="1"/>
    <col min="6159" max="6159" width="8.28515625" style="8" bestFit="1" customWidth="1"/>
    <col min="6160" max="6160" width="8.42578125" style="8" bestFit="1" customWidth="1"/>
    <col min="6161" max="6162" width="8.7109375" style="8" bestFit="1" customWidth="1"/>
    <col min="6163" max="6164" width="8.140625" style="8" customWidth="1"/>
    <col min="6165" max="6165" width="10.28515625" style="8" customWidth="1"/>
    <col min="6166" max="6166" width="8.7109375" style="8" bestFit="1" customWidth="1"/>
    <col min="6167" max="6167" width="8.42578125" style="8" customWidth="1"/>
    <col min="6168" max="6168" width="8.28515625" style="8" bestFit="1" customWidth="1"/>
    <col min="6169" max="6169" width="8.42578125" style="8" customWidth="1"/>
    <col min="6170" max="6170" width="8.140625" style="8" bestFit="1" customWidth="1"/>
    <col min="6171" max="6171" width="8.42578125" style="8" customWidth="1"/>
    <col min="6172" max="6172" width="9" style="8" bestFit="1" customWidth="1"/>
    <col min="6173" max="6173" width="8.42578125" style="8" customWidth="1"/>
    <col min="6174" max="6174" width="9.42578125" style="8" bestFit="1" customWidth="1"/>
    <col min="6175" max="6175" width="8.42578125" style="8" customWidth="1"/>
    <col min="6176" max="6176" width="8.42578125" style="8" bestFit="1" customWidth="1"/>
    <col min="6177" max="6177" width="8.42578125" style="8" customWidth="1"/>
    <col min="6178" max="6178" width="8.28515625" style="8" bestFit="1" customWidth="1"/>
    <col min="6179" max="6179" width="8.42578125" style="8" customWidth="1"/>
    <col min="6180" max="6180" width="8.42578125" style="8" bestFit="1" customWidth="1"/>
    <col min="6181" max="6181" width="8.42578125" style="8" customWidth="1"/>
    <col min="6182" max="6182" width="8.7109375" style="8" bestFit="1" customWidth="1"/>
    <col min="6183" max="6183" width="8.42578125" style="8" customWidth="1"/>
    <col min="6184" max="6184" width="8.7109375" style="8" bestFit="1" customWidth="1"/>
    <col min="6185" max="6185" width="8.42578125" style="8" customWidth="1"/>
    <col min="6186" max="6186" width="8.85546875" style="8" customWidth="1"/>
    <col min="6187" max="6187" width="12.5703125" style="8" customWidth="1"/>
    <col min="6188" max="6188" width="10.28515625" style="8" customWidth="1"/>
    <col min="6189" max="6189" width="11" style="8" customWidth="1"/>
    <col min="6190" max="6190" width="11.7109375" style="8" customWidth="1"/>
    <col min="6191" max="6191" width="11.28515625" style="8" customWidth="1"/>
    <col min="6192" max="6192" width="10" style="8" customWidth="1"/>
    <col min="6193" max="6286" width="11.42578125" style="8"/>
    <col min="6287" max="6287" width="11.42578125" style="8" bestFit="1" customWidth="1"/>
    <col min="6288" max="6288" width="24.42578125" style="8" bestFit="1" customWidth="1"/>
    <col min="6289" max="6401" width="11.42578125" style="8"/>
    <col min="6402" max="6402" width="29.140625" style="8" customWidth="1"/>
    <col min="6403" max="6403" width="26.7109375" style="8" customWidth="1"/>
    <col min="6404" max="6405" width="16.28515625" style="8" customWidth="1"/>
    <col min="6406" max="6406" width="15.140625" style="8" customWidth="1"/>
    <col min="6407" max="6407" width="27.42578125" style="8" customWidth="1"/>
    <col min="6408" max="6408" width="9.28515625" style="8" customWidth="1"/>
    <col min="6409" max="6409" width="8.42578125" style="8" bestFit="1" customWidth="1"/>
    <col min="6410" max="6410" width="8.28515625" style="8" bestFit="1" customWidth="1"/>
    <col min="6411" max="6411" width="8.140625" style="8" bestFit="1" customWidth="1"/>
    <col min="6412" max="6412" width="9" style="8" bestFit="1" customWidth="1"/>
    <col min="6413" max="6413" width="7.85546875" style="8" bestFit="1" customWidth="1"/>
    <col min="6414" max="6414" width="8.42578125" style="8" bestFit="1" customWidth="1"/>
    <col min="6415" max="6415" width="8.28515625" style="8" bestFit="1" customWidth="1"/>
    <col min="6416" max="6416" width="8.42578125" style="8" bestFit="1" customWidth="1"/>
    <col min="6417" max="6418" width="8.7109375" style="8" bestFit="1" customWidth="1"/>
    <col min="6419" max="6420" width="8.140625" style="8" customWidth="1"/>
    <col min="6421" max="6421" width="10.28515625" style="8" customWidth="1"/>
    <col min="6422" max="6422" width="8.7109375" style="8" bestFit="1" customWidth="1"/>
    <col min="6423" max="6423" width="8.42578125" style="8" customWidth="1"/>
    <col min="6424" max="6424" width="8.28515625" style="8" bestFit="1" customWidth="1"/>
    <col min="6425" max="6425" width="8.42578125" style="8" customWidth="1"/>
    <col min="6426" max="6426" width="8.140625" style="8" bestFit="1" customWidth="1"/>
    <col min="6427" max="6427" width="8.42578125" style="8" customWidth="1"/>
    <col min="6428" max="6428" width="9" style="8" bestFit="1" customWidth="1"/>
    <col min="6429" max="6429" width="8.42578125" style="8" customWidth="1"/>
    <col min="6430" max="6430" width="9.42578125" style="8" bestFit="1" customWidth="1"/>
    <col min="6431" max="6431" width="8.42578125" style="8" customWidth="1"/>
    <col min="6432" max="6432" width="8.42578125" style="8" bestFit="1" customWidth="1"/>
    <col min="6433" max="6433" width="8.42578125" style="8" customWidth="1"/>
    <col min="6434" max="6434" width="8.28515625" style="8" bestFit="1" customWidth="1"/>
    <col min="6435" max="6435" width="8.42578125" style="8" customWidth="1"/>
    <col min="6436" max="6436" width="8.42578125" style="8" bestFit="1" customWidth="1"/>
    <col min="6437" max="6437" width="8.42578125" style="8" customWidth="1"/>
    <col min="6438" max="6438" width="8.7109375" style="8" bestFit="1" customWidth="1"/>
    <col min="6439" max="6439" width="8.42578125" style="8" customWidth="1"/>
    <col min="6440" max="6440" width="8.7109375" style="8" bestFit="1" customWidth="1"/>
    <col min="6441" max="6441" width="8.42578125" style="8" customWidth="1"/>
    <col min="6442" max="6442" width="8.85546875" style="8" customWidth="1"/>
    <col min="6443" max="6443" width="12.5703125" style="8" customWidth="1"/>
    <col min="6444" max="6444" width="10.28515625" style="8" customWidth="1"/>
    <col min="6445" max="6445" width="11" style="8" customWidth="1"/>
    <col min="6446" max="6446" width="11.7109375" style="8" customWidth="1"/>
    <col min="6447" max="6447" width="11.28515625" style="8" customWidth="1"/>
    <col min="6448" max="6448" width="10" style="8" customWidth="1"/>
    <col min="6449" max="6542" width="11.42578125" style="8"/>
    <col min="6543" max="6543" width="11.42578125" style="8" bestFit="1" customWidth="1"/>
    <col min="6544" max="6544" width="24.42578125" style="8" bestFit="1" customWidth="1"/>
    <col min="6545" max="6657" width="11.42578125" style="8"/>
    <col min="6658" max="6658" width="29.140625" style="8" customWidth="1"/>
    <col min="6659" max="6659" width="26.7109375" style="8" customWidth="1"/>
    <col min="6660" max="6661" width="16.28515625" style="8" customWidth="1"/>
    <col min="6662" max="6662" width="15.140625" style="8" customWidth="1"/>
    <col min="6663" max="6663" width="27.42578125" style="8" customWidth="1"/>
    <col min="6664" max="6664" width="9.28515625" style="8" customWidth="1"/>
    <col min="6665" max="6665" width="8.42578125" style="8" bestFit="1" customWidth="1"/>
    <col min="6666" max="6666" width="8.28515625" style="8" bestFit="1" customWidth="1"/>
    <col min="6667" max="6667" width="8.140625" style="8" bestFit="1" customWidth="1"/>
    <col min="6668" max="6668" width="9" style="8" bestFit="1" customWidth="1"/>
    <col min="6669" max="6669" width="7.85546875" style="8" bestFit="1" customWidth="1"/>
    <col min="6670" max="6670" width="8.42578125" style="8" bestFit="1" customWidth="1"/>
    <col min="6671" max="6671" width="8.28515625" style="8" bestFit="1" customWidth="1"/>
    <col min="6672" max="6672" width="8.42578125" style="8" bestFit="1" customWidth="1"/>
    <col min="6673" max="6674" width="8.7109375" style="8" bestFit="1" customWidth="1"/>
    <col min="6675" max="6676" width="8.140625" style="8" customWidth="1"/>
    <col min="6677" max="6677" width="10.28515625" style="8" customWidth="1"/>
    <col min="6678" max="6678" width="8.7109375" style="8" bestFit="1" customWidth="1"/>
    <col min="6679" max="6679" width="8.42578125" style="8" customWidth="1"/>
    <col min="6680" max="6680" width="8.28515625" style="8" bestFit="1" customWidth="1"/>
    <col min="6681" max="6681" width="8.42578125" style="8" customWidth="1"/>
    <col min="6682" max="6682" width="8.140625" style="8" bestFit="1" customWidth="1"/>
    <col min="6683" max="6683" width="8.42578125" style="8" customWidth="1"/>
    <col min="6684" max="6684" width="9" style="8" bestFit="1" customWidth="1"/>
    <col min="6685" max="6685" width="8.42578125" style="8" customWidth="1"/>
    <col min="6686" max="6686" width="9.42578125" style="8" bestFit="1" customWidth="1"/>
    <col min="6687" max="6687" width="8.42578125" style="8" customWidth="1"/>
    <col min="6688" max="6688" width="8.42578125" style="8" bestFit="1" customWidth="1"/>
    <col min="6689" max="6689" width="8.42578125" style="8" customWidth="1"/>
    <col min="6690" max="6690" width="8.28515625" style="8" bestFit="1" customWidth="1"/>
    <col min="6691" max="6691" width="8.42578125" style="8" customWidth="1"/>
    <col min="6692" max="6692" width="8.42578125" style="8" bestFit="1" customWidth="1"/>
    <col min="6693" max="6693" width="8.42578125" style="8" customWidth="1"/>
    <col min="6694" max="6694" width="8.7109375" style="8" bestFit="1" customWidth="1"/>
    <col min="6695" max="6695" width="8.42578125" style="8" customWidth="1"/>
    <col min="6696" max="6696" width="8.7109375" style="8" bestFit="1" customWidth="1"/>
    <col min="6697" max="6697" width="8.42578125" style="8" customWidth="1"/>
    <col min="6698" max="6698" width="8.85546875" style="8" customWidth="1"/>
    <col min="6699" max="6699" width="12.5703125" style="8" customWidth="1"/>
    <col min="6700" max="6700" width="10.28515625" style="8" customWidth="1"/>
    <col min="6701" max="6701" width="11" style="8" customWidth="1"/>
    <col min="6702" max="6702" width="11.7109375" style="8" customWidth="1"/>
    <col min="6703" max="6703" width="11.28515625" style="8" customWidth="1"/>
    <col min="6704" max="6704" width="10" style="8" customWidth="1"/>
    <col min="6705" max="6798" width="11.42578125" style="8"/>
    <col min="6799" max="6799" width="11.42578125" style="8" bestFit="1" customWidth="1"/>
    <col min="6800" max="6800" width="24.42578125" style="8" bestFit="1" customWidth="1"/>
    <col min="6801" max="6913" width="11.42578125" style="8"/>
    <col min="6914" max="6914" width="29.140625" style="8" customWidth="1"/>
    <col min="6915" max="6915" width="26.7109375" style="8" customWidth="1"/>
    <col min="6916" max="6917" width="16.28515625" style="8" customWidth="1"/>
    <col min="6918" max="6918" width="15.140625" style="8" customWidth="1"/>
    <col min="6919" max="6919" width="27.42578125" style="8" customWidth="1"/>
    <col min="6920" max="6920" width="9.28515625" style="8" customWidth="1"/>
    <col min="6921" max="6921" width="8.42578125" style="8" bestFit="1" customWidth="1"/>
    <col min="6922" max="6922" width="8.28515625" style="8" bestFit="1" customWidth="1"/>
    <col min="6923" max="6923" width="8.140625" style="8" bestFit="1" customWidth="1"/>
    <col min="6924" max="6924" width="9" style="8" bestFit="1" customWidth="1"/>
    <col min="6925" max="6925" width="7.85546875" style="8" bestFit="1" customWidth="1"/>
    <col min="6926" max="6926" width="8.42578125" style="8" bestFit="1" customWidth="1"/>
    <col min="6927" max="6927" width="8.28515625" style="8" bestFit="1" customWidth="1"/>
    <col min="6928" max="6928" width="8.42578125" style="8" bestFit="1" customWidth="1"/>
    <col min="6929" max="6930" width="8.7109375" style="8" bestFit="1" customWidth="1"/>
    <col min="6931" max="6932" width="8.140625" style="8" customWidth="1"/>
    <col min="6933" max="6933" width="10.28515625" style="8" customWidth="1"/>
    <col min="6934" max="6934" width="8.7109375" style="8" bestFit="1" customWidth="1"/>
    <col min="6935" max="6935" width="8.42578125" style="8" customWidth="1"/>
    <col min="6936" max="6936" width="8.28515625" style="8" bestFit="1" customWidth="1"/>
    <col min="6937" max="6937" width="8.42578125" style="8" customWidth="1"/>
    <col min="6938" max="6938" width="8.140625" style="8" bestFit="1" customWidth="1"/>
    <col min="6939" max="6939" width="8.42578125" style="8" customWidth="1"/>
    <col min="6940" max="6940" width="9" style="8" bestFit="1" customWidth="1"/>
    <col min="6941" max="6941" width="8.42578125" style="8" customWidth="1"/>
    <col min="6942" max="6942" width="9.42578125" style="8" bestFit="1" customWidth="1"/>
    <col min="6943" max="6943" width="8.42578125" style="8" customWidth="1"/>
    <col min="6944" max="6944" width="8.42578125" style="8" bestFit="1" customWidth="1"/>
    <col min="6945" max="6945" width="8.42578125" style="8" customWidth="1"/>
    <col min="6946" max="6946" width="8.28515625" style="8" bestFit="1" customWidth="1"/>
    <col min="6947" max="6947" width="8.42578125" style="8" customWidth="1"/>
    <col min="6948" max="6948" width="8.42578125" style="8" bestFit="1" customWidth="1"/>
    <col min="6949" max="6949" width="8.42578125" style="8" customWidth="1"/>
    <col min="6950" max="6950" width="8.7109375" style="8" bestFit="1" customWidth="1"/>
    <col min="6951" max="6951" width="8.42578125" style="8" customWidth="1"/>
    <col min="6952" max="6952" width="8.7109375" style="8" bestFit="1" customWidth="1"/>
    <col min="6953" max="6953" width="8.42578125" style="8" customWidth="1"/>
    <col min="6954" max="6954" width="8.85546875" style="8" customWidth="1"/>
    <col min="6955" max="6955" width="12.5703125" style="8" customWidth="1"/>
    <col min="6956" max="6956" width="10.28515625" style="8" customWidth="1"/>
    <col min="6957" max="6957" width="11" style="8" customWidth="1"/>
    <col min="6958" max="6958" width="11.7109375" style="8" customWidth="1"/>
    <col min="6959" max="6959" width="11.28515625" style="8" customWidth="1"/>
    <col min="6960" max="6960" width="10" style="8" customWidth="1"/>
    <col min="6961" max="7054" width="11.42578125" style="8"/>
    <col min="7055" max="7055" width="11.42578125" style="8" bestFit="1" customWidth="1"/>
    <col min="7056" max="7056" width="24.42578125" style="8" bestFit="1" customWidth="1"/>
    <col min="7057" max="7169" width="11.42578125" style="8"/>
    <col min="7170" max="7170" width="29.140625" style="8" customWidth="1"/>
    <col min="7171" max="7171" width="26.7109375" style="8" customWidth="1"/>
    <col min="7172" max="7173" width="16.28515625" style="8" customWidth="1"/>
    <col min="7174" max="7174" width="15.140625" style="8" customWidth="1"/>
    <col min="7175" max="7175" width="27.42578125" style="8" customWidth="1"/>
    <col min="7176" max="7176" width="9.28515625" style="8" customWidth="1"/>
    <col min="7177" max="7177" width="8.42578125" style="8" bestFit="1" customWidth="1"/>
    <col min="7178" max="7178" width="8.28515625" style="8" bestFit="1" customWidth="1"/>
    <col min="7179" max="7179" width="8.140625" style="8" bestFit="1" customWidth="1"/>
    <col min="7180" max="7180" width="9" style="8" bestFit="1" customWidth="1"/>
    <col min="7181" max="7181" width="7.85546875" style="8" bestFit="1" customWidth="1"/>
    <col min="7182" max="7182" width="8.42578125" style="8" bestFit="1" customWidth="1"/>
    <col min="7183" max="7183" width="8.28515625" style="8" bestFit="1" customWidth="1"/>
    <col min="7184" max="7184" width="8.42578125" style="8" bestFit="1" customWidth="1"/>
    <col min="7185" max="7186" width="8.7109375" style="8" bestFit="1" customWidth="1"/>
    <col min="7187" max="7188" width="8.140625" style="8" customWidth="1"/>
    <col min="7189" max="7189" width="10.28515625" style="8" customWidth="1"/>
    <col min="7190" max="7190" width="8.7109375" style="8" bestFit="1" customWidth="1"/>
    <col min="7191" max="7191" width="8.42578125" style="8" customWidth="1"/>
    <col min="7192" max="7192" width="8.28515625" style="8" bestFit="1" customWidth="1"/>
    <col min="7193" max="7193" width="8.42578125" style="8" customWidth="1"/>
    <col min="7194" max="7194" width="8.140625" style="8" bestFit="1" customWidth="1"/>
    <col min="7195" max="7195" width="8.42578125" style="8" customWidth="1"/>
    <col min="7196" max="7196" width="9" style="8" bestFit="1" customWidth="1"/>
    <col min="7197" max="7197" width="8.42578125" style="8" customWidth="1"/>
    <col min="7198" max="7198" width="9.42578125" style="8" bestFit="1" customWidth="1"/>
    <col min="7199" max="7199" width="8.42578125" style="8" customWidth="1"/>
    <col min="7200" max="7200" width="8.42578125" style="8" bestFit="1" customWidth="1"/>
    <col min="7201" max="7201" width="8.42578125" style="8" customWidth="1"/>
    <col min="7202" max="7202" width="8.28515625" style="8" bestFit="1" customWidth="1"/>
    <col min="7203" max="7203" width="8.42578125" style="8" customWidth="1"/>
    <col min="7204" max="7204" width="8.42578125" style="8" bestFit="1" customWidth="1"/>
    <col min="7205" max="7205" width="8.42578125" style="8" customWidth="1"/>
    <col min="7206" max="7206" width="8.7109375" style="8" bestFit="1" customWidth="1"/>
    <col min="7207" max="7207" width="8.42578125" style="8" customWidth="1"/>
    <col min="7208" max="7208" width="8.7109375" style="8" bestFit="1" customWidth="1"/>
    <col min="7209" max="7209" width="8.42578125" style="8" customWidth="1"/>
    <col min="7210" max="7210" width="8.85546875" style="8" customWidth="1"/>
    <col min="7211" max="7211" width="12.5703125" style="8" customWidth="1"/>
    <col min="7212" max="7212" width="10.28515625" style="8" customWidth="1"/>
    <col min="7213" max="7213" width="11" style="8" customWidth="1"/>
    <col min="7214" max="7214" width="11.7109375" style="8" customWidth="1"/>
    <col min="7215" max="7215" width="11.28515625" style="8" customWidth="1"/>
    <col min="7216" max="7216" width="10" style="8" customWidth="1"/>
    <col min="7217" max="7310" width="11.42578125" style="8"/>
    <col min="7311" max="7311" width="11.42578125" style="8" bestFit="1" customWidth="1"/>
    <col min="7312" max="7312" width="24.42578125" style="8" bestFit="1" customWidth="1"/>
    <col min="7313" max="7425" width="11.42578125" style="8"/>
    <col min="7426" max="7426" width="29.140625" style="8" customWidth="1"/>
    <col min="7427" max="7427" width="26.7109375" style="8" customWidth="1"/>
    <col min="7428" max="7429" width="16.28515625" style="8" customWidth="1"/>
    <col min="7430" max="7430" width="15.140625" style="8" customWidth="1"/>
    <col min="7431" max="7431" width="27.42578125" style="8" customWidth="1"/>
    <col min="7432" max="7432" width="9.28515625" style="8" customWidth="1"/>
    <col min="7433" max="7433" width="8.42578125" style="8" bestFit="1" customWidth="1"/>
    <col min="7434" max="7434" width="8.28515625" style="8" bestFit="1" customWidth="1"/>
    <col min="7435" max="7435" width="8.140625" style="8" bestFit="1" customWidth="1"/>
    <col min="7436" max="7436" width="9" style="8" bestFit="1" customWidth="1"/>
    <col min="7437" max="7437" width="7.85546875" style="8" bestFit="1" customWidth="1"/>
    <col min="7438" max="7438" width="8.42578125" style="8" bestFit="1" customWidth="1"/>
    <col min="7439" max="7439" width="8.28515625" style="8" bestFit="1" customWidth="1"/>
    <col min="7440" max="7440" width="8.42578125" style="8" bestFit="1" customWidth="1"/>
    <col min="7441" max="7442" width="8.7109375" style="8" bestFit="1" customWidth="1"/>
    <col min="7443" max="7444" width="8.140625" style="8" customWidth="1"/>
    <col min="7445" max="7445" width="10.28515625" style="8" customWidth="1"/>
    <col min="7446" max="7446" width="8.7109375" style="8" bestFit="1" customWidth="1"/>
    <col min="7447" max="7447" width="8.42578125" style="8" customWidth="1"/>
    <col min="7448" max="7448" width="8.28515625" style="8" bestFit="1" customWidth="1"/>
    <col min="7449" max="7449" width="8.42578125" style="8" customWidth="1"/>
    <col min="7450" max="7450" width="8.140625" style="8" bestFit="1" customWidth="1"/>
    <col min="7451" max="7451" width="8.42578125" style="8" customWidth="1"/>
    <col min="7452" max="7452" width="9" style="8" bestFit="1" customWidth="1"/>
    <col min="7453" max="7453" width="8.42578125" style="8" customWidth="1"/>
    <col min="7454" max="7454" width="9.42578125" style="8" bestFit="1" customWidth="1"/>
    <col min="7455" max="7455" width="8.42578125" style="8" customWidth="1"/>
    <col min="7456" max="7456" width="8.42578125" style="8" bestFit="1" customWidth="1"/>
    <col min="7457" max="7457" width="8.42578125" style="8" customWidth="1"/>
    <col min="7458" max="7458" width="8.28515625" style="8" bestFit="1" customWidth="1"/>
    <col min="7459" max="7459" width="8.42578125" style="8" customWidth="1"/>
    <col min="7460" max="7460" width="8.42578125" style="8" bestFit="1" customWidth="1"/>
    <col min="7461" max="7461" width="8.42578125" style="8" customWidth="1"/>
    <col min="7462" max="7462" width="8.7109375" style="8" bestFit="1" customWidth="1"/>
    <col min="7463" max="7463" width="8.42578125" style="8" customWidth="1"/>
    <col min="7464" max="7464" width="8.7109375" style="8" bestFit="1" customWidth="1"/>
    <col min="7465" max="7465" width="8.42578125" style="8" customWidth="1"/>
    <col min="7466" max="7466" width="8.85546875" style="8" customWidth="1"/>
    <col min="7467" max="7467" width="12.5703125" style="8" customWidth="1"/>
    <col min="7468" max="7468" width="10.28515625" style="8" customWidth="1"/>
    <col min="7469" max="7469" width="11" style="8" customWidth="1"/>
    <col min="7470" max="7470" width="11.7109375" style="8" customWidth="1"/>
    <col min="7471" max="7471" width="11.28515625" style="8" customWidth="1"/>
    <col min="7472" max="7472" width="10" style="8" customWidth="1"/>
    <col min="7473" max="7566" width="11.42578125" style="8"/>
    <col min="7567" max="7567" width="11.42578125" style="8" bestFit="1" customWidth="1"/>
    <col min="7568" max="7568" width="24.42578125" style="8" bestFit="1" customWidth="1"/>
    <col min="7569" max="7681" width="11.42578125" style="8"/>
    <col min="7682" max="7682" width="29.140625" style="8" customWidth="1"/>
    <col min="7683" max="7683" width="26.7109375" style="8" customWidth="1"/>
    <col min="7684" max="7685" width="16.28515625" style="8" customWidth="1"/>
    <col min="7686" max="7686" width="15.140625" style="8" customWidth="1"/>
    <col min="7687" max="7687" width="27.42578125" style="8" customWidth="1"/>
    <col min="7688" max="7688" width="9.28515625" style="8" customWidth="1"/>
    <col min="7689" max="7689" width="8.42578125" style="8" bestFit="1" customWidth="1"/>
    <col min="7690" max="7690" width="8.28515625" style="8" bestFit="1" customWidth="1"/>
    <col min="7691" max="7691" width="8.140625" style="8" bestFit="1" customWidth="1"/>
    <col min="7692" max="7692" width="9" style="8" bestFit="1" customWidth="1"/>
    <col min="7693" max="7693" width="7.85546875" style="8" bestFit="1" customWidth="1"/>
    <col min="7694" max="7694" width="8.42578125" style="8" bestFit="1" customWidth="1"/>
    <col min="7695" max="7695" width="8.28515625" style="8" bestFit="1" customWidth="1"/>
    <col min="7696" max="7696" width="8.42578125" style="8" bestFit="1" customWidth="1"/>
    <col min="7697" max="7698" width="8.7109375" style="8" bestFit="1" customWidth="1"/>
    <col min="7699" max="7700" width="8.140625" style="8" customWidth="1"/>
    <col min="7701" max="7701" width="10.28515625" style="8" customWidth="1"/>
    <col min="7702" max="7702" width="8.7109375" style="8" bestFit="1" customWidth="1"/>
    <col min="7703" max="7703" width="8.42578125" style="8" customWidth="1"/>
    <col min="7704" max="7704" width="8.28515625" style="8" bestFit="1" customWidth="1"/>
    <col min="7705" max="7705" width="8.42578125" style="8" customWidth="1"/>
    <col min="7706" max="7706" width="8.140625" style="8" bestFit="1" customWidth="1"/>
    <col min="7707" max="7707" width="8.42578125" style="8" customWidth="1"/>
    <col min="7708" max="7708" width="9" style="8" bestFit="1" customWidth="1"/>
    <col min="7709" max="7709" width="8.42578125" style="8" customWidth="1"/>
    <col min="7710" max="7710" width="9.42578125" style="8" bestFit="1" customWidth="1"/>
    <col min="7711" max="7711" width="8.42578125" style="8" customWidth="1"/>
    <col min="7712" max="7712" width="8.42578125" style="8" bestFit="1" customWidth="1"/>
    <col min="7713" max="7713" width="8.42578125" style="8" customWidth="1"/>
    <col min="7714" max="7714" width="8.28515625" style="8" bestFit="1" customWidth="1"/>
    <col min="7715" max="7715" width="8.42578125" style="8" customWidth="1"/>
    <col min="7716" max="7716" width="8.42578125" style="8" bestFit="1" customWidth="1"/>
    <col min="7717" max="7717" width="8.42578125" style="8" customWidth="1"/>
    <col min="7718" max="7718" width="8.7109375" style="8" bestFit="1" customWidth="1"/>
    <col min="7719" max="7719" width="8.42578125" style="8" customWidth="1"/>
    <col min="7720" max="7720" width="8.7109375" style="8" bestFit="1" customWidth="1"/>
    <col min="7721" max="7721" width="8.42578125" style="8" customWidth="1"/>
    <col min="7722" max="7722" width="8.85546875" style="8" customWidth="1"/>
    <col min="7723" max="7723" width="12.5703125" style="8" customWidth="1"/>
    <col min="7724" max="7724" width="10.28515625" style="8" customWidth="1"/>
    <col min="7725" max="7725" width="11" style="8" customWidth="1"/>
    <col min="7726" max="7726" width="11.7109375" style="8" customWidth="1"/>
    <col min="7727" max="7727" width="11.28515625" style="8" customWidth="1"/>
    <col min="7728" max="7728" width="10" style="8" customWidth="1"/>
    <col min="7729" max="7822" width="11.42578125" style="8"/>
    <col min="7823" max="7823" width="11.42578125" style="8" bestFit="1" customWidth="1"/>
    <col min="7824" max="7824" width="24.42578125" style="8" bestFit="1" customWidth="1"/>
    <col min="7825" max="7937" width="11.42578125" style="8"/>
    <col min="7938" max="7938" width="29.140625" style="8" customWidth="1"/>
    <col min="7939" max="7939" width="26.7109375" style="8" customWidth="1"/>
    <col min="7940" max="7941" width="16.28515625" style="8" customWidth="1"/>
    <col min="7942" max="7942" width="15.140625" style="8" customWidth="1"/>
    <col min="7943" max="7943" width="27.42578125" style="8" customWidth="1"/>
    <col min="7944" max="7944" width="9.28515625" style="8" customWidth="1"/>
    <col min="7945" max="7945" width="8.42578125" style="8" bestFit="1" customWidth="1"/>
    <col min="7946" max="7946" width="8.28515625" style="8" bestFit="1" customWidth="1"/>
    <col min="7947" max="7947" width="8.140625" style="8" bestFit="1" customWidth="1"/>
    <col min="7948" max="7948" width="9" style="8" bestFit="1" customWidth="1"/>
    <col min="7949" max="7949" width="7.85546875" style="8" bestFit="1" customWidth="1"/>
    <col min="7950" max="7950" width="8.42578125" style="8" bestFit="1" customWidth="1"/>
    <col min="7951" max="7951" width="8.28515625" style="8" bestFit="1" customWidth="1"/>
    <col min="7952" max="7952" width="8.42578125" style="8" bestFit="1" customWidth="1"/>
    <col min="7953" max="7954" width="8.7109375" style="8" bestFit="1" customWidth="1"/>
    <col min="7955" max="7956" width="8.140625" style="8" customWidth="1"/>
    <col min="7957" max="7957" width="10.28515625" style="8" customWidth="1"/>
    <col min="7958" max="7958" width="8.7109375" style="8" bestFit="1" customWidth="1"/>
    <col min="7959" max="7959" width="8.42578125" style="8" customWidth="1"/>
    <col min="7960" max="7960" width="8.28515625" style="8" bestFit="1" customWidth="1"/>
    <col min="7961" max="7961" width="8.42578125" style="8" customWidth="1"/>
    <col min="7962" max="7962" width="8.140625" style="8" bestFit="1" customWidth="1"/>
    <col min="7963" max="7963" width="8.42578125" style="8" customWidth="1"/>
    <col min="7964" max="7964" width="9" style="8" bestFit="1" customWidth="1"/>
    <col min="7965" max="7965" width="8.42578125" style="8" customWidth="1"/>
    <col min="7966" max="7966" width="9.42578125" style="8" bestFit="1" customWidth="1"/>
    <col min="7967" max="7967" width="8.42578125" style="8" customWidth="1"/>
    <col min="7968" max="7968" width="8.42578125" style="8" bestFit="1" customWidth="1"/>
    <col min="7969" max="7969" width="8.42578125" style="8" customWidth="1"/>
    <col min="7970" max="7970" width="8.28515625" style="8" bestFit="1" customWidth="1"/>
    <col min="7971" max="7971" width="8.42578125" style="8" customWidth="1"/>
    <col min="7972" max="7972" width="8.42578125" style="8" bestFit="1" customWidth="1"/>
    <col min="7973" max="7973" width="8.42578125" style="8" customWidth="1"/>
    <col min="7974" max="7974" width="8.7109375" style="8" bestFit="1" customWidth="1"/>
    <col min="7975" max="7975" width="8.42578125" style="8" customWidth="1"/>
    <col min="7976" max="7976" width="8.7109375" style="8" bestFit="1" customWidth="1"/>
    <col min="7977" max="7977" width="8.42578125" style="8" customWidth="1"/>
    <col min="7978" max="7978" width="8.85546875" style="8" customWidth="1"/>
    <col min="7979" max="7979" width="12.5703125" style="8" customWidth="1"/>
    <col min="7980" max="7980" width="10.28515625" style="8" customWidth="1"/>
    <col min="7981" max="7981" width="11" style="8" customWidth="1"/>
    <col min="7982" max="7982" width="11.7109375" style="8" customWidth="1"/>
    <col min="7983" max="7983" width="11.28515625" style="8" customWidth="1"/>
    <col min="7984" max="7984" width="10" style="8" customWidth="1"/>
    <col min="7985" max="8078" width="11.42578125" style="8"/>
    <col min="8079" max="8079" width="11.42578125" style="8" bestFit="1" customWidth="1"/>
    <col min="8080" max="8080" width="24.42578125" style="8" bestFit="1" customWidth="1"/>
    <col min="8081" max="8193" width="11.42578125" style="8"/>
    <col min="8194" max="8194" width="29.140625" style="8" customWidth="1"/>
    <col min="8195" max="8195" width="26.7109375" style="8" customWidth="1"/>
    <col min="8196" max="8197" width="16.28515625" style="8" customWidth="1"/>
    <col min="8198" max="8198" width="15.140625" style="8" customWidth="1"/>
    <col min="8199" max="8199" width="27.42578125" style="8" customWidth="1"/>
    <col min="8200" max="8200" width="9.28515625" style="8" customWidth="1"/>
    <col min="8201" max="8201" width="8.42578125" style="8" bestFit="1" customWidth="1"/>
    <col min="8202" max="8202" width="8.28515625" style="8" bestFit="1" customWidth="1"/>
    <col min="8203" max="8203" width="8.140625" style="8" bestFit="1" customWidth="1"/>
    <col min="8204" max="8204" width="9" style="8" bestFit="1" customWidth="1"/>
    <col min="8205" max="8205" width="7.85546875" style="8" bestFit="1" customWidth="1"/>
    <col min="8206" max="8206" width="8.42578125" style="8" bestFit="1" customWidth="1"/>
    <col min="8207" max="8207" width="8.28515625" style="8" bestFit="1" customWidth="1"/>
    <col min="8208" max="8208" width="8.42578125" style="8" bestFit="1" customWidth="1"/>
    <col min="8209" max="8210" width="8.7109375" style="8" bestFit="1" customWidth="1"/>
    <col min="8211" max="8212" width="8.140625" style="8" customWidth="1"/>
    <col min="8213" max="8213" width="10.28515625" style="8" customWidth="1"/>
    <col min="8214" max="8214" width="8.7109375" style="8" bestFit="1" customWidth="1"/>
    <col min="8215" max="8215" width="8.42578125" style="8" customWidth="1"/>
    <col min="8216" max="8216" width="8.28515625" style="8" bestFit="1" customWidth="1"/>
    <col min="8217" max="8217" width="8.42578125" style="8" customWidth="1"/>
    <col min="8218" max="8218" width="8.140625" style="8" bestFit="1" customWidth="1"/>
    <col min="8219" max="8219" width="8.42578125" style="8" customWidth="1"/>
    <col min="8220" max="8220" width="9" style="8" bestFit="1" customWidth="1"/>
    <col min="8221" max="8221" width="8.42578125" style="8" customWidth="1"/>
    <col min="8222" max="8222" width="9.42578125" style="8" bestFit="1" customWidth="1"/>
    <col min="8223" max="8223" width="8.42578125" style="8" customWidth="1"/>
    <col min="8224" max="8224" width="8.42578125" style="8" bestFit="1" customWidth="1"/>
    <col min="8225" max="8225" width="8.42578125" style="8" customWidth="1"/>
    <col min="8226" max="8226" width="8.28515625" style="8" bestFit="1" customWidth="1"/>
    <col min="8227" max="8227" width="8.42578125" style="8" customWidth="1"/>
    <col min="8228" max="8228" width="8.42578125" style="8" bestFit="1" customWidth="1"/>
    <col min="8229" max="8229" width="8.42578125" style="8" customWidth="1"/>
    <col min="8230" max="8230" width="8.7109375" style="8" bestFit="1" customWidth="1"/>
    <col min="8231" max="8231" width="8.42578125" style="8" customWidth="1"/>
    <col min="8232" max="8232" width="8.7109375" style="8" bestFit="1" customWidth="1"/>
    <col min="8233" max="8233" width="8.42578125" style="8" customWidth="1"/>
    <col min="8234" max="8234" width="8.85546875" style="8" customWidth="1"/>
    <col min="8235" max="8235" width="12.5703125" style="8" customWidth="1"/>
    <col min="8236" max="8236" width="10.28515625" style="8" customWidth="1"/>
    <col min="8237" max="8237" width="11" style="8" customWidth="1"/>
    <col min="8238" max="8238" width="11.7109375" style="8" customWidth="1"/>
    <col min="8239" max="8239" width="11.28515625" style="8" customWidth="1"/>
    <col min="8240" max="8240" width="10" style="8" customWidth="1"/>
    <col min="8241" max="8334" width="11.42578125" style="8"/>
    <col min="8335" max="8335" width="11.42578125" style="8" bestFit="1" customWidth="1"/>
    <col min="8336" max="8336" width="24.42578125" style="8" bestFit="1" customWidth="1"/>
    <col min="8337" max="8449" width="11.42578125" style="8"/>
    <col min="8450" max="8450" width="29.140625" style="8" customWidth="1"/>
    <col min="8451" max="8451" width="26.7109375" style="8" customWidth="1"/>
    <col min="8452" max="8453" width="16.28515625" style="8" customWidth="1"/>
    <col min="8454" max="8454" width="15.140625" style="8" customWidth="1"/>
    <col min="8455" max="8455" width="27.42578125" style="8" customWidth="1"/>
    <col min="8456" max="8456" width="9.28515625" style="8" customWidth="1"/>
    <col min="8457" max="8457" width="8.42578125" style="8" bestFit="1" customWidth="1"/>
    <col min="8458" max="8458" width="8.28515625" style="8" bestFit="1" customWidth="1"/>
    <col min="8459" max="8459" width="8.140625" style="8" bestFit="1" customWidth="1"/>
    <col min="8460" max="8460" width="9" style="8" bestFit="1" customWidth="1"/>
    <col min="8461" max="8461" width="7.85546875" style="8" bestFit="1" customWidth="1"/>
    <col min="8462" max="8462" width="8.42578125" style="8" bestFit="1" customWidth="1"/>
    <col min="8463" max="8463" width="8.28515625" style="8" bestFit="1" customWidth="1"/>
    <col min="8464" max="8464" width="8.42578125" style="8" bestFit="1" customWidth="1"/>
    <col min="8465" max="8466" width="8.7109375" style="8" bestFit="1" customWidth="1"/>
    <col min="8467" max="8468" width="8.140625" style="8" customWidth="1"/>
    <col min="8469" max="8469" width="10.28515625" style="8" customWidth="1"/>
    <col min="8470" max="8470" width="8.7109375" style="8" bestFit="1" customWidth="1"/>
    <col min="8471" max="8471" width="8.42578125" style="8" customWidth="1"/>
    <col min="8472" max="8472" width="8.28515625" style="8" bestFit="1" customWidth="1"/>
    <col min="8473" max="8473" width="8.42578125" style="8" customWidth="1"/>
    <col min="8474" max="8474" width="8.140625" style="8" bestFit="1" customWidth="1"/>
    <col min="8475" max="8475" width="8.42578125" style="8" customWidth="1"/>
    <col min="8476" max="8476" width="9" style="8" bestFit="1" customWidth="1"/>
    <col min="8477" max="8477" width="8.42578125" style="8" customWidth="1"/>
    <col min="8478" max="8478" width="9.42578125" style="8" bestFit="1" customWidth="1"/>
    <col min="8479" max="8479" width="8.42578125" style="8" customWidth="1"/>
    <col min="8480" max="8480" width="8.42578125" style="8" bestFit="1" customWidth="1"/>
    <col min="8481" max="8481" width="8.42578125" style="8" customWidth="1"/>
    <col min="8482" max="8482" width="8.28515625" style="8" bestFit="1" customWidth="1"/>
    <col min="8483" max="8483" width="8.42578125" style="8" customWidth="1"/>
    <col min="8484" max="8484" width="8.42578125" style="8" bestFit="1" customWidth="1"/>
    <col min="8485" max="8485" width="8.42578125" style="8" customWidth="1"/>
    <col min="8486" max="8486" width="8.7109375" style="8" bestFit="1" customWidth="1"/>
    <col min="8487" max="8487" width="8.42578125" style="8" customWidth="1"/>
    <col min="8488" max="8488" width="8.7109375" style="8" bestFit="1" customWidth="1"/>
    <col min="8489" max="8489" width="8.42578125" style="8" customWidth="1"/>
    <col min="8490" max="8490" width="8.85546875" style="8" customWidth="1"/>
    <col min="8491" max="8491" width="12.5703125" style="8" customWidth="1"/>
    <col min="8492" max="8492" width="10.28515625" style="8" customWidth="1"/>
    <col min="8493" max="8493" width="11" style="8" customWidth="1"/>
    <col min="8494" max="8494" width="11.7109375" style="8" customWidth="1"/>
    <col min="8495" max="8495" width="11.28515625" style="8" customWidth="1"/>
    <col min="8496" max="8496" width="10" style="8" customWidth="1"/>
    <col min="8497" max="8590" width="11.42578125" style="8"/>
    <col min="8591" max="8591" width="11.42578125" style="8" bestFit="1" customWidth="1"/>
    <col min="8592" max="8592" width="24.42578125" style="8" bestFit="1" customWidth="1"/>
    <col min="8593" max="8705" width="11.42578125" style="8"/>
    <col min="8706" max="8706" width="29.140625" style="8" customWidth="1"/>
    <col min="8707" max="8707" width="26.7109375" style="8" customWidth="1"/>
    <col min="8708" max="8709" width="16.28515625" style="8" customWidth="1"/>
    <col min="8710" max="8710" width="15.140625" style="8" customWidth="1"/>
    <col min="8711" max="8711" width="27.42578125" style="8" customWidth="1"/>
    <col min="8712" max="8712" width="9.28515625" style="8" customWidth="1"/>
    <col min="8713" max="8713" width="8.42578125" style="8" bestFit="1" customWidth="1"/>
    <col min="8714" max="8714" width="8.28515625" style="8" bestFit="1" customWidth="1"/>
    <col min="8715" max="8715" width="8.140625" style="8" bestFit="1" customWidth="1"/>
    <col min="8716" max="8716" width="9" style="8" bestFit="1" customWidth="1"/>
    <col min="8717" max="8717" width="7.85546875" style="8" bestFit="1" customWidth="1"/>
    <col min="8718" max="8718" width="8.42578125" style="8" bestFit="1" customWidth="1"/>
    <col min="8719" max="8719" width="8.28515625" style="8" bestFit="1" customWidth="1"/>
    <col min="8720" max="8720" width="8.42578125" style="8" bestFit="1" customWidth="1"/>
    <col min="8721" max="8722" width="8.7109375" style="8" bestFit="1" customWidth="1"/>
    <col min="8723" max="8724" width="8.140625" style="8" customWidth="1"/>
    <col min="8725" max="8725" width="10.28515625" style="8" customWidth="1"/>
    <col min="8726" max="8726" width="8.7109375" style="8" bestFit="1" customWidth="1"/>
    <col min="8727" max="8727" width="8.42578125" style="8" customWidth="1"/>
    <col min="8728" max="8728" width="8.28515625" style="8" bestFit="1" customWidth="1"/>
    <col min="8729" max="8729" width="8.42578125" style="8" customWidth="1"/>
    <col min="8730" max="8730" width="8.140625" style="8" bestFit="1" customWidth="1"/>
    <col min="8731" max="8731" width="8.42578125" style="8" customWidth="1"/>
    <col min="8732" max="8732" width="9" style="8" bestFit="1" customWidth="1"/>
    <col min="8733" max="8733" width="8.42578125" style="8" customWidth="1"/>
    <col min="8734" max="8734" width="9.42578125" style="8" bestFit="1" customWidth="1"/>
    <col min="8735" max="8735" width="8.42578125" style="8" customWidth="1"/>
    <col min="8736" max="8736" width="8.42578125" style="8" bestFit="1" customWidth="1"/>
    <col min="8737" max="8737" width="8.42578125" style="8" customWidth="1"/>
    <col min="8738" max="8738" width="8.28515625" style="8" bestFit="1" customWidth="1"/>
    <col min="8739" max="8739" width="8.42578125" style="8" customWidth="1"/>
    <col min="8740" max="8740" width="8.42578125" style="8" bestFit="1" customWidth="1"/>
    <col min="8741" max="8741" width="8.42578125" style="8" customWidth="1"/>
    <col min="8742" max="8742" width="8.7109375" style="8" bestFit="1" customWidth="1"/>
    <col min="8743" max="8743" width="8.42578125" style="8" customWidth="1"/>
    <col min="8744" max="8744" width="8.7109375" style="8" bestFit="1" customWidth="1"/>
    <col min="8745" max="8745" width="8.42578125" style="8" customWidth="1"/>
    <col min="8746" max="8746" width="8.85546875" style="8" customWidth="1"/>
    <col min="8747" max="8747" width="12.5703125" style="8" customWidth="1"/>
    <col min="8748" max="8748" width="10.28515625" style="8" customWidth="1"/>
    <col min="8749" max="8749" width="11" style="8" customWidth="1"/>
    <col min="8750" max="8750" width="11.7109375" style="8" customWidth="1"/>
    <col min="8751" max="8751" width="11.28515625" style="8" customWidth="1"/>
    <col min="8752" max="8752" width="10" style="8" customWidth="1"/>
    <col min="8753" max="8846" width="11.42578125" style="8"/>
    <col min="8847" max="8847" width="11.42578125" style="8" bestFit="1" customWidth="1"/>
    <col min="8848" max="8848" width="24.42578125" style="8" bestFit="1" customWidth="1"/>
    <col min="8849" max="8961" width="11.42578125" style="8"/>
    <col min="8962" max="8962" width="29.140625" style="8" customWidth="1"/>
    <col min="8963" max="8963" width="26.7109375" style="8" customWidth="1"/>
    <col min="8964" max="8965" width="16.28515625" style="8" customWidth="1"/>
    <col min="8966" max="8966" width="15.140625" style="8" customWidth="1"/>
    <col min="8967" max="8967" width="27.42578125" style="8" customWidth="1"/>
    <col min="8968" max="8968" width="9.28515625" style="8" customWidth="1"/>
    <col min="8969" max="8969" width="8.42578125" style="8" bestFit="1" customWidth="1"/>
    <col min="8970" max="8970" width="8.28515625" style="8" bestFit="1" customWidth="1"/>
    <col min="8971" max="8971" width="8.140625" style="8" bestFit="1" customWidth="1"/>
    <col min="8972" max="8972" width="9" style="8" bestFit="1" customWidth="1"/>
    <col min="8973" max="8973" width="7.85546875" style="8" bestFit="1" customWidth="1"/>
    <col min="8974" max="8974" width="8.42578125" style="8" bestFit="1" customWidth="1"/>
    <col min="8975" max="8975" width="8.28515625" style="8" bestFit="1" customWidth="1"/>
    <col min="8976" max="8976" width="8.42578125" style="8" bestFit="1" customWidth="1"/>
    <col min="8977" max="8978" width="8.7109375" style="8" bestFit="1" customWidth="1"/>
    <col min="8979" max="8980" width="8.140625" style="8" customWidth="1"/>
    <col min="8981" max="8981" width="10.28515625" style="8" customWidth="1"/>
    <col min="8982" max="8982" width="8.7109375" style="8" bestFit="1" customWidth="1"/>
    <col min="8983" max="8983" width="8.42578125" style="8" customWidth="1"/>
    <col min="8984" max="8984" width="8.28515625" style="8" bestFit="1" customWidth="1"/>
    <col min="8985" max="8985" width="8.42578125" style="8" customWidth="1"/>
    <col min="8986" max="8986" width="8.140625" style="8" bestFit="1" customWidth="1"/>
    <col min="8987" max="8987" width="8.42578125" style="8" customWidth="1"/>
    <col min="8988" max="8988" width="9" style="8" bestFit="1" customWidth="1"/>
    <col min="8989" max="8989" width="8.42578125" style="8" customWidth="1"/>
    <col min="8990" max="8990" width="9.42578125" style="8" bestFit="1" customWidth="1"/>
    <col min="8991" max="8991" width="8.42578125" style="8" customWidth="1"/>
    <col min="8992" max="8992" width="8.42578125" style="8" bestFit="1" customWidth="1"/>
    <col min="8993" max="8993" width="8.42578125" style="8" customWidth="1"/>
    <col min="8994" max="8994" width="8.28515625" style="8" bestFit="1" customWidth="1"/>
    <col min="8995" max="8995" width="8.42578125" style="8" customWidth="1"/>
    <col min="8996" max="8996" width="8.42578125" style="8" bestFit="1" customWidth="1"/>
    <col min="8997" max="8997" width="8.42578125" style="8" customWidth="1"/>
    <col min="8998" max="8998" width="8.7109375" style="8" bestFit="1" customWidth="1"/>
    <col min="8999" max="8999" width="8.42578125" style="8" customWidth="1"/>
    <col min="9000" max="9000" width="8.7109375" style="8" bestFit="1" customWidth="1"/>
    <col min="9001" max="9001" width="8.42578125" style="8" customWidth="1"/>
    <col min="9002" max="9002" width="8.85546875" style="8" customWidth="1"/>
    <col min="9003" max="9003" width="12.5703125" style="8" customWidth="1"/>
    <col min="9004" max="9004" width="10.28515625" style="8" customWidth="1"/>
    <col min="9005" max="9005" width="11" style="8" customWidth="1"/>
    <col min="9006" max="9006" width="11.7109375" style="8" customWidth="1"/>
    <col min="9007" max="9007" width="11.28515625" style="8" customWidth="1"/>
    <col min="9008" max="9008" width="10" style="8" customWidth="1"/>
    <col min="9009" max="9102" width="11.42578125" style="8"/>
    <col min="9103" max="9103" width="11.42578125" style="8" bestFit="1" customWidth="1"/>
    <col min="9104" max="9104" width="24.42578125" style="8" bestFit="1" customWidth="1"/>
    <col min="9105" max="9217" width="11.42578125" style="8"/>
    <col min="9218" max="9218" width="29.140625" style="8" customWidth="1"/>
    <col min="9219" max="9219" width="26.7109375" style="8" customWidth="1"/>
    <col min="9220" max="9221" width="16.28515625" style="8" customWidth="1"/>
    <col min="9222" max="9222" width="15.140625" style="8" customWidth="1"/>
    <col min="9223" max="9223" width="27.42578125" style="8" customWidth="1"/>
    <col min="9224" max="9224" width="9.28515625" style="8" customWidth="1"/>
    <col min="9225" max="9225" width="8.42578125" style="8" bestFit="1" customWidth="1"/>
    <col min="9226" max="9226" width="8.28515625" style="8" bestFit="1" customWidth="1"/>
    <col min="9227" max="9227" width="8.140625" style="8" bestFit="1" customWidth="1"/>
    <col min="9228" max="9228" width="9" style="8" bestFit="1" customWidth="1"/>
    <col min="9229" max="9229" width="7.85546875" style="8" bestFit="1" customWidth="1"/>
    <col min="9230" max="9230" width="8.42578125" style="8" bestFit="1" customWidth="1"/>
    <col min="9231" max="9231" width="8.28515625" style="8" bestFit="1" customWidth="1"/>
    <col min="9232" max="9232" width="8.42578125" style="8" bestFit="1" customWidth="1"/>
    <col min="9233" max="9234" width="8.7109375" style="8" bestFit="1" customWidth="1"/>
    <col min="9235" max="9236" width="8.140625" style="8" customWidth="1"/>
    <col min="9237" max="9237" width="10.28515625" style="8" customWidth="1"/>
    <col min="9238" max="9238" width="8.7109375" style="8" bestFit="1" customWidth="1"/>
    <col min="9239" max="9239" width="8.42578125" style="8" customWidth="1"/>
    <col min="9240" max="9240" width="8.28515625" style="8" bestFit="1" customWidth="1"/>
    <col min="9241" max="9241" width="8.42578125" style="8" customWidth="1"/>
    <col min="9242" max="9242" width="8.140625" style="8" bestFit="1" customWidth="1"/>
    <col min="9243" max="9243" width="8.42578125" style="8" customWidth="1"/>
    <col min="9244" max="9244" width="9" style="8" bestFit="1" customWidth="1"/>
    <col min="9245" max="9245" width="8.42578125" style="8" customWidth="1"/>
    <col min="9246" max="9246" width="9.42578125" style="8" bestFit="1" customWidth="1"/>
    <col min="9247" max="9247" width="8.42578125" style="8" customWidth="1"/>
    <col min="9248" max="9248" width="8.42578125" style="8" bestFit="1" customWidth="1"/>
    <col min="9249" max="9249" width="8.42578125" style="8" customWidth="1"/>
    <col min="9250" max="9250" width="8.28515625" style="8" bestFit="1" customWidth="1"/>
    <col min="9251" max="9251" width="8.42578125" style="8" customWidth="1"/>
    <col min="9252" max="9252" width="8.42578125" style="8" bestFit="1" customWidth="1"/>
    <col min="9253" max="9253" width="8.42578125" style="8" customWidth="1"/>
    <col min="9254" max="9254" width="8.7109375" style="8" bestFit="1" customWidth="1"/>
    <col min="9255" max="9255" width="8.42578125" style="8" customWidth="1"/>
    <col min="9256" max="9256" width="8.7109375" style="8" bestFit="1" customWidth="1"/>
    <col min="9257" max="9257" width="8.42578125" style="8" customWidth="1"/>
    <col min="9258" max="9258" width="8.85546875" style="8" customWidth="1"/>
    <col min="9259" max="9259" width="12.5703125" style="8" customWidth="1"/>
    <col min="9260" max="9260" width="10.28515625" style="8" customWidth="1"/>
    <col min="9261" max="9261" width="11" style="8" customWidth="1"/>
    <col min="9262" max="9262" width="11.7109375" style="8" customWidth="1"/>
    <col min="9263" max="9263" width="11.28515625" style="8" customWidth="1"/>
    <col min="9264" max="9264" width="10" style="8" customWidth="1"/>
    <col min="9265" max="9358" width="11.42578125" style="8"/>
    <col min="9359" max="9359" width="11.42578125" style="8" bestFit="1" customWidth="1"/>
    <col min="9360" max="9360" width="24.42578125" style="8" bestFit="1" customWidth="1"/>
    <col min="9361" max="9473" width="11.42578125" style="8"/>
    <col min="9474" max="9474" width="29.140625" style="8" customWidth="1"/>
    <col min="9475" max="9475" width="26.7109375" style="8" customWidth="1"/>
    <col min="9476" max="9477" width="16.28515625" style="8" customWidth="1"/>
    <col min="9478" max="9478" width="15.140625" style="8" customWidth="1"/>
    <col min="9479" max="9479" width="27.42578125" style="8" customWidth="1"/>
    <col min="9480" max="9480" width="9.28515625" style="8" customWidth="1"/>
    <col min="9481" max="9481" width="8.42578125" style="8" bestFit="1" customWidth="1"/>
    <col min="9482" max="9482" width="8.28515625" style="8" bestFit="1" customWidth="1"/>
    <col min="9483" max="9483" width="8.140625" style="8" bestFit="1" customWidth="1"/>
    <col min="9484" max="9484" width="9" style="8" bestFit="1" customWidth="1"/>
    <col min="9485" max="9485" width="7.85546875" style="8" bestFit="1" customWidth="1"/>
    <col min="9486" max="9486" width="8.42578125" style="8" bestFit="1" customWidth="1"/>
    <col min="9487" max="9487" width="8.28515625" style="8" bestFit="1" customWidth="1"/>
    <col min="9488" max="9488" width="8.42578125" style="8" bestFit="1" customWidth="1"/>
    <col min="9489" max="9490" width="8.7109375" style="8" bestFit="1" customWidth="1"/>
    <col min="9491" max="9492" width="8.140625" style="8" customWidth="1"/>
    <col min="9493" max="9493" width="10.28515625" style="8" customWidth="1"/>
    <col min="9494" max="9494" width="8.7109375" style="8" bestFit="1" customWidth="1"/>
    <col min="9495" max="9495" width="8.42578125" style="8" customWidth="1"/>
    <col min="9496" max="9496" width="8.28515625" style="8" bestFit="1" customWidth="1"/>
    <col min="9497" max="9497" width="8.42578125" style="8" customWidth="1"/>
    <col min="9498" max="9498" width="8.140625" style="8" bestFit="1" customWidth="1"/>
    <col min="9499" max="9499" width="8.42578125" style="8" customWidth="1"/>
    <col min="9500" max="9500" width="9" style="8" bestFit="1" customWidth="1"/>
    <col min="9501" max="9501" width="8.42578125" style="8" customWidth="1"/>
    <col min="9502" max="9502" width="9.42578125" style="8" bestFit="1" customWidth="1"/>
    <col min="9503" max="9503" width="8.42578125" style="8" customWidth="1"/>
    <col min="9504" max="9504" width="8.42578125" style="8" bestFit="1" customWidth="1"/>
    <col min="9505" max="9505" width="8.42578125" style="8" customWidth="1"/>
    <col min="9506" max="9506" width="8.28515625" style="8" bestFit="1" customWidth="1"/>
    <col min="9507" max="9507" width="8.42578125" style="8" customWidth="1"/>
    <col min="9508" max="9508" width="8.42578125" style="8" bestFit="1" customWidth="1"/>
    <col min="9509" max="9509" width="8.42578125" style="8" customWidth="1"/>
    <col min="9510" max="9510" width="8.7109375" style="8" bestFit="1" customWidth="1"/>
    <col min="9511" max="9511" width="8.42578125" style="8" customWidth="1"/>
    <col min="9512" max="9512" width="8.7109375" style="8" bestFit="1" customWidth="1"/>
    <col min="9513" max="9513" width="8.42578125" style="8" customWidth="1"/>
    <col min="9514" max="9514" width="8.85546875" style="8" customWidth="1"/>
    <col min="9515" max="9515" width="12.5703125" style="8" customWidth="1"/>
    <col min="9516" max="9516" width="10.28515625" style="8" customWidth="1"/>
    <col min="9517" max="9517" width="11" style="8" customWidth="1"/>
    <col min="9518" max="9518" width="11.7109375" style="8" customWidth="1"/>
    <col min="9519" max="9519" width="11.28515625" style="8" customWidth="1"/>
    <col min="9520" max="9520" width="10" style="8" customWidth="1"/>
    <col min="9521" max="9614" width="11.42578125" style="8"/>
    <col min="9615" max="9615" width="11.42578125" style="8" bestFit="1" customWidth="1"/>
    <col min="9616" max="9616" width="24.42578125" style="8" bestFit="1" customWidth="1"/>
    <col min="9617" max="9729" width="11.42578125" style="8"/>
    <col min="9730" max="9730" width="29.140625" style="8" customWidth="1"/>
    <col min="9731" max="9731" width="26.7109375" style="8" customWidth="1"/>
    <col min="9732" max="9733" width="16.28515625" style="8" customWidth="1"/>
    <col min="9734" max="9734" width="15.140625" style="8" customWidth="1"/>
    <col min="9735" max="9735" width="27.42578125" style="8" customWidth="1"/>
    <col min="9736" max="9736" width="9.28515625" style="8" customWidth="1"/>
    <col min="9737" max="9737" width="8.42578125" style="8" bestFit="1" customWidth="1"/>
    <col min="9738" max="9738" width="8.28515625" style="8" bestFit="1" customWidth="1"/>
    <col min="9739" max="9739" width="8.140625" style="8" bestFit="1" customWidth="1"/>
    <col min="9740" max="9740" width="9" style="8" bestFit="1" customWidth="1"/>
    <col min="9741" max="9741" width="7.85546875" style="8" bestFit="1" customWidth="1"/>
    <col min="9742" max="9742" width="8.42578125" style="8" bestFit="1" customWidth="1"/>
    <col min="9743" max="9743" width="8.28515625" style="8" bestFit="1" customWidth="1"/>
    <col min="9744" max="9744" width="8.42578125" style="8" bestFit="1" customWidth="1"/>
    <col min="9745" max="9746" width="8.7109375" style="8" bestFit="1" customWidth="1"/>
    <col min="9747" max="9748" width="8.140625" style="8" customWidth="1"/>
    <col min="9749" max="9749" width="10.28515625" style="8" customWidth="1"/>
    <col min="9750" max="9750" width="8.7109375" style="8" bestFit="1" customWidth="1"/>
    <col min="9751" max="9751" width="8.42578125" style="8" customWidth="1"/>
    <col min="9752" max="9752" width="8.28515625" style="8" bestFit="1" customWidth="1"/>
    <col min="9753" max="9753" width="8.42578125" style="8" customWidth="1"/>
    <col min="9754" max="9754" width="8.140625" style="8" bestFit="1" customWidth="1"/>
    <col min="9755" max="9755" width="8.42578125" style="8" customWidth="1"/>
    <col min="9756" max="9756" width="9" style="8" bestFit="1" customWidth="1"/>
    <col min="9757" max="9757" width="8.42578125" style="8" customWidth="1"/>
    <col min="9758" max="9758" width="9.42578125" style="8" bestFit="1" customWidth="1"/>
    <col min="9759" max="9759" width="8.42578125" style="8" customWidth="1"/>
    <col min="9760" max="9760" width="8.42578125" style="8" bestFit="1" customWidth="1"/>
    <col min="9761" max="9761" width="8.42578125" style="8" customWidth="1"/>
    <col min="9762" max="9762" width="8.28515625" style="8" bestFit="1" customWidth="1"/>
    <col min="9763" max="9763" width="8.42578125" style="8" customWidth="1"/>
    <col min="9764" max="9764" width="8.42578125" style="8" bestFit="1" customWidth="1"/>
    <col min="9765" max="9765" width="8.42578125" style="8" customWidth="1"/>
    <col min="9766" max="9766" width="8.7109375" style="8" bestFit="1" customWidth="1"/>
    <col min="9767" max="9767" width="8.42578125" style="8" customWidth="1"/>
    <col min="9768" max="9768" width="8.7109375" style="8" bestFit="1" customWidth="1"/>
    <col min="9769" max="9769" width="8.42578125" style="8" customWidth="1"/>
    <col min="9770" max="9770" width="8.85546875" style="8" customWidth="1"/>
    <col min="9771" max="9771" width="12.5703125" style="8" customWidth="1"/>
    <col min="9772" max="9772" width="10.28515625" style="8" customWidth="1"/>
    <col min="9773" max="9773" width="11" style="8" customWidth="1"/>
    <col min="9774" max="9774" width="11.7109375" style="8" customWidth="1"/>
    <col min="9775" max="9775" width="11.28515625" style="8" customWidth="1"/>
    <col min="9776" max="9776" width="10" style="8" customWidth="1"/>
    <col min="9777" max="9870" width="11.42578125" style="8"/>
    <col min="9871" max="9871" width="11.42578125" style="8" bestFit="1" customWidth="1"/>
    <col min="9872" max="9872" width="24.42578125" style="8" bestFit="1" customWidth="1"/>
    <col min="9873" max="9985" width="11.42578125" style="8"/>
    <col min="9986" max="9986" width="29.140625" style="8" customWidth="1"/>
    <col min="9987" max="9987" width="26.7109375" style="8" customWidth="1"/>
    <col min="9988" max="9989" width="16.28515625" style="8" customWidth="1"/>
    <col min="9990" max="9990" width="15.140625" style="8" customWidth="1"/>
    <col min="9991" max="9991" width="27.42578125" style="8" customWidth="1"/>
    <col min="9992" max="9992" width="9.28515625" style="8" customWidth="1"/>
    <col min="9993" max="9993" width="8.42578125" style="8" bestFit="1" customWidth="1"/>
    <col min="9994" max="9994" width="8.28515625" style="8" bestFit="1" customWidth="1"/>
    <col min="9995" max="9995" width="8.140625" style="8" bestFit="1" customWidth="1"/>
    <col min="9996" max="9996" width="9" style="8" bestFit="1" customWidth="1"/>
    <col min="9997" max="9997" width="7.85546875" style="8" bestFit="1" customWidth="1"/>
    <col min="9998" max="9998" width="8.42578125" style="8" bestFit="1" customWidth="1"/>
    <col min="9999" max="9999" width="8.28515625" style="8" bestFit="1" customWidth="1"/>
    <col min="10000" max="10000" width="8.42578125" style="8" bestFit="1" customWidth="1"/>
    <col min="10001" max="10002" width="8.7109375" style="8" bestFit="1" customWidth="1"/>
    <col min="10003" max="10004" width="8.140625" style="8" customWidth="1"/>
    <col min="10005" max="10005" width="10.28515625" style="8" customWidth="1"/>
    <col min="10006" max="10006" width="8.7109375" style="8" bestFit="1" customWidth="1"/>
    <col min="10007" max="10007" width="8.42578125" style="8" customWidth="1"/>
    <col min="10008" max="10008" width="8.28515625" style="8" bestFit="1" customWidth="1"/>
    <col min="10009" max="10009" width="8.42578125" style="8" customWidth="1"/>
    <col min="10010" max="10010" width="8.140625" style="8" bestFit="1" customWidth="1"/>
    <col min="10011" max="10011" width="8.42578125" style="8" customWidth="1"/>
    <col min="10012" max="10012" width="9" style="8" bestFit="1" customWidth="1"/>
    <col min="10013" max="10013" width="8.42578125" style="8" customWidth="1"/>
    <col min="10014" max="10014" width="9.42578125" style="8" bestFit="1" customWidth="1"/>
    <col min="10015" max="10015" width="8.42578125" style="8" customWidth="1"/>
    <col min="10016" max="10016" width="8.42578125" style="8" bestFit="1" customWidth="1"/>
    <col min="10017" max="10017" width="8.42578125" style="8" customWidth="1"/>
    <col min="10018" max="10018" width="8.28515625" style="8" bestFit="1" customWidth="1"/>
    <col min="10019" max="10019" width="8.42578125" style="8" customWidth="1"/>
    <col min="10020" max="10020" width="8.42578125" style="8" bestFit="1" customWidth="1"/>
    <col min="10021" max="10021" width="8.42578125" style="8" customWidth="1"/>
    <col min="10022" max="10022" width="8.7109375" style="8" bestFit="1" customWidth="1"/>
    <col min="10023" max="10023" width="8.42578125" style="8" customWidth="1"/>
    <col min="10024" max="10024" width="8.7109375" style="8" bestFit="1" customWidth="1"/>
    <col min="10025" max="10025" width="8.42578125" style="8" customWidth="1"/>
    <col min="10026" max="10026" width="8.85546875" style="8" customWidth="1"/>
    <col min="10027" max="10027" width="12.5703125" style="8" customWidth="1"/>
    <col min="10028" max="10028" width="10.28515625" style="8" customWidth="1"/>
    <col min="10029" max="10029" width="11" style="8" customWidth="1"/>
    <col min="10030" max="10030" width="11.7109375" style="8" customWidth="1"/>
    <col min="10031" max="10031" width="11.28515625" style="8" customWidth="1"/>
    <col min="10032" max="10032" width="10" style="8" customWidth="1"/>
    <col min="10033" max="10126" width="11.42578125" style="8"/>
    <col min="10127" max="10127" width="11.42578125" style="8" bestFit="1" customWidth="1"/>
    <col min="10128" max="10128" width="24.42578125" style="8" bestFit="1" customWidth="1"/>
    <col min="10129" max="10241" width="11.42578125" style="8"/>
    <col min="10242" max="10242" width="29.140625" style="8" customWidth="1"/>
    <col min="10243" max="10243" width="26.7109375" style="8" customWidth="1"/>
    <col min="10244" max="10245" width="16.28515625" style="8" customWidth="1"/>
    <col min="10246" max="10246" width="15.140625" style="8" customWidth="1"/>
    <col min="10247" max="10247" width="27.42578125" style="8" customWidth="1"/>
    <col min="10248" max="10248" width="9.28515625" style="8" customWidth="1"/>
    <col min="10249" max="10249" width="8.42578125" style="8" bestFit="1" customWidth="1"/>
    <col min="10250" max="10250" width="8.28515625" style="8" bestFit="1" customWidth="1"/>
    <col min="10251" max="10251" width="8.140625" style="8" bestFit="1" customWidth="1"/>
    <col min="10252" max="10252" width="9" style="8" bestFit="1" customWidth="1"/>
    <col min="10253" max="10253" width="7.85546875" style="8" bestFit="1" customWidth="1"/>
    <col min="10254" max="10254" width="8.42578125" style="8" bestFit="1" customWidth="1"/>
    <col min="10255" max="10255" width="8.28515625" style="8" bestFit="1" customWidth="1"/>
    <col min="10256" max="10256" width="8.42578125" style="8" bestFit="1" customWidth="1"/>
    <col min="10257" max="10258" width="8.7109375" style="8" bestFit="1" customWidth="1"/>
    <col min="10259" max="10260" width="8.140625" style="8" customWidth="1"/>
    <col min="10261" max="10261" width="10.28515625" style="8" customWidth="1"/>
    <col min="10262" max="10262" width="8.7109375" style="8" bestFit="1" customWidth="1"/>
    <col min="10263" max="10263" width="8.42578125" style="8" customWidth="1"/>
    <col min="10264" max="10264" width="8.28515625" style="8" bestFit="1" customWidth="1"/>
    <col min="10265" max="10265" width="8.42578125" style="8" customWidth="1"/>
    <col min="10266" max="10266" width="8.140625" style="8" bestFit="1" customWidth="1"/>
    <col min="10267" max="10267" width="8.42578125" style="8" customWidth="1"/>
    <col min="10268" max="10268" width="9" style="8" bestFit="1" customWidth="1"/>
    <col min="10269" max="10269" width="8.42578125" style="8" customWidth="1"/>
    <col min="10270" max="10270" width="9.42578125" style="8" bestFit="1" customWidth="1"/>
    <col min="10271" max="10271" width="8.42578125" style="8" customWidth="1"/>
    <col min="10272" max="10272" width="8.42578125" style="8" bestFit="1" customWidth="1"/>
    <col min="10273" max="10273" width="8.42578125" style="8" customWidth="1"/>
    <col min="10274" max="10274" width="8.28515625" style="8" bestFit="1" customWidth="1"/>
    <col min="10275" max="10275" width="8.42578125" style="8" customWidth="1"/>
    <col min="10276" max="10276" width="8.42578125" style="8" bestFit="1" customWidth="1"/>
    <col min="10277" max="10277" width="8.42578125" style="8" customWidth="1"/>
    <col min="10278" max="10278" width="8.7109375" style="8" bestFit="1" customWidth="1"/>
    <col min="10279" max="10279" width="8.42578125" style="8" customWidth="1"/>
    <col min="10280" max="10280" width="8.7109375" style="8" bestFit="1" customWidth="1"/>
    <col min="10281" max="10281" width="8.42578125" style="8" customWidth="1"/>
    <col min="10282" max="10282" width="8.85546875" style="8" customWidth="1"/>
    <col min="10283" max="10283" width="12.5703125" style="8" customWidth="1"/>
    <col min="10284" max="10284" width="10.28515625" style="8" customWidth="1"/>
    <col min="10285" max="10285" width="11" style="8" customWidth="1"/>
    <col min="10286" max="10286" width="11.7109375" style="8" customWidth="1"/>
    <col min="10287" max="10287" width="11.28515625" style="8" customWidth="1"/>
    <col min="10288" max="10288" width="10" style="8" customWidth="1"/>
    <col min="10289" max="10382" width="11.42578125" style="8"/>
    <col min="10383" max="10383" width="11.42578125" style="8" bestFit="1" customWidth="1"/>
    <col min="10384" max="10384" width="24.42578125" style="8" bestFit="1" customWidth="1"/>
    <col min="10385" max="10497" width="11.42578125" style="8"/>
    <col min="10498" max="10498" width="29.140625" style="8" customWidth="1"/>
    <col min="10499" max="10499" width="26.7109375" style="8" customWidth="1"/>
    <col min="10500" max="10501" width="16.28515625" style="8" customWidth="1"/>
    <col min="10502" max="10502" width="15.140625" style="8" customWidth="1"/>
    <col min="10503" max="10503" width="27.42578125" style="8" customWidth="1"/>
    <col min="10504" max="10504" width="9.28515625" style="8" customWidth="1"/>
    <col min="10505" max="10505" width="8.42578125" style="8" bestFit="1" customWidth="1"/>
    <col min="10506" max="10506" width="8.28515625" style="8" bestFit="1" customWidth="1"/>
    <col min="10507" max="10507" width="8.140625" style="8" bestFit="1" customWidth="1"/>
    <col min="10508" max="10508" width="9" style="8" bestFit="1" customWidth="1"/>
    <col min="10509" max="10509" width="7.85546875" style="8" bestFit="1" customWidth="1"/>
    <col min="10510" max="10510" width="8.42578125" style="8" bestFit="1" customWidth="1"/>
    <col min="10511" max="10511" width="8.28515625" style="8" bestFit="1" customWidth="1"/>
    <col min="10512" max="10512" width="8.42578125" style="8" bestFit="1" customWidth="1"/>
    <col min="10513" max="10514" width="8.7109375" style="8" bestFit="1" customWidth="1"/>
    <col min="10515" max="10516" width="8.140625" style="8" customWidth="1"/>
    <col min="10517" max="10517" width="10.28515625" style="8" customWidth="1"/>
    <col min="10518" max="10518" width="8.7109375" style="8" bestFit="1" customWidth="1"/>
    <col min="10519" max="10519" width="8.42578125" style="8" customWidth="1"/>
    <col min="10520" max="10520" width="8.28515625" style="8" bestFit="1" customWidth="1"/>
    <col min="10521" max="10521" width="8.42578125" style="8" customWidth="1"/>
    <col min="10522" max="10522" width="8.140625" style="8" bestFit="1" customWidth="1"/>
    <col min="10523" max="10523" width="8.42578125" style="8" customWidth="1"/>
    <col min="10524" max="10524" width="9" style="8" bestFit="1" customWidth="1"/>
    <col min="10525" max="10525" width="8.42578125" style="8" customWidth="1"/>
    <col min="10526" max="10526" width="9.42578125" style="8" bestFit="1" customWidth="1"/>
    <col min="10527" max="10527" width="8.42578125" style="8" customWidth="1"/>
    <col min="10528" max="10528" width="8.42578125" style="8" bestFit="1" customWidth="1"/>
    <col min="10529" max="10529" width="8.42578125" style="8" customWidth="1"/>
    <col min="10530" max="10530" width="8.28515625" style="8" bestFit="1" customWidth="1"/>
    <col min="10531" max="10531" width="8.42578125" style="8" customWidth="1"/>
    <col min="10532" max="10532" width="8.42578125" style="8" bestFit="1" customWidth="1"/>
    <col min="10533" max="10533" width="8.42578125" style="8" customWidth="1"/>
    <col min="10534" max="10534" width="8.7109375" style="8" bestFit="1" customWidth="1"/>
    <col min="10535" max="10535" width="8.42578125" style="8" customWidth="1"/>
    <col min="10536" max="10536" width="8.7109375" style="8" bestFit="1" customWidth="1"/>
    <col min="10537" max="10537" width="8.42578125" style="8" customWidth="1"/>
    <col min="10538" max="10538" width="8.85546875" style="8" customWidth="1"/>
    <col min="10539" max="10539" width="12.5703125" style="8" customWidth="1"/>
    <col min="10540" max="10540" width="10.28515625" style="8" customWidth="1"/>
    <col min="10541" max="10541" width="11" style="8" customWidth="1"/>
    <col min="10542" max="10542" width="11.7109375" style="8" customWidth="1"/>
    <col min="10543" max="10543" width="11.28515625" style="8" customWidth="1"/>
    <col min="10544" max="10544" width="10" style="8" customWidth="1"/>
    <col min="10545" max="10638" width="11.42578125" style="8"/>
    <col min="10639" max="10639" width="11.42578125" style="8" bestFit="1" customWidth="1"/>
    <col min="10640" max="10640" width="24.42578125" style="8" bestFit="1" customWidth="1"/>
    <col min="10641" max="10753" width="11.42578125" style="8"/>
    <col min="10754" max="10754" width="29.140625" style="8" customWidth="1"/>
    <col min="10755" max="10755" width="26.7109375" style="8" customWidth="1"/>
    <col min="10756" max="10757" width="16.28515625" style="8" customWidth="1"/>
    <col min="10758" max="10758" width="15.140625" style="8" customWidth="1"/>
    <col min="10759" max="10759" width="27.42578125" style="8" customWidth="1"/>
    <col min="10760" max="10760" width="9.28515625" style="8" customWidth="1"/>
    <col min="10761" max="10761" width="8.42578125" style="8" bestFit="1" customWidth="1"/>
    <col min="10762" max="10762" width="8.28515625" style="8" bestFit="1" customWidth="1"/>
    <col min="10763" max="10763" width="8.140625" style="8" bestFit="1" customWidth="1"/>
    <col min="10764" max="10764" width="9" style="8" bestFit="1" customWidth="1"/>
    <col min="10765" max="10765" width="7.85546875" style="8" bestFit="1" customWidth="1"/>
    <col min="10766" max="10766" width="8.42578125" style="8" bestFit="1" customWidth="1"/>
    <col min="10767" max="10767" width="8.28515625" style="8" bestFit="1" customWidth="1"/>
    <col min="10768" max="10768" width="8.42578125" style="8" bestFit="1" customWidth="1"/>
    <col min="10769" max="10770" width="8.7109375" style="8" bestFit="1" customWidth="1"/>
    <col min="10771" max="10772" width="8.140625" style="8" customWidth="1"/>
    <col min="10773" max="10773" width="10.28515625" style="8" customWidth="1"/>
    <col min="10774" max="10774" width="8.7109375" style="8" bestFit="1" customWidth="1"/>
    <col min="10775" max="10775" width="8.42578125" style="8" customWidth="1"/>
    <col min="10776" max="10776" width="8.28515625" style="8" bestFit="1" customWidth="1"/>
    <col min="10777" max="10777" width="8.42578125" style="8" customWidth="1"/>
    <col min="10778" max="10778" width="8.140625" style="8" bestFit="1" customWidth="1"/>
    <col min="10779" max="10779" width="8.42578125" style="8" customWidth="1"/>
    <col min="10780" max="10780" width="9" style="8" bestFit="1" customWidth="1"/>
    <col min="10781" max="10781" width="8.42578125" style="8" customWidth="1"/>
    <col min="10782" max="10782" width="9.42578125" style="8" bestFit="1" customWidth="1"/>
    <col min="10783" max="10783" width="8.42578125" style="8" customWidth="1"/>
    <col min="10784" max="10784" width="8.42578125" style="8" bestFit="1" customWidth="1"/>
    <col min="10785" max="10785" width="8.42578125" style="8" customWidth="1"/>
    <col min="10786" max="10786" width="8.28515625" style="8" bestFit="1" customWidth="1"/>
    <col min="10787" max="10787" width="8.42578125" style="8" customWidth="1"/>
    <col min="10788" max="10788" width="8.42578125" style="8" bestFit="1" customWidth="1"/>
    <col min="10789" max="10789" width="8.42578125" style="8" customWidth="1"/>
    <col min="10790" max="10790" width="8.7109375" style="8" bestFit="1" customWidth="1"/>
    <col min="10791" max="10791" width="8.42578125" style="8" customWidth="1"/>
    <col min="10792" max="10792" width="8.7109375" style="8" bestFit="1" customWidth="1"/>
    <col min="10793" max="10793" width="8.42578125" style="8" customWidth="1"/>
    <col min="10794" max="10794" width="8.85546875" style="8" customWidth="1"/>
    <col min="10795" max="10795" width="12.5703125" style="8" customWidth="1"/>
    <col min="10796" max="10796" width="10.28515625" style="8" customWidth="1"/>
    <col min="10797" max="10797" width="11" style="8" customWidth="1"/>
    <col min="10798" max="10798" width="11.7109375" style="8" customWidth="1"/>
    <col min="10799" max="10799" width="11.28515625" style="8" customWidth="1"/>
    <col min="10800" max="10800" width="10" style="8" customWidth="1"/>
    <col min="10801" max="10894" width="11.42578125" style="8"/>
    <col min="10895" max="10895" width="11.42578125" style="8" bestFit="1" customWidth="1"/>
    <col min="10896" max="10896" width="24.42578125" style="8" bestFit="1" customWidth="1"/>
    <col min="10897" max="11009" width="11.42578125" style="8"/>
    <col min="11010" max="11010" width="29.140625" style="8" customWidth="1"/>
    <col min="11011" max="11011" width="26.7109375" style="8" customWidth="1"/>
    <col min="11012" max="11013" width="16.28515625" style="8" customWidth="1"/>
    <col min="11014" max="11014" width="15.140625" style="8" customWidth="1"/>
    <col min="11015" max="11015" width="27.42578125" style="8" customWidth="1"/>
    <col min="11016" max="11016" width="9.28515625" style="8" customWidth="1"/>
    <col min="11017" max="11017" width="8.42578125" style="8" bestFit="1" customWidth="1"/>
    <col min="11018" max="11018" width="8.28515625" style="8" bestFit="1" customWidth="1"/>
    <col min="11019" max="11019" width="8.140625" style="8" bestFit="1" customWidth="1"/>
    <col min="11020" max="11020" width="9" style="8" bestFit="1" customWidth="1"/>
    <col min="11021" max="11021" width="7.85546875" style="8" bestFit="1" customWidth="1"/>
    <col min="11022" max="11022" width="8.42578125" style="8" bestFit="1" customWidth="1"/>
    <col min="11023" max="11023" width="8.28515625" style="8" bestFit="1" customWidth="1"/>
    <col min="11024" max="11024" width="8.42578125" style="8" bestFit="1" customWidth="1"/>
    <col min="11025" max="11026" width="8.7109375" style="8" bestFit="1" customWidth="1"/>
    <col min="11027" max="11028" width="8.140625" style="8" customWidth="1"/>
    <col min="11029" max="11029" width="10.28515625" style="8" customWidth="1"/>
    <col min="11030" max="11030" width="8.7109375" style="8" bestFit="1" customWidth="1"/>
    <col min="11031" max="11031" width="8.42578125" style="8" customWidth="1"/>
    <col min="11032" max="11032" width="8.28515625" style="8" bestFit="1" customWidth="1"/>
    <col min="11033" max="11033" width="8.42578125" style="8" customWidth="1"/>
    <col min="11034" max="11034" width="8.140625" style="8" bestFit="1" customWidth="1"/>
    <col min="11035" max="11035" width="8.42578125" style="8" customWidth="1"/>
    <col min="11036" max="11036" width="9" style="8" bestFit="1" customWidth="1"/>
    <col min="11037" max="11037" width="8.42578125" style="8" customWidth="1"/>
    <col min="11038" max="11038" width="9.42578125" style="8" bestFit="1" customWidth="1"/>
    <col min="11039" max="11039" width="8.42578125" style="8" customWidth="1"/>
    <col min="11040" max="11040" width="8.42578125" style="8" bestFit="1" customWidth="1"/>
    <col min="11041" max="11041" width="8.42578125" style="8" customWidth="1"/>
    <col min="11042" max="11042" width="8.28515625" style="8" bestFit="1" customWidth="1"/>
    <col min="11043" max="11043" width="8.42578125" style="8" customWidth="1"/>
    <col min="11044" max="11044" width="8.42578125" style="8" bestFit="1" customWidth="1"/>
    <col min="11045" max="11045" width="8.42578125" style="8" customWidth="1"/>
    <col min="11046" max="11046" width="8.7109375" style="8" bestFit="1" customWidth="1"/>
    <col min="11047" max="11047" width="8.42578125" style="8" customWidth="1"/>
    <col min="11048" max="11048" width="8.7109375" style="8" bestFit="1" customWidth="1"/>
    <col min="11049" max="11049" width="8.42578125" style="8" customWidth="1"/>
    <col min="11050" max="11050" width="8.85546875" style="8" customWidth="1"/>
    <col min="11051" max="11051" width="12.5703125" style="8" customWidth="1"/>
    <col min="11052" max="11052" width="10.28515625" style="8" customWidth="1"/>
    <col min="11053" max="11053" width="11" style="8" customWidth="1"/>
    <col min="11054" max="11054" width="11.7109375" style="8" customWidth="1"/>
    <col min="11055" max="11055" width="11.28515625" style="8" customWidth="1"/>
    <col min="11056" max="11056" width="10" style="8" customWidth="1"/>
    <col min="11057" max="11150" width="11.42578125" style="8"/>
    <col min="11151" max="11151" width="11.42578125" style="8" bestFit="1" customWidth="1"/>
    <col min="11152" max="11152" width="24.42578125" style="8" bestFit="1" customWidth="1"/>
    <col min="11153" max="11265" width="11.42578125" style="8"/>
    <col min="11266" max="11266" width="29.140625" style="8" customWidth="1"/>
    <col min="11267" max="11267" width="26.7109375" style="8" customWidth="1"/>
    <col min="11268" max="11269" width="16.28515625" style="8" customWidth="1"/>
    <col min="11270" max="11270" width="15.140625" style="8" customWidth="1"/>
    <col min="11271" max="11271" width="27.42578125" style="8" customWidth="1"/>
    <col min="11272" max="11272" width="9.28515625" style="8" customWidth="1"/>
    <col min="11273" max="11273" width="8.42578125" style="8" bestFit="1" customWidth="1"/>
    <col min="11274" max="11274" width="8.28515625" style="8" bestFit="1" customWidth="1"/>
    <col min="11275" max="11275" width="8.140625" style="8" bestFit="1" customWidth="1"/>
    <col min="11276" max="11276" width="9" style="8" bestFit="1" customWidth="1"/>
    <col min="11277" max="11277" width="7.85546875" style="8" bestFit="1" customWidth="1"/>
    <col min="11278" max="11278" width="8.42578125" style="8" bestFit="1" customWidth="1"/>
    <col min="11279" max="11279" width="8.28515625" style="8" bestFit="1" customWidth="1"/>
    <col min="11280" max="11280" width="8.42578125" style="8" bestFit="1" customWidth="1"/>
    <col min="11281" max="11282" width="8.7109375" style="8" bestFit="1" customWidth="1"/>
    <col min="11283" max="11284" width="8.140625" style="8" customWidth="1"/>
    <col min="11285" max="11285" width="10.28515625" style="8" customWidth="1"/>
    <col min="11286" max="11286" width="8.7109375" style="8" bestFit="1" customWidth="1"/>
    <col min="11287" max="11287" width="8.42578125" style="8" customWidth="1"/>
    <col min="11288" max="11288" width="8.28515625" style="8" bestFit="1" customWidth="1"/>
    <col min="11289" max="11289" width="8.42578125" style="8" customWidth="1"/>
    <col min="11290" max="11290" width="8.140625" style="8" bestFit="1" customWidth="1"/>
    <col min="11291" max="11291" width="8.42578125" style="8" customWidth="1"/>
    <col min="11292" max="11292" width="9" style="8" bestFit="1" customWidth="1"/>
    <col min="11293" max="11293" width="8.42578125" style="8" customWidth="1"/>
    <col min="11294" max="11294" width="9.42578125" style="8" bestFit="1" customWidth="1"/>
    <col min="11295" max="11295" width="8.42578125" style="8" customWidth="1"/>
    <col min="11296" max="11296" width="8.42578125" style="8" bestFit="1" customWidth="1"/>
    <col min="11297" max="11297" width="8.42578125" style="8" customWidth="1"/>
    <col min="11298" max="11298" width="8.28515625" style="8" bestFit="1" customWidth="1"/>
    <col min="11299" max="11299" width="8.42578125" style="8" customWidth="1"/>
    <col min="11300" max="11300" width="8.42578125" style="8" bestFit="1" customWidth="1"/>
    <col min="11301" max="11301" width="8.42578125" style="8" customWidth="1"/>
    <col min="11302" max="11302" width="8.7109375" style="8" bestFit="1" customWidth="1"/>
    <col min="11303" max="11303" width="8.42578125" style="8" customWidth="1"/>
    <col min="11304" max="11304" width="8.7109375" style="8" bestFit="1" customWidth="1"/>
    <col min="11305" max="11305" width="8.42578125" style="8" customWidth="1"/>
    <col min="11306" max="11306" width="8.85546875" style="8" customWidth="1"/>
    <col min="11307" max="11307" width="12.5703125" style="8" customWidth="1"/>
    <col min="11308" max="11308" width="10.28515625" style="8" customWidth="1"/>
    <col min="11309" max="11309" width="11" style="8" customWidth="1"/>
    <col min="11310" max="11310" width="11.7109375" style="8" customWidth="1"/>
    <col min="11311" max="11311" width="11.28515625" style="8" customWidth="1"/>
    <col min="11312" max="11312" width="10" style="8" customWidth="1"/>
    <col min="11313" max="11406" width="11.42578125" style="8"/>
    <col min="11407" max="11407" width="11.42578125" style="8" bestFit="1" customWidth="1"/>
    <col min="11408" max="11408" width="24.42578125" style="8" bestFit="1" customWidth="1"/>
    <col min="11409" max="11521" width="11.42578125" style="8"/>
    <col min="11522" max="11522" width="29.140625" style="8" customWidth="1"/>
    <col min="11523" max="11523" width="26.7109375" style="8" customWidth="1"/>
    <col min="11524" max="11525" width="16.28515625" style="8" customWidth="1"/>
    <col min="11526" max="11526" width="15.140625" style="8" customWidth="1"/>
    <col min="11527" max="11527" width="27.42578125" style="8" customWidth="1"/>
    <col min="11528" max="11528" width="9.28515625" style="8" customWidth="1"/>
    <col min="11529" max="11529" width="8.42578125" style="8" bestFit="1" customWidth="1"/>
    <col min="11530" max="11530" width="8.28515625" style="8" bestFit="1" customWidth="1"/>
    <col min="11531" max="11531" width="8.140625" style="8" bestFit="1" customWidth="1"/>
    <col min="11532" max="11532" width="9" style="8" bestFit="1" customWidth="1"/>
    <col min="11533" max="11533" width="7.85546875" style="8" bestFit="1" customWidth="1"/>
    <col min="11534" max="11534" width="8.42578125" style="8" bestFit="1" customWidth="1"/>
    <col min="11535" max="11535" width="8.28515625" style="8" bestFit="1" customWidth="1"/>
    <col min="11536" max="11536" width="8.42578125" style="8" bestFit="1" customWidth="1"/>
    <col min="11537" max="11538" width="8.7109375" style="8" bestFit="1" customWidth="1"/>
    <col min="11539" max="11540" width="8.140625" style="8" customWidth="1"/>
    <col min="11541" max="11541" width="10.28515625" style="8" customWidth="1"/>
    <col min="11542" max="11542" width="8.7109375" style="8" bestFit="1" customWidth="1"/>
    <col min="11543" max="11543" width="8.42578125" style="8" customWidth="1"/>
    <col min="11544" max="11544" width="8.28515625" style="8" bestFit="1" customWidth="1"/>
    <col min="11545" max="11545" width="8.42578125" style="8" customWidth="1"/>
    <col min="11546" max="11546" width="8.140625" style="8" bestFit="1" customWidth="1"/>
    <col min="11547" max="11547" width="8.42578125" style="8" customWidth="1"/>
    <col min="11548" max="11548" width="9" style="8" bestFit="1" customWidth="1"/>
    <col min="11549" max="11549" width="8.42578125" style="8" customWidth="1"/>
    <col min="11550" max="11550" width="9.42578125" style="8" bestFit="1" customWidth="1"/>
    <col min="11551" max="11551" width="8.42578125" style="8" customWidth="1"/>
    <col min="11552" max="11552" width="8.42578125" style="8" bestFit="1" customWidth="1"/>
    <col min="11553" max="11553" width="8.42578125" style="8" customWidth="1"/>
    <col min="11554" max="11554" width="8.28515625" style="8" bestFit="1" customWidth="1"/>
    <col min="11555" max="11555" width="8.42578125" style="8" customWidth="1"/>
    <col min="11556" max="11556" width="8.42578125" style="8" bestFit="1" customWidth="1"/>
    <col min="11557" max="11557" width="8.42578125" style="8" customWidth="1"/>
    <col min="11558" max="11558" width="8.7109375" style="8" bestFit="1" customWidth="1"/>
    <col min="11559" max="11559" width="8.42578125" style="8" customWidth="1"/>
    <col min="11560" max="11560" width="8.7109375" style="8" bestFit="1" customWidth="1"/>
    <col min="11561" max="11561" width="8.42578125" style="8" customWidth="1"/>
    <col min="11562" max="11562" width="8.85546875" style="8" customWidth="1"/>
    <col min="11563" max="11563" width="12.5703125" style="8" customWidth="1"/>
    <col min="11564" max="11564" width="10.28515625" style="8" customWidth="1"/>
    <col min="11565" max="11565" width="11" style="8" customWidth="1"/>
    <col min="11566" max="11566" width="11.7109375" style="8" customWidth="1"/>
    <col min="11567" max="11567" width="11.28515625" style="8" customWidth="1"/>
    <col min="11568" max="11568" width="10" style="8" customWidth="1"/>
    <col min="11569" max="11662" width="11.42578125" style="8"/>
    <col min="11663" max="11663" width="11.42578125" style="8" bestFit="1" customWidth="1"/>
    <col min="11664" max="11664" width="24.42578125" style="8" bestFit="1" customWidth="1"/>
    <col min="11665" max="11777" width="11.42578125" style="8"/>
    <col min="11778" max="11778" width="29.140625" style="8" customWidth="1"/>
    <col min="11779" max="11779" width="26.7109375" style="8" customWidth="1"/>
    <col min="11780" max="11781" width="16.28515625" style="8" customWidth="1"/>
    <col min="11782" max="11782" width="15.140625" style="8" customWidth="1"/>
    <col min="11783" max="11783" width="27.42578125" style="8" customWidth="1"/>
    <col min="11784" max="11784" width="9.28515625" style="8" customWidth="1"/>
    <col min="11785" max="11785" width="8.42578125" style="8" bestFit="1" customWidth="1"/>
    <col min="11786" max="11786" width="8.28515625" style="8" bestFit="1" customWidth="1"/>
    <col min="11787" max="11787" width="8.140625" style="8" bestFit="1" customWidth="1"/>
    <col min="11788" max="11788" width="9" style="8" bestFit="1" customWidth="1"/>
    <col min="11789" max="11789" width="7.85546875" style="8" bestFit="1" customWidth="1"/>
    <col min="11790" max="11790" width="8.42578125" style="8" bestFit="1" customWidth="1"/>
    <col min="11791" max="11791" width="8.28515625" style="8" bestFit="1" customWidth="1"/>
    <col min="11792" max="11792" width="8.42578125" style="8" bestFit="1" customWidth="1"/>
    <col min="11793" max="11794" width="8.7109375" style="8" bestFit="1" customWidth="1"/>
    <col min="11795" max="11796" width="8.140625" style="8" customWidth="1"/>
    <col min="11797" max="11797" width="10.28515625" style="8" customWidth="1"/>
    <col min="11798" max="11798" width="8.7109375" style="8" bestFit="1" customWidth="1"/>
    <col min="11799" max="11799" width="8.42578125" style="8" customWidth="1"/>
    <col min="11800" max="11800" width="8.28515625" style="8" bestFit="1" customWidth="1"/>
    <col min="11801" max="11801" width="8.42578125" style="8" customWidth="1"/>
    <col min="11802" max="11802" width="8.140625" style="8" bestFit="1" customWidth="1"/>
    <col min="11803" max="11803" width="8.42578125" style="8" customWidth="1"/>
    <col min="11804" max="11804" width="9" style="8" bestFit="1" customWidth="1"/>
    <col min="11805" max="11805" width="8.42578125" style="8" customWidth="1"/>
    <col min="11806" max="11806" width="9.42578125" style="8" bestFit="1" customWidth="1"/>
    <col min="11807" max="11807" width="8.42578125" style="8" customWidth="1"/>
    <col min="11808" max="11808" width="8.42578125" style="8" bestFit="1" customWidth="1"/>
    <col min="11809" max="11809" width="8.42578125" style="8" customWidth="1"/>
    <col min="11810" max="11810" width="8.28515625" style="8" bestFit="1" customWidth="1"/>
    <col min="11811" max="11811" width="8.42578125" style="8" customWidth="1"/>
    <col min="11812" max="11812" width="8.42578125" style="8" bestFit="1" customWidth="1"/>
    <col min="11813" max="11813" width="8.42578125" style="8" customWidth="1"/>
    <col min="11814" max="11814" width="8.7109375" style="8" bestFit="1" customWidth="1"/>
    <col min="11815" max="11815" width="8.42578125" style="8" customWidth="1"/>
    <col min="11816" max="11816" width="8.7109375" style="8" bestFit="1" customWidth="1"/>
    <col min="11817" max="11817" width="8.42578125" style="8" customWidth="1"/>
    <col min="11818" max="11818" width="8.85546875" style="8" customWidth="1"/>
    <col min="11819" max="11819" width="12.5703125" style="8" customWidth="1"/>
    <col min="11820" max="11820" width="10.28515625" style="8" customWidth="1"/>
    <col min="11821" max="11821" width="11" style="8" customWidth="1"/>
    <col min="11822" max="11822" width="11.7109375" style="8" customWidth="1"/>
    <col min="11823" max="11823" width="11.28515625" style="8" customWidth="1"/>
    <col min="11824" max="11824" width="10" style="8" customWidth="1"/>
    <col min="11825" max="11918" width="11.42578125" style="8"/>
    <col min="11919" max="11919" width="11.42578125" style="8" bestFit="1" customWidth="1"/>
    <col min="11920" max="11920" width="24.42578125" style="8" bestFit="1" customWidth="1"/>
    <col min="11921" max="12033" width="11.42578125" style="8"/>
    <col min="12034" max="12034" width="29.140625" style="8" customWidth="1"/>
    <col min="12035" max="12035" width="26.7109375" style="8" customWidth="1"/>
    <col min="12036" max="12037" width="16.28515625" style="8" customWidth="1"/>
    <col min="12038" max="12038" width="15.140625" style="8" customWidth="1"/>
    <col min="12039" max="12039" width="27.42578125" style="8" customWidth="1"/>
    <col min="12040" max="12040" width="9.28515625" style="8" customWidth="1"/>
    <col min="12041" max="12041" width="8.42578125" style="8" bestFit="1" customWidth="1"/>
    <col min="12042" max="12042" width="8.28515625" style="8" bestFit="1" customWidth="1"/>
    <col min="12043" max="12043" width="8.140625" style="8" bestFit="1" customWidth="1"/>
    <col min="12044" max="12044" width="9" style="8" bestFit="1" customWidth="1"/>
    <col min="12045" max="12045" width="7.85546875" style="8" bestFit="1" customWidth="1"/>
    <col min="12046" max="12046" width="8.42578125" style="8" bestFit="1" customWidth="1"/>
    <col min="12047" max="12047" width="8.28515625" style="8" bestFit="1" customWidth="1"/>
    <col min="12048" max="12048" width="8.42578125" style="8" bestFit="1" customWidth="1"/>
    <col min="12049" max="12050" width="8.7109375" style="8" bestFit="1" customWidth="1"/>
    <col min="12051" max="12052" width="8.140625" style="8" customWidth="1"/>
    <col min="12053" max="12053" width="10.28515625" style="8" customWidth="1"/>
    <col min="12054" max="12054" width="8.7109375" style="8" bestFit="1" customWidth="1"/>
    <col min="12055" max="12055" width="8.42578125" style="8" customWidth="1"/>
    <col min="12056" max="12056" width="8.28515625" style="8" bestFit="1" customWidth="1"/>
    <col min="12057" max="12057" width="8.42578125" style="8" customWidth="1"/>
    <col min="12058" max="12058" width="8.140625" style="8" bestFit="1" customWidth="1"/>
    <col min="12059" max="12059" width="8.42578125" style="8" customWidth="1"/>
    <col min="12060" max="12060" width="9" style="8" bestFit="1" customWidth="1"/>
    <col min="12061" max="12061" width="8.42578125" style="8" customWidth="1"/>
    <col min="12062" max="12062" width="9.42578125" style="8" bestFit="1" customWidth="1"/>
    <col min="12063" max="12063" width="8.42578125" style="8" customWidth="1"/>
    <col min="12064" max="12064" width="8.42578125" style="8" bestFit="1" customWidth="1"/>
    <col min="12065" max="12065" width="8.42578125" style="8" customWidth="1"/>
    <col min="12066" max="12066" width="8.28515625" style="8" bestFit="1" customWidth="1"/>
    <col min="12067" max="12067" width="8.42578125" style="8" customWidth="1"/>
    <col min="12068" max="12068" width="8.42578125" style="8" bestFit="1" customWidth="1"/>
    <col min="12069" max="12069" width="8.42578125" style="8" customWidth="1"/>
    <col min="12070" max="12070" width="8.7109375" style="8" bestFit="1" customWidth="1"/>
    <col min="12071" max="12071" width="8.42578125" style="8" customWidth="1"/>
    <col min="12072" max="12072" width="8.7109375" style="8" bestFit="1" customWidth="1"/>
    <col min="12073" max="12073" width="8.42578125" style="8" customWidth="1"/>
    <col min="12074" max="12074" width="8.85546875" style="8" customWidth="1"/>
    <col min="12075" max="12075" width="12.5703125" style="8" customWidth="1"/>
    <col min="12076" max="12076" width="10.28515625" style="8" customWidth="1"/>
    <col min="12077" max="12077" width="11" style="8" customWidth="1"/>
    <col min="12078" max="12078" width="11.7109375" style="8" customWidth="1"/>
    <col min="12079" max="12079" width="11.28515625" style="8" customWidth="1"/>
    <col min="12080" max="12080" width="10" style="8" customWidth="1"/>
    <col min="12081" max="12174" width="11.42578125" style="8"/>
    <col min="12175" max="12175" width="11.42578125" style="8" bestFit="1" customWidth="1"/>
    <col min="12176" max="12176" width="24.42578125" style="8" bestFit="1" customWidth="1"/>
    <col min="12177" max="12289" width="11.42578125" style="8"/>
    <col min="12290" max="12290" width="29.140625" style="8" customWidth="1"/>
    <col min="12291" max="12291" width="26.7109375" style="8" customWidth="1"/>
    <col min="12292" max="12293" width="16.28515625" style="8" customWidth="1"/>
    <col min="12294" max="12294" width="15.140625" style="8" customWidth="1"/>
    <col min="12295" max="12295" width="27.42578125" style="8" customWidth="1"/>
    <col min="12296" max="12296" width="9.28515625" style="8" customWidth="1"/>
    <col min="12297" max="12297" width="8.42578125" style="8" bestFit="1" customWidth="1"/>
    <col min="12298" max="12298" width="8.28515625" style="8" bestFit="1" customWidth="1"/>
    <col min="12299" max="12299" width="8.140625" style="8" bestFit="1" customWidth="1"/>
    <col min="12300" max="12300" width="9" style="8" bestFit="1" customWidth="1"/>
    <col min="12301" max="12301" width="7.85546875" style="8" bestFit="1" customWidth="1"/>
    <col min="12302" max="12302" width="8.42578125" style="8" bestFit="1" customWidth="1"/>
    <col min="12303" max="12303" width="8.28515625" style="8" bestFit="1" customWidth="1"/>
    <col min="12304" max="12304" width="8.42578125" style="8" bestFit="1" customWidth="1"/>
    <col min="12305" max="12306" width="8.7109375" style="8" bestFit="1" customWidth="1"/>
    <col min="12307" max="12308" width="8.140625" style="8" customWidth="1"/>
    <col min="12309" max="12309" width="10.28515625" style="8" customWidth="1"/>
    <col min="12310" max="12310" width="8.7109375" style="8" bestFit="1" customWidth="1"/>
    <col min="12311" max="12311" width="8.42578125" style="8" customWidth="1"/>
    <col min="12312" max="12312" width="8.28515625" style="8" bestFit="1" customWidth="1"/>
    <col min="12313" max="12313" width="8.42578125" style="8" customWidth="1"/>
    <col min="12314" max="12314" width="8.140625" style="8" bestFit="1" customWidth="1"/>
    <col min="12315" max="12315" width="8.42578125" style="8" customWidth="1"/>
    <col min="12316" max="12316" width="9" style="8" bestFit="1" customWidth="1"/>
    <col min="12317" max="12317" width="8.42578125" style="8" customWidth="1"/>
    <col min="12318" max="12318" width="9.42578125" style="8" bestFit="1" customWidth="1"/>
    <col min="12319" max="12319" width="8.42578125" style="8" customWidth="1"/>
    <col min="12320" max="12320" width="8.42578125" style="8" bestFit="1" customWidth="1"/>
    <col min="12321" max="12321" width="8.42578125" style="8" customWidth="1"/>
    <col min="12322" max="12322" width="8.28515625" style="8" bestFit="1" customWidth="1"/>
    <col min="12323" max="12323" width="8.42578125" style="8" customWidth="1"/>
    <col min="12324" max="12324" width="8.42578125" style="8" bestFit="1" customWidth="1"/>
    <col min="12325" max="12325" width="8.42578125" style="8" customWidth="1"/>
    <col min="12326" max="12326" width="8.7109375" style="8" bestFit="1" customWidth="1"/>
    <col min="12327" max="12327" width="8.42578125" style="8" customWidth="1"/>
    <col min="12328" max="12328" width="8.7109375" style="8" bestFit="1" customWidth="1"/>
    <col min="12329" max="12329" width="8.42578125" style="8" customWidth="1"/>
    <col min="12330" max="12330" width="8.85546875" style="8" customWidth="1"/>
    <col min="12331" max="12331" width="12.5703125" style="8" customWidth="1"/>
    <col min="12332" max="12332" width="10.28515625" style="8" customWidth="1"/>
    <col min="12333" max="12333" width="11" style="8" customWidth="1"/>
    <col min="12334" max="12334" width="11.7109375" style="8" customWidth="1"/>
    <col min="12335" max="12335" width="11.28515625" style="8" customWidth="1"/>
    <col min="12336" max="12336" width="10" style="8" customWidth="1"/>
    <col min="12337" max="12430" width="11.42578125" style="8"/>
    <col min="12431" max="12431" width="11.42578125" style="8" bestFit="1" customWidth="1"/>
    <col min="12432" max="12432" width="24.42578125" style="8" bestFit="1" customWidth="1"/>
    <col min="12433" max="12545" width="11.42578125" style="8"/>
    <col min="12546" max="12546" width="29.140625" style="8" customWidth="1"/>
    <col min="12547" max="12547" width="26.7109375" style="8" customWidth="1"/>
    <col min="12548" max="12549" width="16.28515625" style="8" customWidth="1"/>
    <col min="12550" max="12550" width="15.140625" style="8" customWidth="1"/>
    <col min="12551" max="12551" width="27.42578125" style="8" customWidth="1"/>
    <col min="12552" max="12552" width="9.28515625" style="8" customWidth="1"/>
    <col min="12553" max="12553" width="8.42578125" style="8" bestFit="1" customWidth="1"/>
    <col min="12554" max="12554" width="8.28515625" style="8" bestFit="1" customWidth="1"/>
    <col min="12555" max="12555" width="8.140625" style="8" bestFit="1" customWidth="1"/>
    <col min="12556" max="12556" width="9" style="8" bestFit="1" customWidth="1"/>
    <col min="12557" max="12557" width="7.85546875" style="8" bestFit="1" customWidth="1"/>
    <col min="12558" max="12558" width="8.42578125" style="8" bestFit="1" customWidth="1"/>
    <col min="12559" max="12559" width="8.28515625" style="8" bestFit="1" customWidth="1"/>
    <col min="12560" max="12560" width="8.42578125" style="8" bestFit="1" customWidth="1"/>
    <col min="12561" max="12562" width="8.7109375" style="8" bestFit="1" customWidth="1"/>
    <col min="12563" max="12564" width="8.140625" style="8" customWidth="1"/>
    <col min="12565" max="12565" width="10.28515625" style="8" customWidth="1"/>
    <col min="12566" max="12566" width="8.7109375" style="8" bestFit="1" customWidth="1"/>
    <col min="12567" max="12567" width="8.42578125" style="8" customWidth="1"/>
    <col min="12568" max="12568" width="8.28515625" style="8" bestFit="1" customWidth="1"/>
    <col min="12569" max="12569" width="8.42578125" style="8" customWidth="1"/>
    <col min="12570" max="12570" width="8.140625" style="8" bestFit="1" customWidth="1"/>
    <col min="12571" max="12571" width="8.42578125" style="8" customWidth="1"/>
    <col min="12572" max="12572" width="9" style="8" bestFit="1" customWidth="1"/>
    <col min="12573" max="12573" width="8.42578125" style="8" customWidth="1"/>
    <col min="12574" max="12574" width="9.42578125" style="8" bestFit="1" customWidth="1"/>
    <col min="12575" max="12575" width="8.42578125" style="8" customWidth="1"/>
    <col min="12576" max="12576" width="8.42578125" style="8" bestFit="1" customWidth="1"/>
    <col min="12577" max="12577" width="8.42578125" style="8" customWidth="1"/>
    <col min="12578" max="12578" width="8.28515625" style="8" bestFit="1" customWidth="1"/>
    <col min="12579" max="12579" width="8.42578125" style="8" customWidth="1"/>
    <col min="12580" max="12580" width="8.42578125" style="8" bestFit="1" customWidth="1"/>
    <col min="12581" max="12581" width="8.42578125" style="8" customWidth="1"/>
    <col min="12582" max="12582" width="8.7109375" style="8" bestFit="1" customWidth="1"/>
    <col min="12583" max="12583" width="8.42578125" style="8" customWidth="1"/>
    <col min="12584" max="12584" width="8.7109375" style="8" bestFit="1" customWidth="1"/>
    <col min="12585" max="12585" width="8.42578125" style="8" customWidth="1"/>
    <col min="12586" max="12586" width="8.85546875" style="8" customWidth="1"/>
    <col min="12587" max="12587" width="12.5703125" style="8" customWidth="1"/>
    <col min="12588" max="12588" width="10.28515625" style="8" customWidth="1"/>
    <col min="12589" max="12589" width="11" style="8" customWidth="1"/>
    <col min="12590" max="12590" width="11.7109375" style="8" customWidth="1"/>
    <col min="12591" max="12591" width="11.28515625" style="8" customWidth="1"/>
    <col min="12592" max="12592" width="10" style="8" customWidth="1"/>
    <col min="12593" max="12686" width="11.42578125" style="8"/>
    <col min="12687" max="12687" width="11.42578125" style="8" bestFit="1" customWidth="1"/>
    <col min="12688" max="12688" width="24.42578125" style="8" bestFit="1" customWidth="1"/>
    <col min="12689" max="12801" width="11.42578125" style="8"/>
    <col min="12802" max="12802" width="29.140625" style="8" customWidth="1"/>
    <col min="12803" max="12803" width="26.7109375" style="8" customWidth="1"/>
    <col min="12804" max="12805" width="16.28515625" style="8" customWidth="1"/>
    <col min="12806" max="12806" width="15.140625" style="8" customWidth="1"/>
    <col min="12807" max="12807" width="27.42578125" style="8" customWidth="1"/>
    <col min="12808" max="12808" width="9.28515625" style="8" customWidth="1"/>
    <col min="12809" max="12809" width="8.42578125" style="8" bestFit="1" customWidth="1"/>
    <col min="12810" max="12810" width="8.28515625" style="8" bestFit="1" customWidth="1"/>
    <col min="12811" max="12811" width="8.140625" style="8" bestFit="1" customWidth="1"/>
    <col min="12812" max="12812" width="9" style="8" bestFit="1" customWidth="1"/>
    <col min="12813" max="12813" width="7.85546875" style="8" bestFit="1" customWidth="1"/>
    <col min="12814" max="12814" width="8.42578125" style="8" bestFit="1" customWidth="1"/>
    <col min="12815" max="12815" width="8.28515625" style="8" bestFit="1" customWidth="1"/>
    <col min="12816" max="12816" width="8.42578125" style="8" bestFit="1" customWidth="1"/>
    <col min="12817" max="12818" width="8.7109375" style="8" bestFit="1" customWidth="1"/>
    <col min="12819" max="12820" width="8.140625" style="8" customWidth="1"/>
    <col min="12821" max="12821" width="10.28515625" style="8" customWidth="1"/>
    <col min="12822" max="12822" width="8.7109375" style="8" bestFit="1" customWidth="1"/>
    <col min="12823" max="12823" width="8.42578125" style="8" customWidth="1"/>
    <col min="12824" max="12824" width="8.28515625" style="8" bestFit="1" customWidth="1"/>
    <col min="12825" max="12825" width="8.42578125" style="8" customWidth="1"/>
    <col min="12826" max="12826" width="8.140625" style="8" bestFit="1" customWidth="1"/>
    <col min="12827" max="12827" width="8.42578125" style="8" customWidth="1"/>
    <col min="12828" max="12828" width="9" style="8" bestFit="1" customWidth="1"/>
    <col min="12829" max="12829" width="8.42578125" style="8" customWidth="1"/>
    <col min="12830" max="12830" width="9.42578125" style="8" bestFit="1" customWidth="1"/>
    <col min="12831" max="12831" width="8.42578125" style="8" customWidth="1"/>
    <col min="12832" max="12832" width="8.42578125" style="8" bestFit="1" customWidth="1"/>
    <col min="12833" max="12833" width="8.42578125" style="8" customWidth="1"/>
    <col min="12834" max="12834" width="8.28515625" style="8" bestFit="1" customWidth="1"/>
    <col min="12835" max="12835" width="8.42578125" style="8" customWidth="1"/>
    <col min="12836" max="12836" width="8.42578125" style="8" bestFit="1" customWidth="1"/>
    <col min="12837" max="12837" width="8.42578125" style="8" customWidth="1"/>
    <col min="12838" max="12838" width="8.7109375" style="8" bestFit="1" customWidth="1"/>
    <col min="12839" max="12839" width="8.42578125" style="8" customWidth="1"/>
    <col min="12840" max="12840" width="8.7109375" style="8" bestFit="1" customWidth="1"/>
    <col min="12841" max="12841" width="8.42578125" style="8" customWidth="1"/>
    <col min="12842" max="12842" width="8.85546875" style="8" customWidth="1"/>
    <col min="12843" max="12843" width="12.5703125" style="8" customWidth="1"/>
    <col min="12844" max="12844" width="10.28515625" style="8" customWidth="1"/>
    <col min="12845" max="12845" width="11" style="8" customWidth="1"/>
    <col min="12846" max="12846" width="11.7109375" style="8" customWidth="1"/>
    <col min="12847" max="12847" width="11.28515625" style="8" customWidth="1"/>
    <col min="12848" max="12848" width="10" style="8" customWidth="1"/>
    <col min="12849" max="12942" width="11.42578125" style="8"/>
    <col min="12943" max="12943" width="11.42578125" style="8" bestFit="1" customWidth="1"/>
    <col min="12944" max="12944" width="24.42578125" style="8" bestFit="1" customWidth="1"/>
    <col min="12945" max="13057" width="11.42578125" style="8"/>
    <col min="13058" max="13058" width="29.140625" style="8" customWidth="1"/>
    <col min="13059" max="13059" width="26.7109375" style="8" customWidth="1"/>
    <col min="13060" max="13061" width="16.28515625" style="8" customWidth="1"/>
    <col min="13062" max="13062" width="15.140625" style="8" customWidth="1"/>
    <col min="13063" max="13063" width="27.42578125" style="8" customWidth="1"/>
    <col min="13064" max="13064" width="9.28515625" style="8" customWidth="1"/>
    <col min="13065" max="13065" width="8.42578125" style="8" bestFit="1" customWidth="1"/>
    <col min="13066" max="13066" width="8.28515625" style="8" bestFit="1" customWidth="1"/>
    <col min="13067" max="13067" width="8.140625" style="8" bestFit="1" customWidth="1"/>
    <col min="13068" max="13068" width="9" style="8" bestFit="1" customWidth="1"/>
    <col min="13069" max="13069" width="7.85546875" style="8" bestFit="1" customWidth="1"/>
    <col min="13070" max="13070" width="8.42578125" style="8" bestFit="1" customWidth="1"/>
    <col min="13071" max="13071" width="8.28515625" style="8" bestFit="1" customWidth="1"/>
    <col min="13072" max="13072" width="8.42578125" style="8" bestFit="1" customWidth="1"/>
    <col min="13073" max="13074" width="8.7109375" style="8" bestFit="1" customWidth="1"/>
    <col min="13075" max="13076" width="8.140625" style="8" customWidth="1"/>
    <col min="13077" max="13077" width="10.28515625" style="8" customWidth="1"/>
    <col min="13078" max="13078" width="8.7109375" style="8" bestFit="1" customWidth="1"/>
    <col min="13079" max="13079" width="8.42578125" style="8" customWidth="1"/>
    <col min="13080" max="13080" width="8.28515625" style="8" bestFit="1" customWidth="1"/>
    <col min="13081" max="13081" width="8.42578125" style="8" customWidth="1"/>
    <col min="13082" max="13082" width="8.140625" style="8" bestFit="1" customWidth="1"/>
    <col min="13083" max="13083" width="8.42578125" style="8" customWidth="1"/>
    <col min="13084" max="13084" width="9" style="8" bestFit="1" customWidth="1"/>
    <col min="13085" max="13085" width="8.42578125" style="8" customWidth="1"/>
    <col min="13086" max="13086" width="9.42578125" style="8" bestFit="1" customWidth="1"/>
    <col min="13087" max="13087" width="8.42578125" style="8" customWidth="1"/>
    <col min="13088" max="13088" width="8.42578125" style="8" bestFit="1" customWidth="1"/>
    <col min="13089" max="13089" width="8.42578125" style="8" customWidth="1"/>
    <col min="13090" max="13090" width="8.28515625" style="8" bestFit="1" customWidth="1"/>
    <col min="13091" max="13091" width="8.42578125" style="8" customWidth="1"/>
    <col min="13092" max="13092" width="8.42578125" style="8" bestFit="1" customWidth="1"/>
    <col min="13093" max="13093" width="8.42578125" style="8" customWidth="1"/>
    <col min="13094" max="13094" width="8.7109375" style="8" bestFit="1" customWidth="1"/>
    <col min="13095" max="13095" width="8.42578125" style="8" customWidth="1"/>
    <col min="13096" max="13096" width="8.7109375" style="8" bestFit="1" customWidth="1"/>
    <col min="13097" max="13097" width="8.42578125" style="8" customWidth="1"/>
    <col min="13098" max="13098" width="8.85546875" style="8" customWidth="1"/>
    <col min="13099" max="13099" width="12.5703125" style="8" customWidth="1"/>
    <col min="13100" max="13100" width="10.28515625" style="8" customWidth="1"/>
    <col min="13101" max="13101" width="11" style="8" customWidth="1"/>
    <col min="13102" max="13102" width="11.7109375" style="8" customWidth="1"/>
    <col min="13103" max="13103" width="11.28515625" style="8" customWidth="1"/>
    <col min="13104" max="13104" width="10" style="8" customWidth="1"/>
    <col min="13105" max="13198" width="11.42578125" style="8"/>
    <col min="13199" max="13199" width="11.42578125" style="8" bestFit="1" customWidth="1"/>
    <col min="13200" max="13200" width="24.42578125" style="8" bestFit="1" customWidth="1"/>
    <col min="13201" max="13313" width="11.42578125" style="8"/>
    <col min="13314" max="13314" width="29.140625" style="8" customWidth="1"/>
    <col min="13315" max="13315" width="26.7109375" style="8" customWidth="1"/>
    <col min="13316" max="13317" width="16.28515625" style="8" customWidth="1"/>
    <col min="13318" max="13318" width="15.140625" style="8" customWidth="1"/>
    <col min="13319" max="13319" width="27.42578125" style="8" customWidth="1"/>
    <col min="13320" max="13320" width="9.28515625" style="8" customWidth="1"/>
    <col min="13321" max="13321" width="8.42578125" style="8" bestFit="1" customWidth="1"/>
    <col min="13322" max="13322" width="8.28515625" style="8" bestFit="1" customWidth="1"/>
    <col min="13323" max="13323" width="8.140625" style="8" bestFit="1" customWidth="1"/>
    <col min="13324" max="13324" width="9" style="8" bestFit="1" customWidth="1"/>
    <col min="13325" max="13325" width="7.85546875" style="8" bestFit="1" customWidth="1"/>
    <col min="13326" max="13326" width="8.42578125" style="8" bestFit="1" customWidth="1"/>
    <col min="13327" max="13327" width="8.28515625" style="8" bestFit="1" customWidth="1"/>
    <col min="13328" max="13328" width="8.42578125" style="8" bestFit="1" customWidth="1"/>
    <col min="13329" max="13330" width="8.7109375" style="8" bestFit="1" customWidth="1"/>
    <col min="13331" max="13332" width="8.140625" style="8" customWidth="1"/>
    <col min="13333" max="13333" width="10.28515625" style="8" customWidth="1"/>
    <col min="13334" max="13334" width="8.7109375" style="8" bestFit="1" customWidth="1"/>
    <col min="13335" max="13335" width="8.42578125" style="8" customWidth="1"/>
    <col min="13336" max="13336" width="8.28515625" style="8" bestFit="1" customWidth="1"/>
    <col min="13337" max="13337" width="8.42578125" style="8" customWidth="1"/>
    <col min="13338" max="13338" width="8.140625" style="8" bestFit="1" customWidth="1"/>
    <col min="13339" max="13339" width="8.42578125" style="8" customWidth="1"/>
    <col min="13340" max="13340" width="9" style="8" bestFit="1" customWidth="1"/>
    <col min="13341" max="13341" width="8.42578125" style="8" customWidth="1"/>
    <col min="13342" max="13342" width="9.42578125" style="8" bestFit="1" customWidth="1"/>
    <col min="13343" max="13343" width="8.42578125" style="8" customWidth="1"/>
    <col min="13344" max="13344" width="8.42578125" style="8" bestFit="1" customWidth="1"/>
    <col min="13345" max="13345" width="8.42578125" style="8" customWidth="1"/>
    <col min="13346" max="13346" width="8.28515625" style="8" bestFit="1" customWidth="1"/>
    <col min="13347" max="13347" width="8.42578125" style="8" customWidth="1"/>
    <col min="13348" max="13348" width="8.42578125" style="8" bestFit="1" customWidth="1"/>
    <col min="13349" max="13349" width="8.42578125" style="8" customWidth="1"/>
    <col min="13350" max="13350" width="8.7109375" style="8" bestFit="1" customWidth="1"/>
    <col min="13351" max="13351" width="8.42578125" style="8" customWidth="1"/>
    <col min="13352" max="13352" width="8.7109375" style="8" bestFit="1" customWidth="1"/>
    <col min="13353" max="13353" width="8.42578125" style="8" customWidth="1"/>
    <col min="13354" max="13354" width="8.85546875" style="8" customWidth="1"/>
    <col min="13355" max="13355" width="12.5703125" style="8" customWidth="1"/>
    <col min="13356" max="13356" width="10.28515625" style="8" customWidth="1"/>
    <col min="13357" max="13357" width="11" style="8" customWidth="1"/>
    <col min="13358" max="13358" width="11.7109375" style="8" customWidth="1"/>
    <col min="13359" max="13359" width="11.28515625" style="8" customWidth="1"/>
    <col min="13360" max="13360" width="10" style="8" customWidth="1"/>
    <col min="13361" max="13454" width="11.42578125" style="8"/>
    <col min="13455" max="13455" width="11.42578125" style="8" bestFit="1" customWidth="1"/>
    <col min="13456" max="13456" width="24.42578125" style="8" bestFit="1" customWidth="1"/>
    <col min="13457" max="13569" width="11.42578125" style="8"/>
    <col min="13570" max="13570" width="29.140625" style="8" customWidth="1"/>
    <col min="13571" max="13571" width="26.7109375" style="8" customWidth="1"/>
    <col min="13572" max="13573" width="16.28515625" style="8" customWidth="1"/>
    <col min="13574" max="13574" width="15.140625" style="8" customWidth="1"/>
    <col min="13575" max="13575" width="27.42578125" style="8" customWidth="1"/>
    <col min="13576" max="13576" width="9.28515625" style="8" customWidth="1"/>
    <col min="13577" max="13577" width="8.42578125" style="8" bestFit="1" customWidth="1"/>
    <col min="13578" max="13578" width="8.28515625" style="8" bestFit="1" customWidth="1"/>
    <col min="13579" max="13579" width="8.140625" style="8" bestFit="1" customWidth="1"/>
    <col min="13580" max="13580" width="9" style="8" bestFit="1" customWidth="1"/>
    <col min="13581" max="13581" width="7.85546875" style="8" bestFit="1" customWidth="1"/>
    <col min="13582" max="13582" width="8.42578125" style="8" bestFit="1" customWidth="1"/>
    <col min="13583" max="13583" width="8.28515625" style="8" bestFit="1" customWidth="1"/>
    <col min="13584" max="13584" width="8.42578125" style="8" bestFit="1" customWidth="1"/>
    <col min="13585" max="13586" width="8.7109375" style="8" bestFit="1" customWidth="1"/>
    <col min="13587" max="13588" width="8.140625" style="8" customWidth="1"/>
    <col min="13589" max="13589" width="10.28515625" style="8" customWidth="1"/>
    <col min="13590" max="13590" width="8.7109375" style="8" bestFit="1" customWidth="1"/>
    <col min="13591" max="13591" width="8.42578125" style="8" customWidth="1"/>
    <col min="13592" max="13592" width="8.28515625" style="8" bestFit="1" customWidth="1"/>
    <col min="13593" max="13593" width="8.42578125" style="8" customWidth="1"/>
    <col min="13594" max="13594" width="8.140625" style="8" bestFit="1" customWidth="1"/>
    <col min="13595" max="13595" width="8.42578125" style="8" customWidth="1"/>
    <col min="13596" max="13596" width="9" style="8" bestFit="1" customWidth="1"/>
    <col min="13597" max="13597" width="8.42578125" style="8" customWidth="1"/>
    <col min="13598" max="13598" width="9.42578125" style="8" bestFit="1" customWidth="1"/>
    <col min="13599" max="13599" width="8.42578125" style="8" customWidth="1"/>
    <col min="13600" max="13600" width="8.42578125" style="8" bestFit="1" customWidth="1"/>
    <col min="13601" max="13601" width="8.42578125" style="8" customWidth="1"/>
    <col min="13602" max="13602" width="8.28515625" style="8" bestFit="1" customWidth="1"/>
    <col min="13603" max="13603" width="8.42578125" style="8" customWidth="1"/>
    <col min="13604" max="13604" width="8.42578125" style="8" bestFit="1" customWidth="1"/>
    <col min="13605" max="13605" width="8.42578125" style="8" customWidth="1"/>
    <col min="13606" max="13606" width="8.7109375" style="8" bestFit="1" customWidth="1"/>
    <col min="13607" max="13607" width="8.42578125" style="8" customWidth="1"/>
    <col min="13608" max="13608" width="8.7109375" style="8" bestFit="1" customWidth="1"/>
    <col min="13609" max="13609" width="8.42578125" style="8" customWidth="1"/>
    <col min="13610" max="13610" width="8.85546875" style="8" customWidth="1"/>
    <col min="13611" max="13611" width="12.5703125" style="8" customWidth="1"/>
    <col min="13612" max="13612" width="10.28515625" style="8" customWidth="1"/>
    <col min="13613" max="13613" width="11" style="8" customWidth="1"/>
    <col min="13614" max="13614" width="11.7109375" style="8" customWidth="1"/>
    <col min="13615" max="13615" width="11.28515625" style="8" customWidth="1"/>
    <col min="13616" max="13616" width="10" style="8" customWidth="1"/>
    <col min="13617" max="13710" width="11.42578125" style="8"/>
    <col min="13711" max="13711" width="11.42578125" style="8" bestFit="1" customWidth="1"/>
    <col min="13712" max="13712" width="24.42578125" style="8" bestFit="1" customWidth="1"/>
    <col min="13713" max="13825" width="11.42578125" style="8"/>
    <col min="13826" max="13826" width="29.140625" style="8" customWidth="1"/>
    <col min="13827" max="13827" width="26.7109375" style="8" customWidth="1"/>
    <col min="13828" max="13829" width="16.28515625" style="8" customWidth="1"/>
    <col min="13830" max="13830" width="15.140625" style="8" customWidth="1"/>
    <col min="13831" max="13831" width="27.42578125" style="8" customWidth="1"/>
    <col min="13832" max="13832" width="9.28515625" style="8" customWidth="1"/>
    <col min="13833" max="13833" width="8.42578125" style="8" bestFit="1" customWidth="1"/>
    <col min="13834" max="13834" width="8.28515625" style="8" bestFit="1" customWidth="1"/>
    <col min="13835" max="13835" width="8.140625" style="8" bestFit="1" customWidth="1"/>
    <col min="13836" max="13836" width="9" style="8" bestFit="1" customWidth="1"/>
    <col min="13837" max="13837" width="7.85546875" style="8" bestFit="1" customWidth="1"/>
    <col min="13838" max="13838" width="8.42578125" style="8" bestFit="1" customWidth="1"/>
    <col min="13839" max="13839" width="8.28515625" style="8" bestFit="1" customWidth="1"/>
    <col min="13840" max="13840" width="8.42578125" style="8" bestFit="1" customWidth="1"/>
    <col min="13841" max="13842" width="8.7109375" style="8" bestFit="1" customWidth="1"/>
    <col min="13843" max="13844" width="8.140625" style="8" customWidth="1"/>
    <col min="13845" max="13845" width="10.28515625" style="8" customWidth="1"/>
    <col min="13846" max="13846" width="8.7109375" style="8" bestFit="1" customWidth="1"/>
    <col min="13847" max="13847" width="8.42578125" style="8" customWidth="1"/>
    <col min="13848" max="13848" width="8.28515625" style="8" bestFit="1" customWidth="1"/>
    <col min="13849" max="13849" width="8.42578125" style="8" customWidth="1"/>
    <col min="13850" max="13850" width="8.140625" style="8" bestFit="1" customWidth="1"/>
    <col min="13851" max="13851" width="8.42578125" style="8" customWidth="1"/>
    <col min="13852" max="13852" width="9" style="8" bestFit="1" customWidth="1"/>
    <col min="13853" max="13853" width="8.42578125" style="8" customWidth="1"/>
    <col min="13854" max="13854" width="9.42578125" style="8" bestFit="1" customWidth="1"/>
    <col min="13855" max="13855" width="8.42578125" style="8" customWidth="1"/>
    <col min="13856" max="13856" width="8.42578125" style="8" bestFit="1" customWidth="1"/>
    <col min="13857" max="13857" width="8.42578125" style="8" customWidth="1"/>
    <col min="13858" max="13858" width="8.28515625" style="8" bestFit="1" customWidth="1"/>
    <col min="13859" max="13859" width="8.42578125" style="8" customWidth="1"/>
    <col min="13860" max="13860" width="8.42578125" style="8" bestFit="1" customWidth="1"/>
    <col min="13861" max="13861" width="8.42578125" style="8" customWidth="1"/>
    <col min="13862" max="13862" width="8.7109375" style="8" bestFit="1" customWidth="1"/>
    <col min="13863" max="13863" width="8.42578125" style="8" customWidth="1"/>
    <col min="13864" max="13864" width="8.7109375" style="8" bestFit="1" customWidth="1"/>
    <col min="13865" max="13865" width="8.42578125" style="8" customWidth="1"/>
    <col min="13866" max="13866" width="8.85546875" style="8" customWidth="1"/>
    <col min="13867" max="13867" width="12.5703125" style="8" customWidth="1"/>
    <col min="13868" max="13868" width="10.28515625" style="8" customWidth="1"/>
    <col min="13869" max="13869" width="11" style="8" customWidth="1"/>
    <col min="13870" max="13870" width="11.7109375" style="8" customWidth="1"/>
    <col min="13871" max="13871" width="11.28515625" style="8" customWidth="1"/>
    <col min="13872" max="13872" width="10" style="8" customWidth="1"/>
    <col min="13873" max="13966" width="11.42578125" style="8"/>
    <col min="13967" max="13967" width="11.42578125" style="8" bestFit="1" customWidth="1"/>
    <col min="13968" max="13968" width="24.42578125" style="8" bestFit="1" customWidth="1"/>
    <col min="13969" max="14081" width="11.42578125" style="8"/>
    <col min="14082" max="14082" width="29.140625" style="8" customWidth="1"/>
    <col min="14083" max="14083" width="26.7109375" style="8" customWidth="1"/>
    <col min="14084" max="14085" width="16.28515625" style="8" customWidth="1"/>
    <col min="14086" max="14086" width="15.140625" style="8" customWidth="1"/>
    <col min="14087" max="14087" width="27.42578125" style="8" customWidth="1"/>
    <col min="14088" max="14088" width="9.28515625" style="8" customWidth="1"/>
    <col min="14089" max="14089" width="8.42578125" style="8" bestFit="1" customWidth="1"/>
    <col min="14090" max="14090" width="8.28515625" style="8" bestFit="1" customWidth="1"/>
    <col min="14091" max="14091" width="8.140625" style="8" bestFit="1" customWidth="1"/>
    <col min="14092" max="14092" width="9" style="8" bestFit="1" customWidth="1"/>
    <col min="14093" max="14093" width="7.85546875" style="8" bestFit="1" customWidth="1"/>
    <col min="14094" max="14094" width="8.42578125" style="8" bestFit="1" customWidth="1"/>
    <col min="14095" max="14095" width="8.28515625" style="8" bestFit="1" customWidth="1"/>
    <col min="14096" max="14096" width="8.42578125" style="8" bestFit="1" customWidth="1"/>
    <col min="14097" max="14098" width="8.7109375" style="8" bestFit="1" customWidth="1"/>
    <col min="14099" max="14100" width="8.140625" style="8" customWidth="1"/>
    <col min="14101" max="14101" width="10.28515625" style="8" customWidth="1"/>
    <col min="14102" max="14102" width="8.7109375" style="8" bestFit="1" customWidth="1"/>
    <col min="14103" max="14103" width="8.42578125" style="8" customWidth="1"/>
    <col min="14104" max="14104" width="8.28515625" style="8" bestFit="1" customWidth="1"/>
    <col min="14105" max="14105" width="8.42578125" style="8" customWidth="1"/>
    <col min="14106" max="14106" width="8.140625" style="8" bestFit="1" customWidth="1"/>
    <col min="14107" max="14107" width="8.42578125" style="8" customWidth="1"/>
    <col min="14108" max="14108" width="9" style="8" bestFit="1" customWidth="1"/>
    <col min="14109" max="14109" width="8.42578125" style="8" customWidth="1"/>
    <col min="14110" max="14110" width="9.42578125" style="8" bestFit="1" customWidth="1"/>
    <col min="14111" max="14111" width="8.42578125" style="8" customWidth="1"/>
    <col min="14112" max="14112" width="8.42578125" style="8" bestFit="1" customWidth="1"/>
    <col min="14113" max="14113" width="8.42578125" style="8" customWidth="1"/>
    <col min="14114" max="14114" width="8.28515625" style="8" bestFit="1" customWidth="1"/>
    <col min="14115" max="14115" width="8.42578125" style="8" customWidth="1"/>
    <col min="14116" max="14116" width="8.42578125" style="8" bestFit="1" customWidth="1"/>
    <col min="14117" max="14117" width="8.42578125" style="8" customWidth="1"/>
    <col min="14118" max="14118" width="8.7109375" style="8" bestFit="1" customWidth="1"/>
    <col min="14119" max="14119" width="8.42578125" style="8" customWidth="1"/>
    <col min="14120" max="14120" width="8.7109375" style="8" bestFit="1" customWidth="1"/>
    <col min="14121" max="14121" width="8.42578125" style="8" customWidth="1"/>
    <col min="14122" max="14122" width="8.85546875" style="8" customWidth="1"/>
    <col min="14123" max="14123" width="12.5703125" style="8" customWidth="1"/>
    <col min="14124" max="14124" width="10.28515625" style="8" customWidth="1"/>
    <col min="14125" max="14125" width="11" style="8" customWidth="1"/>
    <col min="14126" max="14126" width="11.7109375" style="8" customWidth="1"/>
    <col min="14127" max="14127" width="11.28515625" style="8" customWidth="1"/>
    <col min="14128" max="14128" width="10" style="8" customWidth="1"/>
    <col min="14129" max="14222" width="11.42578125" style="8"/>
    <col min="14223" max="14223" width="11.42578125" style="8" bestFit="1" customWidth="1"/>
    <col min="14224" max="14224" width="24.42578125" style="8" bestFit="1" customWidth="1"/>
    <col min="14225" max="14337" width="11.42578125" style="8"/>
    <col min="14338" max="14338" width="29.140625" style="8" customWidth="1"/>
    <col min="14339" max="14339" width="26.7109375" style="8" customWidth="1"/>
    <col min="14340" max="14341" width="16.28515625" style="8" customWidth="1"/>
    <col min="14342" max="14342" width="15.140625" style="8" customWidth="1"/>
    <col min="14343" max="14343" width="27.42578125" style="8" customWidth="1"/>
    <col min="14344" max="14344" width="9.28515625" style="8" customWidth="1"/>
    <col min="14345" max="14345" width="8.42578125" style="8" bestFit="1" customWidth="1"/>
    <col min="14346" max="14346" width="8.28515625" style="8" bestFit="1" customWidth="1"/>
    <col min="14347" max="14347" width="8.140625" style="8" bestFit="1" customWidth="1"/>
    <col min="14348" max="14348" width="9" style="8" bestFit="1" customWidth="1"/>
    <col min="14349" max="14349" width="7.85546875" style="8" bestFit="1" customWidth="1"/>
    <col min="14350" max="14350" width="8.42578125" style="8" bestFit="1" customWidth="1"/>
    <col min="14351" max="14351" width="8.28515625" style="8" bestFit="1" customWidth="1"/>
    <col min="14352" max="14352" width="8.42578125" style="8" bestFit="1" customWidth="1"/>
    <col min="14353" max="14354" width="8.7109375" style="8" bestFit="1" customWidth="1"/>
    <col min="14355" max="14356" width="8.140625" style="8" customWidth="1"/>
    <col min="14357" max="14357" width="10.28515625" style="8" customWidth="1"/>
    <col min="14358" max="14358" width="8.7109375" style="8" bestFit="1" customWidth="1"/>
    <col min="14359" max="14359" width="8.42578125" style="8" customWidth="1"/>
    <col min="14360" max="14360" width="8.28515625" style="8" bestFit="1" customWidth="1"/>
    <col min="14361" max="14361" width="8.42578125" style="8" customWidth="1"/>
    <col min="14362" max="14362" width="8.140625" style="8" bestFit="1" customWidth="1"/>
    <col min="14363" max="14363" width="8.42578125" style="8" customWidth="1"/>
    <col min="14364" max="14364" width="9" style="8" bestFit="1" customWidth="1"/>
    <col min="14365" max="14365" width="8.42578125" style="8" customWidth="1"/>
    <col min="14366" max="14366" width="9.42578125" style="8" bestFit="1" customWidth="1"/>
    <col min="14367" max="14367" width="8.42578125" style="8" customWidth="1"/>
    <col min="14368" max="14368" width="8.42578125" style="8" bestFit="1" customWidth="1"/>
    <col min="14369" max="14369" width="8.42578125" style="8" customWidth="1"/>
    <col min="14370" max="14370" width="8.28515625" style="8" bestFit="1" customWidth="1"/>
    <col min="14371" max="14371" width="8.42578125" style="8" customWidth="1"/>
    <col min="14372" max="14372" width="8.42578125" style="8" bestFit="1" customWidth="1"/>
    <col min="14373" max="14373" width="8.42578125" style="8" customWidth="1"/>
    <col min="14374" max="14374" width="8.7109375" style="8" bestFit="1" customWidth="1"/>
    <col min="14375" max="14375" width="8.42578125" style="8" customWidth="1"/>
    <col min="14376" max="14376" width="8.7109375" style="8" bestFit="1" customWidth="1"/>
    <col min="14377" max="14377" width="8.42578125" style="8" customWidth="1"/>
    <col min="14378" max="14378" width="8.85546875" style="8" customWidth="1"/>
    <col min="14379" max="14379" width="12.5703125" style="8" customWidth="1"/>
    <col min="14380" max="14380" width="10.28515625" style="8" customWidth="1"/>
    <col min="14381" max="14381" width="11" style="8" customWidth="1"/>
    <col min="14382" max="14382" width="11.7109375" style="8" customWidth="1"/>
    <col min="14383" max="14383" width="11.28515625" style="8" customWidth="1"/>
    <col min="14384" max="14384" width="10" style="8" customWidth="1"/>
    <col min="14385" max="14478" width="11.42578125" style="8"/>
    <col min="14479" max="14479" width="11.42578125" style="8" bestFit="1" customWidth="1"/>
    <col min="14480" max="14480" width="24.42578125" style="8" bestFit="1" customWidth="1"/>
    <col min="14481" max="14593" width="11.42578125" style="8"/>
    <col min="14594" max="14594" width="29.140625" style="8" customWidth="1"/>
    <col min="14595" max="14595" width="26.7109375" style="8" customWidth="1"/>
    <col min="14596" max="14597" width="16.28515625" style="8" customWidth="1"/>
    <col min="14598" max="14598" width="15.140625" style="8" customWidth="1"/>
    <col min="14599" max="14599" width="27.42578125" style="8" customWidth="1"/>
    <col min="14600" max="14600" width="9.28515625" style="8" customWidth="1"/>
    <col min="14601" max="14601" width="8.42578125" style="8" bestFit="1" customWidth="1"/>
    <col min="14602" max="14602" width="8.28515625" style="8" bestFit="1" customWidth="1"/>
    <col min="14603" max="14603" width="8.140625" style="8" bestFit="1" customWidth="1"/>
    <col min="14604" max="14604" width="9" style="8" bestFit="1" customWidth="1"/>
    <col min="14605" max="14605" width="7.85546875" style="8" bestFit="1" customWidth="1"/>
    <col min="14606" max="14606" width="8.42578125" style="8" bestFit="1" customWidth="1"/>
    <col min="14607" max="14607" width="8.28515625" style="8" bestFit="1" customWidth="1"/>
    <col min="14608" max="14608" width="8.42578125" style="8" bestFit="1" customWidth="1"/>
    <col min="14609" max="14610" width="8.7109375" style="8" bestFit="1" customWidth="1"/>
    <col min="14611" max="14612" width="8.140625" style="8" customWidth="1"/>
    <col min="14613" max="14613" width="10.28515625" style="8" customWidth="1"/>
    <col min="14614" max="14614" width="8.7109375" style="8" bestFit="1" customWidth="1"/>
    <col min="14615" max="14615" width="8.42578125" style="8" customWidth="1"/>
    <col min="14616" max="14616" width="8.28515625" style="8" bestFit="1" customWidth="1"/>
    <col min="14617" max="14617" width="8.42578125" style="8" customWidth="1"/>
    <col min="14618" max="14618" width="8.140625" style="8" bestFit="1" customWidth="1"/>
    <col min="14619" max="14619" width="8.42578125" style="8" customWidth="1"/>
    <col min="14620" max="14620" width="9" style="8" bestFit="1" customWidth="1"/>
    <col min="14621" max="14621" width="8.42578125" style="8" customWidth="1"/>
    <col min="14622" max="14622" width="9.42578125" style="8" bestFit="1" customWidth="1"/>
    <col min="14623" max="14623" width="8.42578125" style="8" customWidth="1"/>
    <col min="14624" max="14624" width="8.42578125" style="8" bestFit="1" customWidth="1"/>
    <col min="14625" max="14625" width="8.42578125" style="8" customWidth="1"/>
    <col min="14626" max="14626" width="8.28515625" style="8" bestFit="1" customWidth="1"/>
    <col min="14627" max="14627" width="8.42578125" style="8" customWidth="1"/>
    <col min="14628" max="14628" width="8.42578125" style="8" bestFit="1" customWidth="1"/>
    <col min="14629" max="14629" width="8.42578125" style="8" customWidth="1"/>
    <col min="14630" max="14630" width="8.7109375" style="8" bestFit="1" customWidth="1"/>
    <col min="14631" max="14631" width="8.42578125" style="8" customWidth="1"/>
    <col min="14632" max="14632" width="8.7109375" style="8" bestFit="1" customWidth="1"/>
    <col min="14633" max="14633" width="8.42578125" style="8" customWidth="1"/>
    <col min="14634" max="14634" width="8.85546875" style="8" customWidth="1"/>
    <col min="14635" max="14635" width="12.5703125" style="8" customWidth="1"/>
    <col min="14636" max="14636" width="10.28515625" style="8" customWidth="1"/>
    <col min="14637" max="14637" width="11" style="8" customWidth="1"/>
    <col min="14638" max="14638" width="11.7109375" style="8" customWidth="1"/>
    <col min="14639" max="14639" width="11.28515625" style="8" customWidth="1"/>
    <col min="14640" max="14640" width="10" style="8" customWidth="1"/>
    <col min="14641" max="14734" width="11.42578125" style="8"/>
    <col min="14735" max="14735" width="11.42578125" style="8" bestFit="1" customWidth="1"/>
    <col min="14736" max="14736" width="24.42578125" style="8" bestFit="1" customWidth="1"/>
    <col min="14737" max="14849" width="11.42578125" style="8"/>
    <col min="14850" max="14850" width="29.140625" style="8" customWidth="1"/>
    <col min="14851" max="14851" width="26.7109375" style="8" customWidth="1"/>
    <col min="14852" max="14853" width="16.28515625" style="8" customWidth="1"/>
    <col min="14854" max="14854" width="15.140625" style="8" customWidth="1"/>
    <col min="14855" max="14855" width="27.42578125" style="8" customWidth="1"/>
    <col min="14856" max="14856" width="9.28515625" style="8" customWidth="1"/>
    <col min="14857" max="14857" width="8.42578125" style="8" bestFit="1" customWidth="1"/>
    <col min="14858" max="14858" width="8.28515625" style="8" bestFit="1" customWidth="1"/>
    <col min="14859" max="14859" width="8.140625" style="8" bestFit="1" customWidth="1"/>
    <col min="14860" max="14860" width="9" style="8" bestFit="1" customWidth="1"/>
    <col min="14861" max="14861" width="7.85546875" style="8" bestFit="1" customWidth="1"/>
    <col min="14862" max="14862" width="8.42578125" style="8" bestFit="1" customWidth="1"/>
    <col min="14863" max="14863" width="8.28515625" style="8" bestFit="1" customWidth="1"/>
    <col min="14864" max="14864" width="8.42578125" style="8" bestFit="1" customWidth="1"/>
    <col min="14865" max="14866" width="8.7109375" style="8" bestFit="1" customWidth="1"/>
    <col min="14867" max="14868" width="8.140625" style="8" customWidth="1"/>
    <col min="14869" max="14869" width="10.28515625" style="8" customWidth="1"/>
    <col min="14870" max="14870" width="8.7109375" style="8" bestFit="1" customWidth="1"/>
    <col min="14871" max="14871" width="8.42578125" style="8" customWidth="1"/>
    <col min="14872" max="14872" width="8.28515625" style="8" bestFit="1" customWidth="1"/>
    <col min="14873" max="14873" width="8.42578125" style="8" customWidth="1"/>
    <col min="14874" max="14874" width="8.140625" style="8" bestFit="1" customWidth="1"/>
    <col min="14875" max="14875" width="8.42578125" style="8" customWidth="1"/>
    <col min="14876" max="14876" width="9" style="8" bestFit="1" customWidth="1"/>
    <col min="14877" max="14877" width="8.42578125" style="8" customWidth="1"/>
    <col min="14878" max="14878" width="9.42578125" style="8" bestFit="1" customWidth="1"/>
    <col min="14879" max="14879" width="8.42578125" style="8" customWidth="1"/>
    <col min="14880" max="14880" width="8.42578125" style="8" bestFit="1" customWidth="1"/>
    <col min="14881" max="14881" width="8.42578125" style="8" customWidth="1"/>
    <col min="14882" max="14882" width="8.28515625" style="8" bestFit="1" customWidth="1"/>
    <col min="14883" max="14883" width="8.42578125" style="8" customWidth="1"/>
    <col min="14884" max="14884" width="8.42578125" style="8" bestFit="1" customWidth="1"/>
    <col min="14885" max="14885" width="8.42578125" style="8" customWidth="1"/>
    <col min="14886" max="14886" width="8.7109375" style="8" bestFit="1" customWidth="1"/>
    <col min="14887" max="14887" width="8.42578125" style="8" customWidth="1"/>
    <col min="14888" max="14888" width="8.7109375" style="8" bestFit="1" customWidth="1"/>
    <col min="14889" max="14889" width="8.42578125" style="8" customWidth="1"/>
    <col min="14890" max="14890" width="8.85546875" style="8" customWidth="1"/>
    <col min="14891" max="14891" width="12.5703125" style="8" customWidth="1"/>
    <col min="14892" max="14892" width="10.28515625" style="8" customWidth="1"/>
    <col min="14893" max="14893" width="11" style="8" customWidth="1"/>
    <col min="14894" max="14894" width="11.7109375" style="8" customWidth="1"/>
    <col min="14895" max="14895" width="11.28515625" style="8" customWidth="1"/>
    <col min="14896" max="14896" width="10" style="8" customWidth="1"/>
    <col min="14897" max="14990" width="11.42578125" style="8"/>
    <col min="14991" max="14991" width="11.42578125" style="8" bestFit="1" customWidth="1"/>
    <col min="14992" max="14992" width="24.42578125" style="8" bestFit="1" customWidth="1"/>
    <col min="14993" max="15105" width="11.42578125" style="8"/>
    <col min="15106" max="15106" width="29.140625" style="8" customWidth="1"/>
    <col min="15107" max="15107" width="26.7109375" style="8" customWidth="1"/>
    <col min="15108" max="15109" width="16.28515625" style="8" customWidth="1"/>
    <col min="15110" max="15110" width="15.140625" style="8" customWidth="1"/>
    <col min="15111" max="15111" width="27.42578125" style="8" customWidth="1"/>
    <col min="15112" max="15112" width="9.28515625" style="8" customWidth="1"/>
    <col min="15113" max="15113" width="8.42578125" style="8" bestFit="1" customWidth="1"/>
    <col min="15114" max="15114" width="8.28515625" style="8" bestFit="1" customWidth="1"/>
    <col min="15115" max="15115" width="8.140625" style="8" bestFit="1" customWidth="1"/>
    <col min="15116" max="15116" width="9" style="8" bestFit="1" customWidth="1"/>
    <col min="15117" max="15117" width="7.85546875" style="8" bestFit="1" customWidth="1"/>
    <col min="15118" max="15118" width="8.42578125" style="8" bestFit="1" customWidth="1"/>
    <col min="15119" max="15119" width="8.28515625" style="8" bestFit="1" customWidth="1"/>
    <col min="15120" max="15120" width="8.42578125" style="8" bestFit="1" customWidth="1"/>
    <col min="15121" max="15122" width="8.7109375" style="8" bestFit="1" customWidth="1"/>
    <col min="15123" max="15124" width="8.140625" style="8" customWidth="1"/>
    <col min="15125" max="15125" width="10.28515625" style="8" customWidth="1"/>
    <col min="15126" max="15126" width="8.7109375" style="8" bestFit="1" customWidth="1"/>
    <col min="15127" max="15127" width="8.42578125" style="8" customWidth="1"/>
    <col min="15128" max="15128" width="8.28515625" style="8" bestFit="1" customWidth="1"/>
    <col min="15129" max="15129" width="8.42578125" style="8" customWidth="1"/>
    <col min="15130" max="15130" width="8.140625" style="8" bestFit="1" customWidth="1"/>
    <col min="15131" max="15131" width="8.42578125" style="8" customWidth="1"/>
    <col min="15132" max="15132" width="9" style="8" bestFit="1" customWidth="1"/>
    <col min="15133" max="15133" width="8.42578125" style="8" customWidth="1"/>
    <col min="15134" max="15134" width="9.42578125" style="8" bestFit="1" customWidth="1"/>
    <col min="15135" max="15135" width="8.42578125" style="8" customWidth="1"/>
    <col min="15136" max="15136" width="8.42578125" style="8" bestFit="1" customWidth="1"/>
    <col min="15137" max="15137" width="8.42578125" style="8" customWidth="1"/>
    <col min="15138" max="15138" width="8.28515625" style="8" bestFit="1" customWidth="1"/>
    <col min="15139" max="15139" width="8.42578125" style="8" customWidth="1"/>
    <col min="15140" max="15140" width="8.42578125" style="8" bestFit="1" customWidth="1"/>
    <col min="15141" max="15141" width="8.42578125" style="8" customWidth="1"/>
    <col min="15142" max="15142" width="8.7109375" style="8" bestFit="1" customWidth="1"/>
    <col min="15143" max="15143" width="8.42578125" style="8" customWidth="1"/>
    <col min="15144" max="15144" width="8.7109375" style="8" bestFit="1" customWidth="1"/>
    <col min="15145" max="15145" width="8.42578125" style="8" customWidth="1"/>
    <col min="15146" max="15146" width="8.85546875" style="8" customWidth="1"/>
    <col min="15147" max="15147" width="12.5703125" style="8" customWidth="1"/>
    <col min="15148" max="15148" width="10.28515625" style="8" customWidth="1"/>
    <col min="15149" max="15149" width="11" style="8" customWidth="1"/>
    <col min="15150" max="15150" width="11.7109375" style="8" customWidth="1"/>
    <col min="15151" max="15151" width="11.28515625" style="8" customWidth="1"/>
    <col min="15152" max="15152" width="10" style="8" customWidth="1"/>
    <col min="15153" max="15246" width="11.42578125" style="8"/>
    <col min="15247" max="15247" width="11.42578125" style="8" bestFit="1" customWidth="1"/>
    <col min="15248" max="15248" width="24.42578125" style="8" bestFit="1" customWidth="1"/>
    <col min="15249" max="15361" width="11.42578125" style="8"/>
    <col min="15362" max="15362" width="29.140625" style="8" customWidth="1"/>
    <col min="15363" max="15363" width="26.7109375" style="8" customWidth="1"/>
    <col min="15364" max="15365" width="16.28515625" style="8" customWidth="1"/>
    <col min="15366" max="15366" width="15.140625" style="8" customWidth="1"/>
    <col min="15367" max="15367" width="27.42578125" style="8" customWidth="1"/>
    <col min="15368" max="15368" width="9.28515625" style="8" customWidth="1"/>
    <col min="15369" max="15369" width="8.42578125" style="8" bestFit="1" customWidth="1"/>
    <col min="15370" max="15370" width="8.28515625" style="8" bestFit="1" customWidth="1"/>
    <col min="15371" max="15371" width="8.140625" style="8" bestFit="1" customWidth="1"/>
    <col min="15372" max="15372" width="9" style="8" bestFit="1" customWidth="1"/>
    <col min="15373" max="15373" width="7.85546875" style="8" bestFit="1" customWidth="1"/>
    <col min="15374" max="15374" width="8.42578125" style="8" bestFit="1" customWidth="1"/>
    <col min="15375" max="15375" width="8.28515625" style="8" bestFit="1" customWidth="1"/>
    <col min="15376" max="15376" width="8.42578125" style="8" bestFit="1" customWidth="1"/>
    <col min="15377" max="15378" width="8.7109375" style="8" bestFit="1" customWidth="1"/>
    <col min="15379" max="15380" width="8.140625" style="8" customWidth="1"/>
    <col min="15381" max="15381" width="10.28515625" style="8" customWidth="1"/>
    <col min="15382" max="15382" width="8.7109375" style="8" bestFit="1" customWidth="1"/>
    <col min="15383" max="15383" width="8.42578125" style="8" customWidth="1"/>
    <col min="15384" max="15384" width="8.28515625" style="8" bestFit="1" customWidth="1"/>
    <col min="15385" max="15385" width="8.42578125" style="8" customWidth="1"/>
    <col min="15386" max="15386" width="8.140625" style="8" bestFit="1" customWidth="1"/>
    <col min="15387" max="15387" width="8.42578125" style="8" customWidth="1"/>
    <col min="15388" max="15388" width="9" style="8" bestFit="1" customWidth="1"/>
    <col min="15389" max="15389" width="8.42578125" style="8" customWidth="1"/>
    <col min="15390" max="15390" width="9.42578125" style="8" bestFit="1" customWidth="1"/>
    <col min="15391" max="15391" width="8.42578125" style="8" customWidth="1"/>
    <col min="15392" max="15392" width="8.42578125" style="8" bestFit="1" customWidth="1"/>
    <col min="15393" max="15393" width="8.42578125" style="8" customWidth="1"/>
    <col min="15394" max="15394" width="8.28515625" style="8" bestFit="1" customWidth="1"/>
    <col min="15395" max="15395" width="8.42578125" style="8" customWidth="1"/>
    <col min="15396" max="15396" width="8.42578125" style="8" bestFit="1" customWidth="1"/>
    <col min="15397" max="15397" width="8.42578125" style="8" customWidth="1"/>
    <col min="15398" max="15398" width="8.7109375" style="8" bestFit="1" customWidth="1"/>
    <col min="15399" max="15399" width="8.42578125" style="8" customWidth="1"/>
    <col min="15400" max="15400" width="8.7109375" style="8" bestFit="1" customWidth="1"/>
    <col min="15401" max="15401" width="8.42578125" style="8" customWidth="1"/>
    <col min="15402" max="15402" width="8.85546875" style="8" customWidth="1"/>
    <col min="15403" max="15403" width="12.5703125" style="8" customWidth="1"/>
    <col min="15404" max="15404" width="10.28515625" style="8" customWidth="1"/>
    <col min="15405" max="15405" width="11" style="8" customWidth="1"/>
    <col min="15406" max="15406" width="11.7109375" style="8" customWidth="1"/>
    <col min="15407" max="15407" width="11.28515625" style="8" customWidth="1"/>
    <col min="15408" max="15408" width="10" style="8" customWidth="1"/>
    <col min="15409" max="15502" width="11.42578125" style="8"/>
    <col min="15503" max="15503" width="11.42578125" style="8" bestFit="1" customWidth="1"/>
    <col min="15504" max="15504" width="24.42578125" style="8" bestFit="1" customWidth="1"/>
    <col min="15505" max="15617" width="11.42578125" style="8"/>
    <col min="15618" max="15618" width="29.140625" style="8" customWidth="1"/>
    <col min="15619" max="15619" width="26.7109375" style="8" customWidth="1"/>
    <col min="15620" max="15621" width="16.28515625" style="8" customWidth="1"/>
    <col min="15622" max="15622" width="15.140625" style="8" customWidth="1"/>
    <col min="15623" max="15623" width="27.42578125" style="8" customWidth="1"/>
    <col min="15624" max="15624" width="9.28515625" style="8" customWidth="1"/>
    <col min="15625" max="15625" width="8.42578125" style="8" bestFit="1" customWidth="1"/>
    <col min="15626" max="15626" width="8.28515625" style="8" bestFit="1" customWidth="1"/>
    <col min="15627" max="15627" width="8.140625" style="8" bestFit="1" customWidth="1"/>
    <col min="15628" max="15628" width="9" style="8" bestFit="1" customWidth="1"/>
    <col min="15629" max="15629" width="7.85546875" style="8" bestFit="1" customWidth="1"/>
    <col min="15630" max="15630" width="8.42578125" style="8" bestFit="1" customWidth="1"/>
    <col min="15631" max="15631" width="8.28515625" style="8" bestFit="1" customWidth="1"/>
    <col min="15632" max="15632" width="8.42578125" style="8" bestFit="1" customWidth="1"/>
    <col min="15633" max="15634" width="8.7109375" style="8" bestFit="1" customWidth="1"/>
    <col min="15635" max="15636" width="8.140625" style="8" customWidth="1"/>
    <col min="15637" max="15637" width="10.28515625" style="8" customWidth="1"/>
    <col min="15638" max="15638" width="8.7109375" style="8" bestFit="1" customWidth="1"/>
    <col min="15639" max="15639" width="8.42578125" style="8" customWidth="1"/>
    <col min="15640" max="15640" width="8.28515625" style="8" bestFit="1" customWidth="1"/>
    <col min="15641" max="15641" width="8.42578125" style="8" customWidth="1"/>
    <col min="15642" max="15642" width="8.140625" style="8" bestFit="1" customWidth="1"/>
    <col min="15643" max="15643" width="8.42578125" style="8" customWidth="1"/>
    <col min="15644" max="15644" width="9" style="8" bestFit="1" customWidth="1"/>
    <col min="15645" max="15645" width="8.42578125" style="8" customWidth="1"/>
    <col min="15646" max="15646" width="9.42578125" style="8" bestFit="1" customWidth="1"/>
    <col min="15647" max="15647" width="8.42578125" style="8" customWidth="1"/>
    <col min="15648" max="15648" width="8.42578125" style="8" bestFit="1" customWidth="1"/>
    <col min="15649" max="15649" width="8.42578125" style="8" customWidth="1"/>
    <col min="15650" max="15650" width="8.28515625" style="8" bestFit="1" customWidth="1"/>
    <col min="15651" max="15651" width="8.42578125" style="8" customWidth="1"/>
    <col min="15652" max="15652" width="8.42578125" style="8" bestFit="1" customWidth="1"/>
    <col min="15653" max="15653" width="8.42578125" style="8" customWidth="1"/>
    <col min="15654" max="15654" width="8.7109375" style="8" bestFit="1" customWidth="1"/>
    <col min="15655" max="15655" width="8.42578125" style="8" customWidth="1"/>
    <col min="15656" max="15656" width="8.7109375" style="8" bestFit="1" customWidth="1"/>
    <col min="15657" max="15657" width="8.42578125" style="8" customWidth="1"/>
    <col min="15658" max="15658" width="8.85546875" style="8" customWidth="1"/>
    <col min="15659" max="15659" width="12.5703125" style="8" customWidth="1"/>
    <col min="15660" max="15660" width="10.28515625" style="8" customWidth="1"/>
    <col min="15661" max="15661" width="11" style="8" customWidth="1"/>
    <col min="15662" max="15662" width="11.7109375" style="8" customWidth="1"/>
    <col min="15663" max="15663" width="11.28515625" style="8" customWidth="1"/>
    <col min="15664" max="15664" width="10" style="8" customWidth="1"/>
    <col min="15665" max="15758" width="11.42578125" style="8"/>
    <col min="15759" max="15759" width="11.42578125" style="8" bestFit="1" customWidth="1"/>
    <col min="15760" max="15760" width="24.42578125" style="8" bestFit="1" customWidth="1"/>
    <col min="15761" max="15873" width="11.42578125" style="8"/>
    <col min="15874" max="15874" width="29.140625" style="8" customWidth="1"/>
    <col min="15875" max="15875" width="26.7109375" style="8" customWidth="1"/>
    <col min="15876" max="15877" width="16.28515625" style="8" customWidth="1"/>
    <col min="15878" max="15878" width="15.140625" style="8" customWidth="1"/>
    <col min="15879" max="15879" width="27.42578125" style="8" customWidth="1"/>
    <col min="15880" max="15880" width="9.28515625" style="8" customWidth="1"/>
    <col min="15881" max="15881" width="8.42578125" style="8" bestFit="1" customWidth="1"/>
    <col min="15882" max="15882" width="8.28515625" style="8" bestFit="1" customWidth="1"/>
    <col min="15883" max="15883" width="8.140625" style="8" bestFit="1" customWidth="1"/>
    <col min="15884" max="15884" width="9" style="8" bestFit="1" customWidth="1"/>
    <col min="15885" max="15885" width="7.85546875" style="8" bestFit="1" customWidth="1"/>
    <col min="15886" max="15886" width="8.42578125" style="8" bestFit="1" customWidth="1"/>
    <col min="15887" max="15887" width="8.28515625" style="8" bestFit="1" customWidth="1"/>
    <col min="15888" max="15888" width="8.42578125" style="8" bestFit="1" customWidth="1"/>
    <col min="15889" max="15890" width="8.7109375" style="8" bestFit="1" customWidth="1"/>
    <col min="15891" max="15892" width="8.140625" style="8" customWidth="1"/>
    <col min="15893" max="15893" width="10.28515625" style="8" customWidth="1"/>
    <col min="15894" max="15894" width="8.7109375" style="8" bestFit="1" customWidth="1"/>
    <col min="15895" max="15895" width="8.42578125" style="8" customWidth="1"/>
    <col min="15896" max="15896" width="8.28515625" style="8" bestFit="1" customWidth="1"/>
    <col min="15897" max="15897" width="8.42578125" style="8" customWidth="1"/>
    <col min="15898" max="15898" width="8.140625" style="8" bestFit="1" customWidth="1"/>
    <col min="15899" max="15899" width="8.42578125" style="8" customWidth="1"/>
    <col min="15900" max="15900" width="9" style="8" bestFit="1" customWidth="1"/>
    <col min="15901" max="15901" width="8.42578125" style="8" customWidth="1"/>
    <col min="15902" max="15902" width="9.42578125" style="8" bestFit="1" customWidth="1"/>
    <col min="15903" max="15903" width="8.42578125" style="8" customWidth="1"/>
    <col min="15904" max="15904" width="8.42578125" style="8" bestFit="1" customWidth="1"/>
    <col min="15905" max="15905" width="8.42578125" style="8" customWidth="1"/>
    <col min="15906" max="15906" width="8.28515625" style="8" bestFit="1" customWidth="1"/>
    <col min="15907" max="15907" width="8.42578125" style="8" customWidth="1"/>
    <col min="15908" max="15908" width="8.42578125" style="8" bestFit="1" customWidth="1"/>
    <col min="15909" max="15909" width="8.42578125" style="8" customWidth="1"/>
    <col min="15910" max="15910" width="8.7109375" style="8" bestFit="1" customWidth="1"/>
    <col min="15911" max="15911" width="8.42578125" style="8" customWidth="1"/>
    <col min="15912" max="15912" width="8.7109375" style="8" bestFit="1" customWidth="1"/>
    <col min="15913" max="15913" width="8.42578125" style="8" customWidth="1"/>
    <col min="15914" max="15914" width="8.85546875" style="8" customWidth="1"/>
    <col min="15915" max="15915" width="12.5703125" style="8" customWidth="1"/>
    <col min="15916" max="15916" width="10.28515625" style="8" customWidth="1"/>
    <col min="15917" max="15917" width="11" style="8" customWidth="1"/>
    <col min="15918" max="15918" width="11.7109375" style="8" customWidth="1"/>
    <col min="15919" max="15919" width="11.28515625" style="8" customWidth="1"/>
    <col min="15920" max="15920" width="10" style="8" customWidth="1"/>
    <col min="15921" max="16014" width="11.42578125" style="8"/>
    <col min="16015" max="16015" width="11.42578125" style="8" bestFit="1" customWidth="1"/>
    <col min="16016" max="16016" width="24.42578125" style="8" bestFit="1" customWidth="1"/>
    <col min="16017" max="16129" width="11.42578125" style="8"/>
    <col min="16130" max="16130" width="29.140625" style="8" customWidth="1"/>
    <col min="16131" max="16131" width="26.7109375" style="8" customWidth="1"/>
    <col min="16132" max="16133" width="16.28515625" style="8" customWidth="1"/>
    <col min="16134" max="16134" width="15.140625" style="8" customWidth="1"/>
    <col min="16135" max="16135" width="27.42578125" style="8" customWidth="1"/>
    <col min="16136" max="16136" width="9.28515625" style="8" customWidth="1"/>
    <col min="16137" max="16137" width="8.42578125" style="8" bestFit="1" customWidth="1"/>
    <col min="16138" max="16138" width="8.28515625" style="8" bestFit="1" customWidth="1"/>
    <col min="16139" max="16139" width="8.140625" style="8" bestFit="1" customWidth="1"/>
    <col min="16140" max="16140" width="9" style="8" bestFit="1" customWidth="1"/>
    <col min="16141" max="16141" width="7.85546875" style="8" bestFit="1" customWidth="1"/>
    <col min="16142" max="16142" width="8.42578125" style="8" bestFit="1" customWidth="1"/>
    <col min="16143" max="16143" width="8.28515625" style="8" bestFit="1" customWidth="1"/>
    <col min="16144" max="16144" width="8.42578125" style="8" bestFit="1" customWidth="1"/>
    <col min="16145" max="16146" width="8.7109375" style="8" bestFit="1" customWidth="1"/>
    <col min="16147" max="16148" width="8.140625" style="8" customWidth="1"/>
    <col min="16149" max="16149" width="10.28515625" style="8" customWidth="1"/>
    <col min="16150" max="16150" width="8.7109375" style="8" bestFit="1" customWidth="1"/>
    <col min="16151" max="16151" width="8.42578125" style="8" customWidth="1"/>
    <col min="16152" max="16152" width="8.28515625" style="8" bestFit="1" customWidth="1"/>
    <col min="16153" max="16153" width="8.42578125" style="8" customWidth="1"/>
    <col min="16154" max="16154" width="8.140625" style="8" bestFit="1" customWidth="1"/>
    <col min="16155" max="16155" width="8.42578125" style="8" customWidth="1"/>
    <col min="16156" max="16156" width="9" style="8" bestFit="1" customWidth="1"/>
    <col min="16157" max="16157" width="8.42578125" style="8" customWidth="1"/>
    <col min="16158" max="16158" width="9.42578125" style="8" bestFit="1" customWidth="1"/>
    <col min="16159" max="16159" width="8.42578125" style="8" customWidth="1"/>
    <col min="16160" max="16160" width="8.42578125" style="8" bestFit="1" customWidth="1"/>
    <col min="16161" max="16161" width="8.42578125" style="8" customWidth="1"/>
    <col min="16162" max="16162" width="8.28515625" style="8" bestFit="1" customWidth="1"/>
    <col min="16163" max="16163" width="8.42578125" style="8" customWidth="1"/>
    <col min="16164" max="16164" width="8.42578125" style="8" bestFit="1" customWidth="1"/>
    <col min="16165" max="16165" width="8.42578125" style="8" customWidth="1"/>
    <col min="16166" max="16166" width="8.7109375" style="8" bestFit="1" customWidth="1"/>
    <col min="16167" max="16167" width="8.42578125" style="8" customWidth="1"/>
    <col min="16168" max="16168" width="8.7109375" style="8" bestFit="1" customWidth="1"/>
    <col min="16169" max="16169" width="8.42578125" style="8" customWidth="1"/>
    <col min="16170" max="16170" width="8.85546875" style="8" customWidth="1"/>
    <col min="16171" max="16171" width="12.5703125" style="8" customWidth="1"/>
    <col min="16172" max="16172" width="10.28515625" style="8" customWidth="1"/>
    <col min="16173" max="16173" width="11" style="8" customWidth="1"/>
    <col min="16174" max="16174" width="11.7109375" style="8" customWidth="1"/>
    <col min="16175" max="16175" width="11.28515625" style="8" customWidth="1"/>
    <col min="16176" max="16176" width="10" style="8" customWidth="1"/>
    <col min="16177" max="16270" width="11.42578125" style="8"/>
    <col min="16271" max="16271" width="11.42578125" style="8" bestFit="1" customWidth="1"/>
    <col min="16272" max="16272" width="24.42578125" style="8" bestFit="1" customWidth="1"/>
    <col min="16273" max="16384" width="11.42578125" style="8"/>
  </cols>
  <sheetData>
    <row r="1" spans="1:145">
      <c r="B1" s="9" t="s">
        <v>0</v>
      </c>
      <c r="C1" s="9"/>
      <c r="D1" s="9"/>
      <c r="G1" s="99" t="s">
        <v>1191</v>
      </c>
      <c r="H1" s="99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V1" s="11" t="s">
        <v>1</v>
      </c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</row>
    <row r="2" spans="1:145" s="12" customFormat="1">
      <c r="C2" s="13"/>
      <c r="D2" s="13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</row>
    <row r="3" spans="1:145" s="16" customFormat="1">
      <c r="A3" s="15" t="s">
        <v>2</v>
      </c>
      <c r="C3" s="17" t="s">
        <v>3</v>
      </c>
      <c r="D3" s="17" t="s">
        <v>4</v>
      </c>
      <c r="E3" s="16" t="s">
        <v>1149</v>
      </c>
      <c r="F3" s="16" t="s">
        <v>6</v>
      </c>
      <c r="I3" s="15" t="s">
        <v>7</v>
      </c>
      <c r="J3" s="15" t="s">
        <v>8</v>
      </c>
      <c r="K3" s="15" t="s">
        <v>9</v>
      </c>
      <c r="L3" s="15" t="s">
        <v>10</v>
      </c>
      <c r="M3" s="15" t="s">
        <v>11</v>
      </c>
      <c r="N3" s="15" t="s">
        <v>12</v>
      </c>
      <c r="O3" s="15" t="s">
        <v>13</v>
      </c>
      <c r="P3" s="15" t="s">
        <v>14</v>
      </c>
      <c r="Q3" s="15" t="s">
        <v>15</v>
      </c>
      <c r="R3" s="15" t="s">
        <v>16</v>
      </c>
      <c r="S3" s="15" t="s">
        <v>17</v>
      </c>
      <c r="T3" s="15"/>
      <c r="V3" s="15" t="s">
        <v>7</v>
      </c>
      <c r="W3" s="15" t="s">
        <v>18</v>
      </c>
      <c r="X3" s="15" t="s">
        <v>8</v>
      </c>
      <c r="Y3" s="15" t="s">
        <v>18</v>
      </c>
      <c r="Z3" s="15" t="s">
        <v>9</v>
      </c>
      <c r="AA3" s="15" t="s">
        <v>18</v>
      </c>
      <c r="AB3" s="15" t="s">
        <v>10</v>
      </c>
      <c r="AC3" s="15" t="s">
        <v>18</v>
      </c>
      <c r="AD3" s="15" t="s">
        <v>11</v>
      </c>
      <c r="AE3" s="15" t="s">
        <v>18</v>
      </c>
      <c r="AF3" s="15" t="s">
        <v>12</v>
      </c>
      <c r="AG3" s="15" t="s">
        <v>18</v>
      </c>
      <c r="AH3" s="15" t="s">
        <v>13</v>
      </c>
      <c r="AI3" s="15" t="s">
        <v>18</v>
      </c>
      <c r="AJ3" s="15" t="s">
        <v>14</v>
      </c>
      <c r="AK3" s="15" t="s">
        <v>18</v>
      </c>
      <c r="AL3" s="15" t="s">
        <v>15</v>
      </c>
      <c r="AM3" s="15" t="s">
        <v>18</v>
      </c>
      <c r="AN3" s="15" t="s">
        <v>16</v>
      </c>
      <c r="AO3" s="15" t="s">
        <v>18</v>
      </c>
      <c r="AP3" s="15" t="s">
        <v>19</v>
      </c>
      <c r="AQ3" s="15" t="s">
        <v>20</v>
      </c>
      <c r="AR3" s="15" t="s">
        <v>21</v>
      </c>
      <c r="AS3" s="15" t="s">
        <v>22</v>
      </c>
      <c r="AT3" s="15" t="s">
        <v>23</v>
      </c>
      <c r="AU3" s="15" t="s">
        <v>24</v>
      </c>
      <c r="AV3" s="15" t="s">
        <v>25</v>
      </c>
      <c r="AW3" s="16" t="s">
        <v>26</v>
      </c>
      <c r="AX3" s="16" t="s">
        <v>27</v>
      </c>
      <c r="AY3" s="16" t="s">
        <v>28</v>
      </c>
      <c r="BC3" s="16" t="s">
        <v>29</v>
      </c>
      <c r="BD3" s="16" t="s">
        <v>30</v>
      </c>
      <c r="BG3" s="16" t="s">
        <v>31</v>
      </c>
      <c r="BI3" s="16" t="s">
        <v>32</v>
      </c>
      <c r="BM3" s="16" t="s">
        <v>33</v>
      </c>
      <c r="BN3" s="16" t="s">
        <v>34</v>
      </c>
      <c r="BO3" s="16" t="s">
        <v>35</v>
      </c>
      <c r="BP3" s="16" t="s">
        <v>36</v>
      </c>
      <c r="BQ3" s="16" t="s">
        <v>37</v>
      </c>
      <c r="BS3" s="16" t="s">
        <v>38</v>
      </c>
      <c r="BT3" s="16" t="s">
        <v>39</v>
      </c>
      <c r="BU3" s="16" t="s">
        <v>40</v>
      </c>
      <c r="BV3" s="16" t="s">
        <v>41</v>
      </c>
      <c r="BW3" s="16" t="s">
        <v>42</v>
      </c>
      <c r="BX3" s="16" t="s">
        <v>43</v>
      </c>
      <c r="BY3" s="16" t="s">
        <v>44</v>
      </c>
      <c r="BZ3" s="16" t="s">
        <v>45</v>
      </c>
      <c r="CA3" s="16" t="s">
        <v>46</v>
      </c>
      <c r="CB3" s="16" t="s">
        <v>47</v>
      </c>
      <c r="CC3" s="16" t="s">
        <v>48</v>
      </c>
      <c r="CD3" s="16" t="s">
        <v>49</v>
      </c>
      <c r="CE3" s="16" t="s">
        <v>50</v>
      </c>
      <c r="CF3" s="16" t="s">
        <v>51</v>
      </c>
      <c r="CG3" s="16" t="s">
        <v>52</v>
      </c>
      <c r="CH3" s="16" t="s">
        <v>53</v>
      </c>
      <c r="CI3" s="16" t="s">
        <v>54</v>
      </c>
      <c r="CJ3" s="16" t="s">
        <v>55</v>
      </c>
      <c r="CK3" s="16" t="s">
        <v>56</v>
      </c>
      <c r="CL3" s="16" t="s">
        <v>57</v>
      </c>
      <c r="CM3" s="16" t="s">
        <v>58</v>
      </c>
      <c r="CN3" s="16" t="s">
        <v>59</v>
      </c>
      <c r="CO3" s="16" t="s">
        <v>60</v>
      </c>
      <c r="CP3" s="16" t="s">
        <v>61</v>
      </c>
      <c r="CQ3" s="16" t="s">
        <v>62</v>
      </c>
      <c r="CR3" s="16" t="s">
        <v>63</v>
      </c>
      <c r="CS3" s="16" t="s">
        <v>64</v>
      </c>
      <c r="CT3" s="16" t="s">
        <v>65</v>
      </c>
      <c r="CU3" s="16" t="s">
        <v>66</v>
      </c>
      <c r="CV3" s="16" t="s">
        <v>67</v>
      </c>
      <c r="CW3" s="16" t="s">
        <v>68</v>
      </c>
      <c r="CX3" s="16" t="s">
        <v>69</v>
      </c>
      <c r="CY3" s="16" t="s">
        <v>70</v>
      </c>
      <c r="CZ3" s="25" t="s">
        <v>71</v>
      </c>
      <c r="DA3" s="16" t="s">
        <v>72</v>
      </c>
      <c r="DB3" s="16" t="s">
        <v>73</v>
      </c>
      <c r="DC3" s="16" t="s">
        <v>74</v>
      </c>
      <c r="DD3" s="16" t="s">
        <v>75</v>
      </c>
      <c r="DE3" s="16" t="s">
        <v>76</v>
      </c>
      <c r="DF3" s="16" t="s">
        <v>77</v>
      </c>
      <c r="DG3" s="16" t="s">
        <v>78</v>
      </c>
      <c r="DH3" s="16" t="s">
        <v>79</v>
      </c>
      <c r="DI3" s="16" t="s">
        <v>80</v>
      </c>
      <c r="DJ3" s="16" t="s">
        <v>81</v>
      </c>
      <c r="DK3" s="16" t="s">
        <v>82</v>
      </c>
      <c r="DL3" s="16" t="s">
        <v>83</v>
      </c>
      <c r="DM3" s="25" t="s">
        <v>84</v>
      </c>
      <c r="DN3" s="16" t="s">
        <v>85</v>
      </c>
      <c r="DO3" s="16" t="s">
        <v>86</v>
      </c>
      <c r="DP3" s="16" t="s">
        <v>87</v>
      </c>
      <c r="DQ3" s="16" t="s">
        <v>88</v>
      </c>
      <c r="DR3" s="16" t="s">
        <v>89</v>
      </c>
      <c r="DS3" s="16" t="s">
        <v>90</v>
      </c>
      <c r="DT3" s="16" t="s">
        <v>91</v>
      </c>
      <c r="DU3" s="16" t="s">
        <v>92</v>
      </c>
      <c r="DV3" s="16" t="s">
        <v>93</v>
      </c>
      <c r="DW3" s="16" t="s">
        <v>94</v>
      </c>
      <c r="DX3" s="16" t="s">
        <v>95</v>
      </c>
      <c r="DY3" s="16" t="s">
        <v>96</v>
      </c>
      <c r="DZ3" s="16" t="s">
        <v>97</v>
      </c>
      <c r="EA3" s="16" t="s">
        <v>98</v>
      </c>
      <c r="EB3" s="16" t="s">
        <v>99</v>
      </c>
      <c r="EC3" s="16" t="s">
        <v>100</v>
      </c>
      <c r="ED3" s="16" t="s">
        <v>101</v>
      </c>
      <c r="EE3" s="16" t="s">
        <v>102</v>
      </c>
      <c r="EF3" s="16" t="s">
        <v>103</v>
      </c>
      <c r="EG3" s="16" t="s">
        <v>104</v>
      </c>
      <c r="EH3" s="16" t="s">
        <v>105</v>
      </c>
      <c r="EI3" s="16" t="s">
        <v>106</v>
      </c>
      <c r="EJ3" s="16" t="s">
        <v>107</v>
      </c>
      <c r="EK3" s="16" t="s">
        <v>108</v>
      </c>
      <c r="EL3" s="16" t="s">
        <v>109</v>
      </c>
      <c r="EN3" s="16" t="s">
        <v>5</v>
      </c>
      <c r="EO3" s="16" t="s">
        <v>6</v>
      </c>
    </row>
    <row r="4" spans="1:145">
      <c r="A4" s="8" t="s">
        <v>110</v>
      </c>
      <c r="B4" s="13" t="s">
        <v>111</v>
      </c>
      <c r="C4" s="18"/>
      <c r="D4" s="18"/>
      <c r="E4" s="8">
        <v>1</v>
      </c>
      <c r="F4" s="8">
        <v>1</v>
      </c>
      <c r="G4" s="8" t="s">
        <v>1214</v>
      </c>
      <c r="H4" s="8" t="s">
        <v>1215</v>
      </c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EN4" s="8">
        <v>1</v>
      </c>
      <c r="EO4" s="8">
        <v>1</v>
      </c>
    </row>
    <row r="5" spans="1:145">
      <c r="A5" s="8" t="s">
        <v>112</v>
      </c>
      <c r="B5" s="18" t="s">
        <v>113</v>
      </c>
      <c r="C5" s="18" t="s">
        <v>114</v>
      </c>
      <c r="D5" s="18" t="s">
        <v>115</v>
      </c>
      <c r="E5" s="8">
        <v>1</v>
      </c>
      <c r="F5" s="8">
        <v>1</v>
      </c>
      <c r="I5" s="58">
        <v>3.06</v>
      </c>
      <c r="J5" s="58">
        <v>4.8099999999999996</v>
      </c>
      <c r="K5" s="58">
        <v>0.46920000000000001</v>
      </c>
      <c r="L5" s="58">
        <v>72.37</v>
      </c>
      <c r="M5" s="58">
        <v>5.9900000000000002E-2</v>
      </c>
      <c r="N5" s="58">
        <v>5.79E-2</v>
      </c>
      <c r="O5" s="58">
        <v>0.59709999999999996</v>
      </c>
      <c r="P5" s="58">
        <v>2.6599999999999999E-2</v>
      </c>
      <c r="Q5" s="58">
        <v>11.63</v>
      </c>
      <c r="R5" s="58">
        <v>1.0699999999999999E-2</v>
      </c>
      <c r="S5" s="58">
        <v>93.091499999999996</v>
      </c>
      <c r="T5" s="18"/>
      <c r="V5" s="58">
        <f t="shared" ref="V5:V19" si="0">(I5/S5)*100</f>
        <v>3.2870885096920772</v>
      </c>
      <c r="W5" s="58"/>
      <c r="X5" s="58">
        <f t="shared" ref="X5:X19" si="1">(J5/S5)*100</f>
        <v>5.1669593894179382</v>
      </c>
      <c r="Y5" s="58"/>
      <c r="Z5" s="58">
        <f t="shared" ref="Z5:Z19" si="2">(K5/S5)*100</f>
        <v>0.50402023815278518</v>
      </c>
      <c r="AA5" s="58"/>
      <c r="AB5" s="58">
        <f t="shared" ref="AB5:AB19" si="3">(L5/S5)*100</f>
        <v>77.740717466148908</v>
      </c>
      <c r="AC5" s="58"/>
      <c r="AD5" s="58">
        <f t="shared" ref="AD5:AD19" si="4">(M5/S5)*100</f>
        <v>6.4345294683188045E-2</v>
      </c>
      <c r="AE5" s="58"/>
      <c r="AF5" s="58">
        <f t="shared" ref="AF5:AF19" si="5">(N5/S5)*100</f>
        <v>6.2196870820644207E-2</v>
      </c>
      <c r="AG5" s="58"/>
      <c r="AH5" s="58">
        <f t="shared" ref="AH5:AH19" si="6">(O5/S5)*100</f>
        <v>0.64141194416246383</v>
      </c>
      <c r="AI5" s="58"/>
      <c r="AJ5" s="58">
        <f t="shared" ref="AJ5:AJ19" si="7">(P5/S5)*100</f>
        <v>2.8574037371833089E-2</v>
      </c>
      <c r="AK5" s="58"/>
      <c r="AL5" s="58">
        <f t="shared" ref="AL5:AL19" si="8">(Q5/S5)*100</f>
        <v>12.493084760692438</v>
      </c>
      <c r="AM5" s="58"/>
      <c r="AN5" s="58">
        <f t="shared" ref="AN5:AN19" si="9">(R5/S5)*100</f>
        <v>1.1494067664609552E-2</v>
      </c>
      <c r="AO5" s="58"/>
      <c r="AP5" s="58">
        <f t="shared" ref="AP5:AP19" si="10">V5+X5</f>
        <v>8.4540478991100159</v>
      </c>
      <c r="AQ5" s="58">
        <f t="shared" ref="AQ5:AQ19" si="11">AD5/X5</f>
        <v>1.2453222453222453E-2</v>
      </c>
      <c r="AR5" s="58">
        <f t="shared" ref="AR5:AR19" si="12">AB5/AD5</f>
        <v>1208.1803005008348</v>
      </c>
      <c r="AS5" s="58">
        <f t="shared" ref="AS5:AS19" si="13">AB5/X5</f>
        <v>15.045738045738048</v>
      </c>
      <c r="AT5" s="58">
        <f t="shared" ref="AT5:AT19" si="14">AF5/AH5</f>
        <v>9.6968681962820297E-2</v>
      </c>
      <c r="AU5" s="58">
        <f t="shared" ref="AU5:AU19" si="15">Z5/AF5</f>
        <v>8.1036269430051817</v>
      </c>
      <c r="AV5" s="58">
        <f t="shared" ref="AV5:AV19" si="16">Z5/AD5</f>
        <v>7.8330550918197002</v>
      </c>
      <c r="AW5" s="58">
        <f t="shared" ref="AW5:AW19" si="17">Z5/AB5</f>
        <v>6.4833494541937263E-3</v>
      </c>
      <c r="AX5" s="58">
        <f t="shared" ref="AX5:AX19" si="18">((AF5/40.311)/((AF5/40.311)+(Z5/159.688)))*100</f>
        <v>32.833744137985022</v>
      </c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58"/>
      <c r="DH5" s="58"/>
      <c r="DI5" s="58"/>
      <c r="DJ5" s="58"/>
      <c r="DK5" s="58"/>
      <c r="DL5" s="58"/>
      <c r="DM5" s="58"/>
      <c r="DN5" s="58"/>
      <c r="DO5" s="58"/>
      <c r="DP5" s="58"/>
      <c r="DQ5" s="58"/>
      <c r="DR5" s="58"/>
      <c r="DS5" s="58"/>
      <c r="DT5" s="58"/>
      <c r="DU5" s="58"/>
      <c r="DV5" s="58"/>
      <c r="DW5" s="58"/>
      <c r="DX5" s="58"/>
      <c r="DY5" s="58"/>
      <c r="DZ5" s="58"/>
      <c r="EA5" s="58"/>
      <c r="EB5" s="58"/>
      <c r="EC5" s="58"/>
      <c r="ED5" s="58"/>
      <c r="EE5" s="58"/>
      <c r="EF5" s="58"/>
      <c r="EG5" s="58"/>
      <c r="EH5" s="58"/>
      <c r="EI5" s="58"/>
      <c r="EJ5" s="58"/>
      <c r="EK5" s="58"/>
      <c r="EL5" s="58"/>
      <c r="EN5" s="8">
        <v>1</v>
      </c>
      <c r="EO5" s="8">
        <v>1</v>
      </c>
    </row>
    <row r="6" spans="1:145">
      <c r="B6" s="18" t="s">
        <v>116</v>
      </c>
      <c r="C6" s="18" t="s">
        <v>114</v>
      </c>
      <c r="D6" s="18" t="s">
        <v>115</v>
      </c>
      <c r="E6" s="8">
        <v>1</v>
      </c>
      <c r="F6" s="8">
        <v>1</v>
      </c>
      <c r="I6" s="58">
        <v>3.13</v>
      </c>
      <c r="J6" s="58">
        <v>4.49</v>
      </c>
      <c r="K6" s="58">
        <v>0.50080000000000002</v>
      </c>
      <c r="L6" s="58">
        <v>72.349999999999994</v>
      </c>
      <c r="M6" s="58">
        <v>7.4499999999999997E-2</v>
      </c>
      <c r="N6" s="58">
        <v>4.3900000000000002E-2</v>
      </c>
      <c r="O6" s="58">
        <v>0.55689999999999995</v>
      </c>
      <c r="P6" s="58">
        <v>1.9900000000000001E-2</v>
      </c>
      <c r="Q6" s="58">
        <v>12.43</v>
      </c>
      <c r="R6" s="58">
        <v>0</v>
      </c>
      <c r="S6" s="58">
        <v>93.596000000000004</v>
      </c>
      <c r="T6" s="18"/>
      <c r="V6" s="58">
        <f t="shared" si="0"/>
        <v>3.3441600068378987</v>
      </c>
      <c r="W6" s="58"/>
      <c r="X6" s="58">
        <f t="shared" si="1"/>
        <v>4.7972135561348779</v>
      </c>
      <c r="Y6" s="58"/>
      <c r="Z6" s="58">
        <f t="shared" si="2"/>
        <v>0.53506560109406387</v>
      </c>
      <c r="AA6" s="58"/>
      <c r="AB6" s="58">
        <f t="shared" si="3"/>
        <v>77.300311979144396</v>
      </c>
      <c r="AC6" s="58"/>
      <c r="AD6" s="58">
        <f t="shared" si="4"/>
        <v>7.9597418693106534E-2</v>
      </c>
      <c r="AE6" s="58"/>
      <c r="AF6" s="58">
        <f t="shared" si="5"/>
        <v>4.6903713833924526E-2</v>
      </c>
      <c r="AG6" s="58"/>
      <c r="AH6" s="58">
        <f t="shared" si="6"/>
        <v>0.59500406000256412</v>
      </c>
      <c r="AI6" s="58"/>
      <c r="AJ6" s="58">
        <f t="shared" si="7"/>
        <v>2.1261592375742554E-2</v>
      </c>
      <c r="AK6" s="58"/>
      <c r="AL6" s="58">
        <f t="shared" si="8"/>
        <v>13.280482071883412</v>
      </c>
      <c r="AM6" s="58"/>
      <c r="AN6" s="58">
        <f t="shared" si="9"/>
        <v>0</v>
      </c>
      <c r="AO6" s="58"/>
      <c r="AP6" s="58">
        <f t="shared" si="10"/>
        <v>8.1413735629727775</v>
      </c>
      <c r="AQ6" s="58">
        <f t="shared" si="11"/>
        <v>1.6592427616926499E-2</v>
      </c>
      <c r="AR6" s="58">
        <f t="shared" si="12"/>
        <v>971.14093959731542</v>
      </c>
      <c r="AS6" s="58">
        <f t="shared" si="13"/>
        <v>16.113585746102448</v>
      </c>
      <c r="AT6" s="58">
        <f t="shared" si="14"/>
        <v>7.8829233255521644E-2</v>
      </c>
      <c r="AU6" s="58">
        <f t="shared" si="15"/>
        <v>11.407744874715263</v>
      </c>
      <c r="AV6" s="58">
        <f t="shared" si="16"/>
        <v>6.7221476510067122</v>
      </c>
      <c r="AW6" s="58">
        <f t="shared" si="17"/>
        <v>6.9219073946095383E-3</v>
      </c>
      <c r="AX6" s="58">
        <f t="shared" si="18"/>
        <v>25.775019475659512</v>
      </c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N6" s="8">
        <v>1</v>
      </c>
      <c r="EO6" s="8">
        <v>1</v>
      </c>
    </row>
    <row r="7" spans="1:145">
      <c r="B7" s="18" t="s">
        <v>117</v>
      </c>
      <c r="C7" s="18" t="s">
        <v>114</v>
      </c>
      <c r="D7" s="18" t="s">
        <v>115</v>
      </c>
      <c r="E7" s="8">
        <v>1</v>
      </c>
      <c r="F7" s="8">
        <v>1</v>
      </c>
      <c r="I7" s="58">
        <v>3.51</v>
      </c>
      <c r="J7" s="58">
        <v>4.3099999999999996</v>
      </c>
      <c r="K7" s="58">
        <v>0.53280000000000005</v>
      </c>
      <c r="L7" s="58">
        <v>73.180000000000007</v>
      </c>
      <c r="M7" s="58">
        <v>9.7199999999999995E-2</v>
      </c>
      <c r="N7" s="58">
        <v>5.2900000000000003E-2</v>
      </c>
      <c r="O7" s="58">
        <v>0.64290000000000003</v>
      </c>
      <c r="P7" s="58">
        <v>4.2999999999999997E-2</v>
      </c>
      <c r="Q7" s="58">
        <v>11.65</v>
      </c>
      <c r="R7" s="58">
        <v>9.7000000000000003E-3</v>
      </c>
      <c r="S7" s="58">
        <v>94.028499999999994</v>
      </c>
      <c r="T7" s="18"/>
      <c r="V7" s="58">
        <f t="shared" si="0"/>
        <v>3.7329107664165653</v>
      </c>
      <c r="W7" s="58"/>
      <c r="X7" s="58">
        <f t="shared" si="1"/>
        <v>4.5837166391041011</v>
      </c>
      <c r="Y7" s="58"/>
      <c r="Z7" s="58">
        <f t="shared" si="2"/>
        <v>0.56663671120989922</v>
      </c>
      <c r="AA7" s="58"/>
      <c r="AB7" s="58">
        <f t="shared" si="3"/>
        <v>77.827467204092386</v>
      </c>
      <c r="AC7" s="58"/>
      <c r="AD7" s="58">
        <f t="shared" si="4"/>
        <v>0.10337291353153565</v>
      </c>
      <c r="AE7" s="58"/>
      <c r="AF7" s="58">
        <f t="shared" si="5"/>
        <v>5.6259538331463341E-2</v>
      </c>
      <c r="AG7" s="58"/>
      <c r="AH7" s="58">
        <f t="shared" si="6"/>
        <v>0.6837288694385214</v>
      </c>
      <c r="AI7" s="58"/>
      <c r="AJ7" s="58">
        <f t="shared" si="7"/>
        <v>4.5730815656955068E-2</v>
      </c>
      <c r="AK7" s="58"/>
      <c r="AL7" s="58">
        <f t="shared" si="8"/>
        <v>12.389860521012247</v>
      </c>
      <c r="AM7" s="58"/>
      <c r="AN7" s="58">
        <f t="shared" si="9"/>
        <v>1.0316021206336377E-2</v>
      </c>
      <c r="AO7" s="58"/>
      <c r="AP7" s="58">
        <f t="shared" si="10"/>
        <v>8.3166274055206664</v>
      </c>
      <c r="AQ7" s="58">
        <f t="shared" si="11"/>
        <v>2.2552204176334106E-2</v>
      </c>
      <c r="AR7" s="58">
        <f t="shared" si="12"/>
        <v>752.88065843621416</v>
      </c>
      <c r="AS7" s="58">
        <f t="shared" si="13"/>
        <v>16.97911832946636</v>
      </c>
      <c r="AT7" s="58">
        <f t="shared" si="14"/>
        <v>8.2283403328666974E-2</v>
      </c>
      <c r="AU7" s="58">
        <f t="shared" si="15"/>
        <v>10.071833648393195</v>
      </c>
      <c r="AV7" s="58">
        <f t="shared" si="16"/>
        <v>5.4814814814814827</v>
      </c>
      <c r="AW7" s="58">
        <f t="shared" si="17"/>
        <v>7.2806777808144306E-3</v>
      </c>
      <c r="AX7" s="58">
        <f t="shared" si="18"/>
        <v>28.228704667464832</v>
      </c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N7" s="8">
        <v>1</v>
      </c>
      <c r="EO7" s="8">
        <v>1</v>
      </c>
    </row>
    <row r="8" spans="1:145">
      <c r="B8" s="18" t="s">
        <v>118</v>
      </c>
      <c r="C8" s="18" t="s">
        <v>114</v>
      </c>
      <c r="D8" s="18" t="s">
        <v>115</v>
      </c>
      <c r="E8" s="8">
        <v>1</v>
      </c>
      <c r="F8" s="8">
        <v>1</v>
      </c>
      <c r="I8" s="58">
        <v>3.59</v>
      </c>
      <c r="J8" s="58">
        <v>4.4400000000000004</v>
      </c>
      <c r="K8" s="58">
        <v>0.37419999999999998</v>
      </c>
      <c r="L8" s="58">
        <v>73.63</v>
      </c>
      <c r="M8" s="58">
        <v>0.10150000000000001</v>
      </c>
      <c r="N8" s="58">
        <v>7.1599999999999997E-2</v>
      </c>
      <c r="O8" s="58">
        <v>0.62860000000000005</v>
      </c>
      <c r="P8" s="58">
        <v>9.5999999999999992E-3</v>
      </c>
      <c r="Q8" s="58">
        <v>11.63</v>
      </c>
      <c r="R8" s="58">
        <v>3.5499999999999997E-2</v>
      </c>
      <c r="S8" s="58">
        <v>94.511099999999999</v>
      </c>
      <c r="T8" s="18"/>
      <c r="V8" s="58">
        <f t="shared" si="0"/>
        <v>3.7984956264396454</v>
      </c>
      <c r="W8" s="58"/>
      <c r="X8" s="58">
        <f t="shared" si="1"/>
        <v>4.6978608861816236</v>
      </c>
      <c r="Y8" s="58"/>
      <c r="Z8" s="58">
        <f t="shared" si="2"/>
        <v>0.39593232964170338</v>
      </c>
      <c r="AA8" s="58"/>
      <c r="AB8" s="58">
        <f t="shared" si="3"/>
        <v>77.906193029178581</v>
      </c>
      <c r="AC8" s="58"/>
      <c r="AD8" s="58">
        <f t="shared" si="4"/>
        <v>0.10739479278095378</v>
      </c>
      <c r="AE8" s="58"/>
      <c r="AF8" s="58">
        <f t="shared" si="5"/>
        <v>7.5758297173559502E-2</v>
      </c>
      <c r="AG8" s="58"/>
      <c r="AH8" s="58">
        <f t="shared" si="6"/>
        <v>0.66510706149859655</v>
      </c>
      <c r="AI8" s="58"/>
      <c r="AJ8" s="58">
        <f t="shared" si="7"/>
        <v>1.015753705120351E-2</v>
      </c>
      <c r="AK8" s="58"/>
      <c r="AL8" s="58">
        <f t="shared" si="8"/>
        <v>12.305432906822587</v>
      </c>
      <c r="AM8" s="58"/>
      <c r="AN8" s="58">
        <f t="shared" si="9"/>
        <v>3.7561725553929642E-2</v>
      </c>
      <c r="AO8" s="58"/>
      <c r="AP8" s="58">
        <f t="shared" si="10"/>
        <v>8.4963565126212686</v>
      </c>
      <c r="AQ8" s="58">
        <f t="shared" si="11"/>
        <v>2.2860360360360359E-2</v>
      </c>
      <c r="AR8" s="58">
        <f t="shared" si="12"/>
        <v>725.41871921182258</v>
      </c>
      <c r="AS8" s="58">
        <f t="shared" si="13"/>
        <v>16.583333333333332</v>
      </c>
      <c r="AT8" s="58">
        <f t="shared" si="14"/>
        <v>0.11390391345847914</v>
      </c>
      <c r="AU8" s="58">
        <f t="shared" si="15"/>
        <v>5.2262569832402228</v>
      </c>
      <c r="AV8" s="58">
        <f t="shared" si="16"/>
        <v>3.6866995073891617</v>
      </c>
      <c r="AW8" s="58">
        <f t="shared" si="17"/>
        <v>5.0821675947304076E-3</v>
      </c>
      <c r="AX8" s="58">
        <f t="shared" si="18"/>
        <v>43.116542902478045</v>
      </c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N8" s="8">
        <v>1</v>
      </c>
      <c r="EO8" s="8">
        <v>1</v>
      </c>
    </row>
    <row r="9" spans="1:145">
      <c r="B9" s="18" t="s">
        <v>119</v>
      </c>
      <c r="C9" s="18" t="s">
        <v>114</v>
      </c>
      <c r="D9" s="18" t="s">
        <v>115</v>
      </c>
      <c r="E9" s="8">
        <v>1</v>
      </c>
      <c r="F9" s="8">
        <v>1</v>
      </c>
      <c r="I9" s="58">
        <v>3.47</v>
      </c>
      <c r="J9" s="58">
        <v>4.63</v>
      </c>
      <c r="K9" s="58">
        <v>0.46949999999999997</v>
      </c>
      <c r="L9" s="58">
        <v>74.489999999999995</v>
      </c>
      <c r="M9" s="58">
        <v>8.2000000000000003E-2</v>
      </c>
      <c r="N9" s="58">
        <v>5.4600000000000003E-2</v>
      </c>
      <c r="O9" s="58">
        <v>0.58020000000000005</v>
      </c>
      <c r="P9" s="58">
        <v>8.09E-2</v>
      </c>
      <c r="Q9" s="58">
        <v>11.86</v>
      </c>
      <c r="R9" s="58">
        <v>3.0700000000000002E-2</v>
      </c>
      <c r="S9" s="58">
        <v>95.748000000000005</v>
      </c>
      <c r="T9" s="18"/>
      <c r="V9" s="58">
        <f t="shared" si="0"/>
        <v>3.6240965868738777</v>
      </c>
      <c r="W9" s="58"/>
      <c r="X9" s="58">
        <f t="shared" si="1"/>
        <v>4.8356101432928105</v>
      </c>
      <c r="Y9" s="58"/>
      <c r="Z9" s="58">
        <f t="shared" si="2"/>
        <v>0.49034966787818018</v>
      </c>
      <c r="AA9" s="58"/>
      <c r="AB9" s="58">
        <f t="shared" si="3"/>
        <v>77.797969670384745</v>
      </c>
      <c r="AC9" s="58"/>
      <c r="AD9" s="58">
        <f t="shared" si="4"/>
        <v>8.5641475539959058E-2</v>
      </c>
      <c r="AE9" s="58"/>
      <c r="AF9" s="58">
        <f t="shared" si="5"/>
        <v>5.7024689810753232E-2</v>
      </c>
      <c r="AG9" s="58"/>
      <c r="AH9" s="58">
        <f t="shared" si="6"/>
        <v>0.60596565985712503</v>
      </c>
      <c r="AI9" s="58"/>
      <c r="AJ9" s="58">
        <f t="shared" si="7"/>
        <v>8.4492626477837646E-2</v>
      </c>
      <c r="AK9" s="58"/>
      <c r="AL9" s="58">
        <f t="shared" si="8"/>
        <v>12.386681706145296</v>
      </c>
      <c r="AM9" s="58"/>
      <c r="AN9" s="58">
        <f t="shared" si="9"/>
        <v>3.2063332915570036E-2</v>
      </c>
      <c r="AO9" s="58"/>
      <c r="AP9" s="58">
        <f t="shared" si="10"/>
        <v>8.4597067301666886</v>
      </c>
      <c r="AQ9" s="58">
        <f t="shared" si="11"/>
        <v>1.7710583153347732E-2</v>
      </c>
      <c r="AR9" s="58">
        <f t="shared" si="12"/>
        <v>908.41463414634131</v>
      </c>
      <c r="AS9" s="58">
        <f t="shared" si="13"/>
        <v>16.088552915766734</v>
      </c>
      <c r="AT9" s="58">
        <f t="shared" si="14"/>
        <v>9.4105480868665978E-2</v>
      </c>
      <c r="AU9" s="58">
        <f t="shared" si="15"/>
        <v>8.5989010989010968</v>
      </c>
      <c r="AV9" s="58">
        <f t="shared" si="16"/>
        <v>5.725609756097561</v>
      </c>
      <c r="AW9" s="58">
        <f t="shared" si="17"/>
        <v>6.3028594442207011E-3</v>
      </c>
      <c r="AX9" s="58">
        <f t="shared" si="18"/>
        <v>31.539053458433948</v>
      </c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  <c r="DI9" s="58"/>
      <c r="DJ9" s="58"/>
      <c r="DK9" s="58"/>
      <c r="DL9" s="58"/>
      <c r="DM9" s="58"/>
      <c r="DN9" s="58"/>
      <c r="DO9" s="58"/>
      <c r="DP9" s="58"/>
      <c r="DQ9" s="58"/>
      <c r="DR9" s="58"/>
      <c r="DS9" s="58"/>
      <c r="DT9" s="58"/>
      <c r="DU9" s="58"/>
      <c r="DV9" s="58"/>
      <c r="DW9" s="58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N9" s="8">
        <v>1</v>
      </c>
      <c r="EO9" s="8">
        <v>1</v>
      </c>
    </row>
    <row r="10" spans="1:145">
      <c r="B10" s="18" t="s">
        <v>120</v>
      </c>
      <c r="C10" s="18" t="s">
        <v>114</v>
      </c>
      <c r="D10" s="18" t="s">
        <v>115</v>
      </c>
      <c r="E10" s="8">
        <v>1</v>
      </c>
      <c r="F10" s="8">
        <v>1</v>
      </c>
      <c r="I10" s="58">
        <v>3.49</v>
      </c>
      <c r="J10" s="58">
        <v>4.41</v>
      </c>
      <c r="K10" s="58">
        <v>0.54549999999999998</v>
      </c>
      <c r="L10" s="58">
        <v>73.48</v>
      </c>
      <c r="M10" s="58">
        <v>7.9699999999999993E-2</v>
      </c>
      <c r="N10" s="58">
        <v>9.6299999999999997E-2</v>
      </c>
      <c r="O10" s="58">
        <v>0.61180000000000001</v>
      </c>
      <c r="P10" s="58">
        <v>0.10390000000000001</v>
      </c>
      <c r="Q10" s="58">
        <v>11.99</v>
      </c>
      <c r="R10" s="58">
        <v>0</v>
      </c>
      <c r="S10" s="58">
        <v>94.807299999999998</v>
      </c>
      <c r="T10" s="18"/>
      <c r="V10" s="58">
        <f t="shared" si="0"/>
        <v>3.6811511349864414</v>
      </c>
      <c r="W10" s="58"/>
      <c r="X10" s="58">
        <f t="shared" si="1"/>
        <v>4.6515405459284258</v>
      </c>
      <c r="Y10" s="58"/>
      <c r="Z10" s="58">
        <f t="shared" si="2"/>
        <v>0.57537763442266576</v>
      </c>
      <c r="AA10" s="58"/>
      <c r="AB10" s="58">
        <f t="shared" si="3"/>
        <v>77.50458034349677</v>
      </c>
      <c r="AC10" s="58"/>
      <c r="AD10" s="58">
        <f t="shared" si="4"/>
        <v>8.4065256578343656E-2</v>
      </c>
      <c r="AE10" s="58"/>
      <c r="AF10" s="58">
        <f t="shared" si="5"/>
        <v>0.10157445681925337</v>
      </c>
      <c r="AG10" s="58"/>
      <c r="AH10" s="58">
        <f t="shared" si="6"/>
        <v>0.64530895827641965</v>
      </c>
      <c r="AI10" s="58"/>
      <c r="AJ10" s="58">
        <f t="shared" si="7"/>
        <v>0.10959071717051325</v>
      </c>
      <c r="AK10" s="58"/>
      <c r="AL10" s="58">
        <f t="shared" si="8"/>
        <v>12.646705475211299</v>
      </c>
      <c r="AM10" s="58"/>
      <c r="AN10" s="58">
        <f t="shared" si="9"/>
        <v>0</v>
      </c>
      <c r="AO10" s="58"/>
      <c r="AP10" s="58">
        <f t="shared" si="10"/>
        <v>8.3326916809148663</v>
      </c>
      <c r="AQ10" s="58">
        <f t="shared" si="11"/>
        <v>1.8072562358276645E-2</v>
      </c>
      <c r="AR10" s="58">
        <f t="shared" si="12"/>
        <v>921.95734002509425</v>
      </c>
      <c r="AS10" s="58">
        <f t="shared" si="13"/>
        <v>16.662131519274379</v>
      </c>
      <c r="AT10" s="58">
        <f t="shared" si="14"/>
        <v>0.15740438051650865</v>
      </c>
      <c r="AU10" s="58">
        <f t="shared" si="15"/>
        <v>5.6645898234683285</v>
      </c>
      <c r="AV10" s="58">
        <f t="shared" si="16"/>
        <v>6.8444165621079041</v>
      </c>
      <c r="AW10" s="58">
        <f t="shared" si="17"/>
        <v>7.4237887860642334E-3</v>
      </c>
      <c r="AX10" s="58">
        <f t="shared" si="18"/>
        <v>41.153171152267234</v>
      </c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N10" s="8">
        <v>1</v>
      </c>
      <c r="EO10" s="8">
        <v>1</v>
      </c>
    </row>
    <row r="11" spans="1:145">
      <c r="B11" s="18" t="s">
        <v>121</v>
      </c>
      <c r="C11" s="18" t="s">
        <v>114</v>
      </c>
      <c r="D11" s="18" t="s">
        <v>115</v>
      </c>
      <c r="E11" s="8">
        <v>1</v>
      </c>
      <c r="F11" s="8">
        <v>1</v>
      </c>
      <c r="I11" s="58">
        <v>3.31</v>
      </c>
      <c r="J11" s="58">
        <v>4.7</v>
      </c>
      <c r="K11" s="58">
        <v>0.42459999999999998</v>
      </c>
      <c r="L11" s="58">
        <v>73.64</v>
      </c>
      <c r="M11" s="58">
        <v>0.1118</v>
      </c>
      <c r="N11" s="58">
        <v>6.2600000000000003E-2</v>
      </c>
      <c r="O11" s="58">
        <v>0.60170000000000001</v>
      </c>
      <c r="P11" s="58">
        <v>0</v>
      </c>
      <c r="Q11" s="58">
        <v>11.71</v>
      </c>
      <c r="R11" s="58">
        <v>4.4600000000000001E-2</v>
      </c>
      <c r="S11" s="58">
        <v>94.6053</v>
      </c>
      <c r="T11" s="18"/>
      <c r="V11" s="58">
        <f t="shared" si="0"/>
        <v>3.4987468989580925</v>
      </c>
      <c r="W11" s="58"/>
      <c r="X11" s="58">
        <f t="shared" si="1"/>
        <v>4.9680091918740281</v>
      </c>
      <c r="Y11" s="58"/>
      <c r="Z11" s="58">
        <f t="shared" si="2"/>
        <v>0.44881206444036431</v>
      </c>
      <c r="AA11" s="58"/>
      <c r="AB11" s="58">
        <f t="shared" si="3"/>
        <v>77.839190827575194</v>
      </c>
      <c r="AC11" s="58"/>
      <c r="AD11" s="58">
        <f t="shared" si="4"/>
        <v>0.11817519737266305</v>
      </c>
      <c r="AE11" s="58"/>
      <c r="AF11" s="58">
        <f t="shared" si="5"/>
        <v>6.6169654342832812E-2</v>
      </c>
      <c r="AG11" s="58"/>
      <c r="AH11" s="58">
        <f t="shared" si="6"/>
        <v>0.63601087888310692</v>
      </c>
      <c r="AI11" s="58"/>
      <c r="AJ11" s="58">
        <f t="shared" si="7"/>
        <v>0</v>
      </c>
      <c r="AK11" s="58"/>
      <c r="AL11" s="58">
        <f t="shared" si="8"/>
        <v>12.377742050392527</v>
      </c>
      <c r="AM11" s="58"/>
      <c r="AN11" s="58">
        <f t="shared" si="9"/>
        <v>4.7143236161187589E-2</v>
      </c>
      <c r="AO11" s="58"/>
      <c r="AP11" s="58">
        <f t="shared" si="10"/>
        <v>8.4667560908321207</v>
      </c>
      <c r="AQ11" s="58">
        <f t="shared" si="11"/>
        <v>2.3787234042553191E-2</v>
      </c>
      <c r="AR11" s="58">
        <f t="shared" si="12"/>
        <v>658.67620751341678</v>
      </c>
      <c r="AS11" s="58">
        <f t="shared" si="13"/>
        <v>15.668085106382978</v>
      </c>
      <c r="AT11" s="58">
        <f t="shared" si="14"/>
        <v>0.10403855742064154</v>
      </c>
      <c r="AU11" s="58">
        <f t="shared" si="15"/>
        <v>6.7827476038338643</v>
      </c>
      <c r="AV11" s="58">
        <f t="shared" si="16"/>
        <v>3.7978533094812166</v>
      </c>
      <c r="AW11" s="58">
        <f t="shared" si="17"/>
        <v>5.7658881042911463E-3</v>
      </c>
      <c r="AX11" s="58">
        <f t="shared" si="18"/>
        <v>36.870305752552092</v>
      </c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  <c r="DS11" s="58"/>
      <c r="DT11" s="58"/>
      <c r="DU11" s="58"/>
      <c r="DV11" s="58"/>
      <c r="DW11" s="58"/>
      <c r="DX11" s="58"/>
      <c r="DY11" s="58"/>
      <c r="DZ11" s="58"/>
      <c r="EA11" s="58"/>
      <c r="EB11" s="58"/>
      <c r="EC11" s="58"/>
      <c r="ED11" s="58"/>
      <c r="EE11" s="58"/>
      <c r="EF11" s="58"/>
      <c r="EG11" s="58"/>
      <c r="EH11" s="58"/>
      <c r="EI11" s="58"/>
      <c r="EJ11" s="58"/>
      <c r="EK11" s="58"/>
      <c r="EL11" s="58"/>
      <c r="EN11" s="8">
        <v>1</v>
      </c>
      <c r="EO11" s="8">
        <v>1</v>
      </c>
    </row>
    <row r="12" spans="1:145">
      <c r="B12" s="18" t="s">
        <v>122</v>
      </c>
      <c r="C12" s="18" t="s">
        <v>114</v>
      </c>
      <c r="D12" s="18" t="s">
        <v>115</v>
      </c>
      <c r="E12" s="8">
        <v>1</v>
      </c>
      <c r="F12" s="8">
        <v>1</v>
      </c>
      <c r="I12" s="58">
        <v>3.47</v>
      </c>
      <c r="J12" s="58">
        <v>4.58</v>
      </c>
      <c r="K12" s="58">
        <v>0.50090000000000001</v>
      </c>
      <c r="L12" s="58">
        <v>73.459999999999994</v>
      </c>
      <c r="M12" s="58">
        <v>7.6100000000000001E-2</v>
      </c>
      <c r="N12" s="58">
        <v>5.9299999999999999E-2</v>
      </c>
      <c r="O12" s="58">
        <v>0.61129999999999995</v>
      </c>
      <c r="P12" s="58">
        <v>4.9700000000000001E-2</v>
      </c>
      <c r="Q12" s="58">
        <v>11.7</v>
      </c>
      <c r="R12" s="58">
        <v>0</v>
      </c>
      <c r="S12" s="58">
        <v>94.507400000000004</v>
      </c>
      <c r="T12" s="18"/>
      <c r="V12" s="58">
        <f t="shared" si="0"/>
        <v>3.6716701549296666</v>
      </c>
      <c r="W12" s="58"/>
      <c r="X12" s="58">
        <f t="shared" si="1"/>
        <v>4.8461813572270529</v>
      </c>
      <c r="Y12" s="58"/>
      <c r="Z12" s="58">
        <f t="shared" si="2"/>
        <v>0.53001140651419887</v>
      </c>
      <c r="AA12" s="58"/>
      <c r="AB12" s="58">
        <f t="shared" si="3"/>
        <v>77.729362991681057</v>
      </c>
      <c r="AC12" s="58"/>
      <c r="AD12" s="58">
        <f t="shared" si="4"/>
        <v>8.0522795040388367E-2</v>
      </c>
      <c r="AE12" s="58"/>
      <c r="AF12" s="58">
        <f t="shared" si="5"/>
        <v>6.2746409275887385E-2</v>
      </c>
      <c r="AG12" s="58"/>
      <c r="AH12" s="58">
        <f t="shared" si="6"/>
        <v>0.64682765582377666</v>
      </c>
      <c r="AI12" s="58"/>
      <c r="AJ12" s="58">
        <f t="shared" si="7"/>
        <v>5.2588474553315397E-2</v>
      </c>
      <c r="AK12" s="58"/>
      <c r="AL12" s="58">
        <f t="shared" si="8"/>
        <v>12.37998294313461</v>
      </c>
      <c r="AM12" s="58"/>
      <c r="AN12" s="58">
        <f t="shared" si="9"/>
        <v>0</v>
      </c>
      <c r="AO12" s="58"/>
      <c r="AP12" s="58">
        <f t="shared" si="10"/>
        <v>8.5178515121567191</v>
      </c>
      <c r="AQ12" s="58">
        <f t="shared" si="11"/>
        <v>1.6615720524017469E-2</v>
      </c>
      <c r="AR12" s="58">
        <f t="shared" si="12"/>
        <v>965.30880420499329</v>
      </c>
      <c r="AS12" s="58">
        <f t="shared" si="13"/>
        <v>16.039301310043665</v>
      </c>
      <c r="AT12" s="58">
        <f t="shared" si="14"/>
        <v>9.7006379846229354E-2</v>
      </c>
      <c r="AU12" s="58">
        <f t="shared" si="15"/>
        <v>8.4468802698145034</v>
      </c>
      <c r="AV12" s="58">
        <f t="shared" si="16"/>
        <v>6.5821287779237849</v>
      </c>
      <c r="AW12" s="58">
        <f t="shared" si="17"/>
        <v>6.8186768309283973E-3</v>
      </c>
      <c r="AX12" s="58">
        <f t="shared" si="18"/>
        <v>31.925456159453518</v>
      </c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N12" s="8">
        <v>1</v>
      </c>
      <c r="EO12" s="8">
        <v>1</v>
      </c>
    </row>
    <row r="13" spans="1:145">
      <c r="B13" s="18" t="s">
        <v>123</v>
      </c>
      <c r="C13" s="18" t="s">
        <v>114</v>
      </c>
      <c r="D13" s="18" t="s">
        <v>115</v>
      </c>
      <c r="E13" s="8">
        <v>1</v>
      </c>
      <c r="F13" s="8">
        <v>1</v>
      </c>
      <c r="I13" s="58">
        <v>3.5</v>
      </c>
      <c r="J13" s="58">
        <v>4.5999999999999996</v>
      </c>
      <c r="K13" s="58">
        <v>0.43099999999999999</v>
      </c>
      <c r="L13" s="58">
        <v>74.459999999999994</v>
      </c>
      <c r="M13" s="58">
        <v>7.6100000000000001E-2</v>
      </c>
      <c r="N13" s="58">
        <v>9.1399999999999995E-2</v>
      </c>
      <c r="O13" s="58">
        <v>0.60950000000000004</v>
      </c>
      <c r="P13" s="58">
        <v>6.5199999999999994E-2</v>
      </c>
      <c r="Q13" s="58">
        <v>12.08</v>
      </c>
      <c r="R13" s="58">
        <v>3.1699999999999999E-2</v>
      </c>
      <c r="S13" s="58">
        <v>95.944999999999993</v>
      </c>
      <c r="T13" s="18"/>
      <c r="V13" s="58">
        <f t="shared" si="0"/>
        <v>3.6479232893845435</v>
      </c>
      <c r="W13" s="58"/>
      <c r="X13" s="58">
        <f t="shared" si="1"/>
        <v>4.7944134660482574</v>
      </c>
      <c r="Y13" s="58"/>
      <c r="Z13" s="58">
        <f t="shared" si="2"/>
        <v>0.44921569649278231</v>
      </c>
      <c r="AA13" s="58"/>
      <c r="AB13" s="58">
        <f t="shared" si="3"/>
        <v>77.606962322163739</v>
      </c>
      <c r="AC13" s="58"/>
      <c r="AD13" s="58">
        <f t="shared" si="4"/>
        <v>7.9316274949189636E-2</v>
      </c>
      <c r="AE13" s="58"/>
      <c r="AF13" s="58">
        <f t="shared" si="5"/>
        <v>9.5262911042784934E-2</v>
      </c>
      <c r="AG13" s="58"/>
      <c r="AH13" s="58">
        <f t="shared" si="6"/>
        <v>0.63525978425139407</v>
      </c>
      <c r="AI13" s="58"/>
      <c r="AJ13" s="58">
        <f t="shared" si="7"/>
        <v>6.7955599562249211E-2</v>
      </c>
      <c r="AK13" s="58"/>
      <c r="AL13" s="58">
        <f t="shared" si="8"/>
        <v>12.59054666736151</v>
      </c>
      <c r="AM13" s="58"/>
      <c r="AN13" s="58">
        <f t="shared" si="9"/>
        <v>3.3039762363854294E-2</v>
      </c>
      <c r="AO13" s="58"/>
      <c r="AP13" s="58">
        <f t="shared" si="10"/>
        <v>8.4423367554328017</v>
      </c>
      <c r="AQ13" s="58">
        <f t="shared" si="11"/>
        <v>1.6543478260869562E-2</v>
      </c>
      <c r="AR13" s="58">
        <f t="shared" si="12"/>
        <v>978.449408672799</v>
      </c>
      <c r="AS13" s="58">
        <f t="shared" si="13"/>
        <v>16.186956521739127</v>
      </c>
      <c r="AT13" s="58">
        <f t="shared" si="14"/>
        <v>0.14995898277276457</v>
      </c>
      <c r="AU13" s="58">
        <f t="shared" si="15"/>
        <v>4.7155361050328226</v>
      </c>
      <c r="AV13" s="58">
        <f t="shared" si="16"/>
        <v>5.6636005256241786</v>
      </c>
      <c r="AW13" s="58">
        <f t="shared" si="17"/>
        <v>5.7883427343540152E-3</v>
      </c>
      <c r="AX13" s="58">
        <f t="shared" si="18"/>
        <v>45.654364790327406</v>
      </c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8"/>
      <c r="BW13" s="58"/>
      <c r="BX13" s="58"/>
      <c r="BY13" s="58"/>
      <c r="BZ13" s="58"/>
      <c r="CA13" s="58"/>
      <c r="CB13" s="58"/>
      <c r="CC13" s="58"/>
      <c r="CD13" s="58"/>
      <c r="CE13" s="58"/>
      <c r="CF13" s="58"/>
      <c r="CG13" s="58"/>
      <c r="CH13" s="58"/>
      <c r="CI13" s="58"/>
      <c r="CJ13" s="58"/>
      <c r="CK13" s="58"/>
      <c r="CL13" s="58"/>
      <c r="CM13" s="58"/>
      <c r="CN13" s="58"/>
      <c r="CO13" s="58"/>
      <c r="CP13" s="58"/>
      <c r="CQ13" s="58"/>
      <c r="CR13" s="58"/>
      <c r="CS13" s="58"/>
      <c r="CT13" s="58"/>
      <c r="CU13" s="58"/>
      <c r="CV13" s="58"/>
      <c r="CW13" s="58"/>
      <c r="CX13" s="58"/>
      <c r="CY13" s="58"/>
      <c r="CZ13" s="58"/>
      <c r="DA13" s="58"/>
      <c r="DB13" s="58"/>
      <c r="DC13" s="58"/>
      <c r="DD13" s="58"/>
      <c r="DE13" s="58"/>
      <c r="DF13" s="58"/>
      <c r="DG13" s="58"/>
      <c r="DH13" s="58"/>
      <c r="DI13" s="58"/>
      <c r="DJ13" s="58"/>
      <c r="DK13" s="58"/>
      <c r="DL13" s="58"/>
      <c r="DM13" s="58"/>
      <c r="DN13" s="58"/>
      <c r="DO13" s="58"/>
      <c r="DP13" s="58"/>
      <c r="DQ13" s="58"/>
      <c r="DR13" s="58"/>
      <c r="DS13" s="58"/>
      <c r="DT13" s="58"/>
      <c r="DU13" s="58"/>
      <c r="DV13" s="58"/>
      <c r="DW13" s="58"/>
      <c r="DX13" s="58"/>
      <c r="DY13" s="58"/>
      <c r="DZ13" s="58"/>
      <c r="EA13" s="58"/>
      <c r="EB13" s="58"/>
      <c r="EC13" s="58"/>
      <c r="ED13" s="58"/>
      <c r="EE13" s="58"/>
      <c r="EF13" s="58"/>
      <c r="EG13" s="58"/>
      <c r="EH13" s="58"/>
      <c r="EI13" s="58"/>
      <c r="EJ13" s="58"/>
      <c r="EK13" s="58"/>
      <c r="EL13" s="58"/>
      <c r="EN13" s="8">
        <v>1</v>
      </c>
      <c r="EO13" s="8">
        <v>1</v>
      </c>
    </row>
    <row r="14" spans="1:145">
      <c r="B14" s="18" t="s">
        <v>124</v>
      </c>
      <c r="C14" s="18" t="s">
        <v>114</v>
      </c>
      <c r="D14" s="18" t="s">
        <v>115</v>
      </c>
      <c r="E14" s="8">
        <v>1</v>
      </c>
      <c r="F14" s="8">
        <v>1</v>
      </c>
      <c r="I14" s="58">
        <v>3.36</v>
      </c>
      <c r="J14" s="58">
        <v>4.57</v>
      </c>
      <c r="K14" s="58">
        <v>0.36759999999999998</v>
      </c>
      <c r="L14" s="58">
        <v>73.37</v>
      </c>
      <c r="M14" s="58">
        <v>8.6800000000000002E-2</v>
      </c>
      <c r="N14" s="58">
        <v>8.8400000000000006E-2</v>
      </c>
      <c r="O14" s="58">
        <v>0.60140000000000005</v>
      </c>
      <c r="P14" s="58">
        <v>0</v>
      </c>
      <c r="Q14" s="58">
        <v>11.76</v>
      </c>
      <c r="R14" s="58">
        <v>3.8E-3</v>
      </c>
      <c r="S14" s="58">
        <v>94.208100000000002</v>
      </c>
      <c r="T14" s="18"/>
      <c r="V14" s="58">
        <f t="shared" si="0"/>
        <v>3.566572301107866</v>
      </c>
      <c r="W14" s="58"/>
      <c r="X14" s="58">
        <f t="shared" si="1"/>
        <v>4.8509629214473069</v>
      </c>
      <c r="Y14" s="58"/>
      <c r="Z14" s="58">
        <f t="shared" si="2"/>
        <v>0.39019999341882489</v>
      </c>
      <c r="AA14" s="58"/>
      <c r="AB14" s="58">
        <f t="shared" si="3"/>
        <v>77.880776706036954</v>
      </c>
      <c r="AC14" s="58"/>
      <c r="AD14" s="58">
        <f t="shared" si="4"/>
        <v>9.2136451111953219E-2</v>
      </c>
      <c r="AE14" s="58"/>
      <c r="AF14" s="58">
        <f t="shared" si="5"/>
        <v>9.3834818874385537E-2</v>
      </c>
      <c r="AG14" s="58"/>
      <c r="AH14" s="58">
        <f t="shared" si="6"/>
        <v>0.63837398270424728</v>
      </c>
      <c r="AI14" s="58"/>
      <c r="AJ14" s="58">
        <f t="shared" si="7"/>
        <v>0</v>
      </c>
      <c r="AK14" s="58"/>
      <c r="AL14" s="58">
        <f t="shared" si="8"/>
        <v>12.483003053877532</v>
      </c>
      <c r="AM14" s="58"/>
      <c r="AN14" s="58">
        <f t="shared" si="9"/>
        <v>4.0336234357767533E-3</v>
      </c>
      <c r="AO14" s="58"/>
      <c r="AP14" s="58">
        <f t="shared" si="10"/>
        <v>8.4175352225551734</v>
      </c>
      <c r="AQ14" s="58">
        <f t="shared" si="11"/>
        <v>1.8993435448577678E-2</v>
      </c>
      <c r="AR14" s="58">
        <f t="shared" si="12"/>
        <v>845.27649769585253</v>
      </c>
      <c r="AS14" s="58">
        <f t="shared" si="13"/>
        <v>16.054704595185996</v>
      </c>
      <c r="AT14" s="58">
        <f t="shared" si="14"/>
        <v>0.14699035583638179</v>
      </c>
      <c r="AU14" s="58">
        <f t="shared" si="15"/>
        <v>4.1583710407239813</v>
      </c>
      <c r="AV14" s="58">
        <f t="shared" si="16"/>
        <v>4.2350230414746539</v>
      </c>
      <c r="AW14" s="58">
        <f t="shared" si="17"/>
        <v>5.0102221616464488E-3</v>
      </c>
      <c r="AX14" s="58">
        <f t="shared" si="18"/>
        <v>48.787090652832767</v>
      </c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  <c r="BU14" s="58"/>
      <c r="BV14" s="58"/>
      <c r="BW14" s="58"/>
      <c r="BX14" s="58"/>
      <c r="BY14" s="58"/>
      <c r="BZ14" s="58"/>
      <c r="CA14" s="58"/>
      <c r="CB14" s="58"/>
      <c r="CC14" s="58"/>
      <c r="CD14" s="58"/>
      <c r="CE14" s="58"/>
      <c r="CF14" s="58"/>
      <c r="CG14" s="58"/>
      <c r="CH14" s="58"/>
      <c r="CI14" s="58"/>
      <c r="CJ14" s="58"/>
      <c r="CK14" s="58"/>
      <c r="CL14" s="58"/>
      <c r="CM14" s="58"/>
      <c r="CN14" s="58"/>
      <c r="CO14" s="58"/>
      <c r="CP14" s="58"/>
      <c r="CQ14" s="58"/>
      <c r="CR14" s="58"/>
      <c r="CS14" s="58"/>
      <c r="CT14" s="58"/>
      <c r="CU14" s="58"/>
      <c r="CV14" s="58"/>
      <c r="CW14" s="58"/>
      <c r="CX14" s="58"/>
      <c r="CY14" s="58"/>
      <c r="CZ14" s="58"/>
      <c r="DA14" s="58"/>
      <c r="DB14" s="58"/>
      <c r="DC14" s="58"/>
      <c r="DD14" s="58"/>
      <c r="DE14" s="58"/>
      <c r="DF14" s="58"/>
      <c r="DG14" s="58"/>
      <c r="DH14" s="58"/>
      <c r="DI14" s="58"/>
      <c r="DJ14" s="58"/>
      <c r="DK14" s="58"/>
      <c r="DL14" s="58"/>
      <c r="DM14" s="58"/>
      <c r="DN14" s="58"/>
      <c r="DO14" s="58"/>
      <c r="DP14" s="58"/>
      <c r="DQ14" s="58"/>
      <c r="DR14" s="58"/>
      <c r="DS14" s="58"/>
      <c r="DT14" s="58"/>
      <c r="DU14" s="58"/>
      <c r="DV14" s="58"/>
      <c r="DW14" s="58"/>
      <c r="DX14" s="58"/>
      <c r="DY14" s="58"/>
      <c r="DZ14" s="58"/>
      <c r="EA14" s="58"/>
      <c r="EB14" s="58"/>
      <c r="EC14" s="58"/>
      <c r="ED14" s="58"/>
      <c r="EE14" s="58"/>
      <c r="EF14" s="58"/>
      <c r="EG14" s="58"/>
      <c r="EH14" s="58"/>
      <c r="EI14" s="58"/>
      <c r="EJ14" s="58"/>
      <c r="EK14" s="58"/>
      <c r="EL14" s="58"/>
      <c r="EN14" s="8">
        <v>1</v>
      </c>
      <c r="EO14" s="8">
        <v>1</v>
      </c>
    </row>
    <row r="15" spans="1:145">
      <c r="B15" s="18" t="s">
        <v>125</v>
      </c>
      <c r="C15" s="18" t="s">
        <v>114</v>
      </c>
      <c r="D15" s="18" t="s">
        <v>115</v>
      </c>
      <c r="E15" s="8">
        <v>1</v>
      </c>
      <c r="F15" s="8">
        <v>1</v>
      </c>
      <c r="I15" s="58">
        <v>3.58</v>
      </c>
      <c r="J15" s="58">
        <v>4.2699999999999996</v>
      </c>
      <c r="K15" s="58">
        <v>0.51980000000000004</v>
      </c>
      <c r="L15" s="58">
        <v>74.14</v>
      </c>
      <c r="M15" s="58">
        <v>8.2900000000000001E-2</v>
      </c>
      <c r="N15" s="58">
        <v>7.5700000000000003E-2</v>
      </c>
      <c r="O15" s="58">
        <v>0.6018</v>
      </c>
      <c r="P15" s="58">
        <v>3.27E-2</v>
      </c>
      <c r="Q15" s="58">
        <v>11.83</v>
      </c>
      <c r="R15" s="58">
        <v>1.18E-2</v>
      </c>
      <c r="S15" s="58">
        <v>95.144800000000004</v>
      </c>
      <c r="T15" s="18"/>
      <c r="V15" s="58">
        <f t="shared" si="0"/>
        <v>3.7626859271342203</v>
      </c>
      <c r="W15" s="58"/>
      <c r="X15" s="58">
        <f t="shared" si="1"/>
        <v>4.4878963432578551</v>
      </c>
      <c r="Y15" s="58"/>
      <c r="Z15" s="58">
        <f t="shared" si="2"/>
        <v>0.54632518014647158</v>
      </c>
      <c r="AA15" s="58"/>
      <c r="AB15" s="58">
        <f t="shared" si="3"/>
        <v>77.923333697690254</v>
      </c>
      <c r="AC15" s="58"/>
      <c r="AD15" s="58">
        <f t="shared" si="4"/>
        <v>8.7130352893694654E-2</v>
      </c>
      <c r="AE15" s="58"/>
      <c r="AF15" s="58">
        <f t="shared" si="5"/>
        <v>7.9562939855882822E-2</v>
      </c>
      <c r="AG15" s="58"/>
      <c r="AH15" s="58">
        <f t="shared" si="6"/>
        <v>0.63250960641043963</v>
      </c>
      <c r="AI15" s="58"/>
      <c r="AJ15" s="58">
        <f t="shared" si="7"/>
        <v>3.4368667546728772E-2</v>
      </c>
      <c r="AK15" s="58"/>
      <c r="AL15" s="58">
        <f t="shared" si="8"/>
        <v>12.433680032960288</v>
      </c>
      <c r="AM15" s="58"/>
      <c r="AN15" s="58">
        <f t="shared" si="9"/>
        <v>1.2402149145302738E-2</v>
      </c>
      <c r="AO15" s="58"/>
      <c r="AP15" s="58">
        <f t="shared" si="10"/>
        <v>8.2505822703920764</v>
      </c>
      <c r="AQ15" s="58">
        <f t="shared" si="11"/>
        <v>1.9414519906323185E-2</v>
      </c>
      <c r="AR15" s="58">
        <f t="shared" si="12"/>
        <v>894.33051869722567</v>
      </c>
      <c r="AS15" s="58">
        <f t="shared" si="13"/>
        <v>17.362997658079625</v>
      </c>
      <c r="AT15" s="58">
        <f t="shared" si="14"/>
        <v>0.12578929877035561</v>
      </c>
      <c r="AU15" s="58">
        <f t="shared" si="15"/>
        <v>6.8665785997358002</v>
      </c>
      <c r="AV15" s="58">
        <f t="shared" si="16"/>
        <v>6.270205066344996</v>
      </c>
      <c r="AW15" s="58">
        <f t="shared" si="17"/>
        <v>7.0110601564607519E-3</v>
      </c>
      <c r="AX15" s="58">
        <f t="shared" si="18"/>
        <v>36.584853173439406</v>
      </c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  <c r="BO15" s="58"/>
      <c r="BP15" s="58"/>
      <c r="BQ15" s="58"/>
      <c r="BR15" s="58"/>
      <c r="BS15" s="58"/>
      <c r="BT15" s="58"/>
      <c r="BU15" s="58"/>
      <c r="BV15" s="58"/>
      <c r="BW15" s="58"/>
      <c r="BX15" s="58"/>
      <c r="BY15" s="58"/>
      <c r="BZ15" s="58"/>
      <c r="CA15" s="58"/>
      <c r="CB15" s="58"/>
      <c r="CC15" s="58"/>
      <c r="CD15" s="58"/>
      <c r="CE15" s="58"/>
      <c r="CF15" s="58"/>
      <c r="CG15" s="58"/>
      <c r="CH15" s="58"/>
      <c r="CI15" s="58"/>
      <c r="CJ15" s="58"/>
      <c r="CK15" s="58"/>
      <c r="CL15" s="58"/>
      <c r="CM15" s="58"/>
      <c r="CN15" s="58"/>
      <c r="CO15" s="58"/>
      <c r="CP15" s="58"/>
      <c r="CQ15" s="58"/>
      <c r="CR15" s="58"/>
      <c r="CS15" s="58"/>
      <c r="CT15" s="58"/>
      <c r="CU15" s="58"/>
      <c r="CV15" s="58"/>
      <c r="CW15" s="58"/>
      <c r="CX15" s="58"/>
      <c r="CY15" s="58"/>
      <c r="CZ15" s="58"/>
      <c r="DA15" s="58"/>
      <c r="DB15" s="58"/>
      <c r="DC15" s="58"/>
      <c r="DD15" s="58"/>
      <c r="DE15" s="58"/>
      <c r="DF15" s="58"/>
      <c r="DG15" s="58"/>
      <c r="DH15" s="58"/>
      <c r="DI15" s="58"/>
      <c r="DJ15" s="58"/>
      <c r="DK15" s="58"/>
      <c r="DL15" s="58"/>
      <c r="DM15" s="58"/>
      <c r="DN15" s="58"/>
      <c r="DO15" s="58"/>
      <c r="DP15" s="58"/>
      <c r="DQ15" s="58"/>
      <c r="DR15" s="58"/>
      <c r="DS15" s="58"/>
      <c r="DT15" s="58"/>
      <c r="DU15" s="58"/>
      <c r="DV15" s="58"/>
      <c r="DW15" s="58"/>
      <c r="DX15" s="58"/>
      <c r="DY15" s="58"/>
      <c r="DZ15" s="58"/>
      <c r="EA15" s="58"/>
      <c r="EB15" s="58"/>
      <c r="EC15" s="58"/>
      <c r="ED15" s="58"/>
      <c r="EE15" s="58"/>
      <c r="EF15" s="58"/>
      <c r="EG15" s="58"/>
      <c r="EH15" s="58"/>
      <c r="EI15" s="58"/>
      <c r="EJ15" s="58"/>
      <c r="EK15" s="58"/>
      <c r="EL15" s="58"/>
      <c r="EN15" s="8">
        <v>1</v>
      </c>
      <c r="EO15" s="8">
        <v>1</v>
      </c>
    </row>
    <row r="16" spans="1:145">
      <c r="B16" s="18" t="s">
        <v>126</v>
      </c>
      <c r="C16" s="18" t="s">
        <v>114</v>
      </c>
      <c r="D16" s="18" t="s">
        <v>115</v>
      </c>
      <c r="E16" s="8">
        <v>1</v>
      </c>
      <c r="F16" s="8">
        <v>1</v>
      </c>
      <c r="I16" s="58">
        <v>3.41</v>
      </c>
      <c r="J16" s="58">
        <v>4.49</v>
      </c>
      <c r="K16" s="58">
        <v>0.38030000000000003</v>
      </c>
      <c r="L16" s="58">
        <v>73.150000000000006</v>
      </c>
      <c r="M16" s="58">
        <v>9.1300000000000006E-2</v>
      </c>
      <c r="N16" s="58">
        <v>3.1600000000000003E-2</v>
      </c>
      <c r="O16" s="58">
        <v>0.58389999999999997</v>
      </c>
      <c r="P16" s="58">
        <v>4.4000000000000003E-3</v>
      </c>
      <c r="Q16" s="58">
        <v>11.72</v>
      </c>
      <c r="R16" s="58">
        <v>0</v>
      </c>
      <c r="S16" s="58">
        <v>93.861599999999996</v>
      </c>
      <c r="T16" s="18"/>
      <c r="V16" s="58">
        <f t="shared" si="0"/>
        <v>3.6330085998960175</v>
      </c>
      <c r="W16" s="58"/>
      <c r="X16" s="58">
        <f t="shared" si="1"/>
        <v>4.7836388895991551</v>
      </c>
      <c r="Y16" s="58"/>
      <c r="Z16" s="58">
        <f t="shared" si="2"/>
        <v>0.40517101775379921</v>
      </c>
      <c r="AA16" s="58"/>
      <c r="AB16" s="58">
        <f t="shared" si="3"/>
        <v>77.933894159059733</v>
      </c>
      <c r="AC16" s="58"/>
      <c r="AD16" s="58">
        <f t="shared" si="4"/>
        <v>9.7270875416570798E-2</v>
      </c>
      <c r="AE16" s="58"/>
      <c r="AF16" s="58">
        <f t="shared" si="5"/>
        <v>3.3666589957980692E-2</v>
      </c>
      <c r="AG16" s="58"/>
      <c r="AH16" s="58">
        <f t="shared" si="6"/>
        <v>0.62208613533116852</v>
      </c>
      <c r="AI16" s="58"/>
      <c r="AJ16" s="58">
        <f t="shared" si="7"/>
        <v>4.6877530321238932E-3</v>
      </c>
      <c r="AK16" s="58"/>
      <c r="AL16" s="58">
        <f t="shared" si="8"/>
        <v>12.486469440111826</v>
      </c>
      <c r="AM16" s="58"/>
      <c r="AN16" s="58">
        <f t="shared" si="9"/>
        <v>0</v>
      </c>
      <c r="AO16" s="58"/>
      <c r="AP16" s="58">
        <f t="shared" si="10"/>
        <v>8.4166474894951726</v>
      </c>
      <c r="AQ16" s="58">
        <f t="shared" si="11"/>
        <v>2.0334075723830735E-2</v>
      </c>
      <c r="AR16" s="58">
        <f t="shared" si="12"/>
        <v>801.20481927710841</v>
      </c>
      <c r="AS16" s="58">
        <f t="shared" si="13"/>
        <v>16.291759465478844</v>
      </c>
      <c r="AT16" s="58">
        <f t="shared" si="14"/>
        <v>5.4118855968487756E-2</v>
      </c>
      <c r="AU16" s="58">
        <f t="shared" si="15"/>
        <v>12.034810126582277</v>
      </c>
      <c r="AV16" s="58">
        <f t="shared" si="16"/>
        <v>4.16538882803943</v>
      </c>
      <c r="AW16" s="58">
        <f t="shared" si="17"/>
        <v>5.1989063568010927E-3</v>
      </c>
      <c r="AX16" s="58">
        <f t="shared" si="18"/>
        <v>24.764616459183561</v>
      </c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8"/>
      <c r="BR16" s="58"/>
      <c r="BS16" s="58"/>
      <c r="BT16" s="58"/>
      <c r="BU16" s="58"/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8"/>
      <c r="CT16" s="58"/>
      <c r="CU16" s="58"/>
      <c r="CV16" s="58"/>
      <c r="CW16" s="58"/>
      <c r="CX16" s="58"/>
      <c r="CY16" s="58"/>
      <c r="CZ16" s="58"/>
      <c r="DA16" s="58"/>
      <c r="DB16" s="58"/>
      <c r="DC16" s="58"/>
      <c r="DD16" s="58"/>
      <c r="DE16" s="58"/>
      <c r="DF16" s="58"/>
      <c r="DG16" s="58"/>
      <c r="DH16" s="58"/>
      <c r="DI16" s="58"/>
      <c r="DJ16" s="58"/>
      <c r="DK16" s="58"/>
      <c r="DL16" s="58"/>
      <c r="DM16" s="58"/>
      <c r="DN16" s="58"/>
      <c r="DO16" s="58"/>
      <c r="DP16" s="58"/>
      <c r="DQ16" s="58"/>
      <c r="DR16" s="58"/>
      <c r="DS16" s="58"/>
      <c r="DT16" s="58"/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N16" s="8">
        <v>1</v>
      </c>
      <c r="EO16" s="8">
        <v>1</v>
      </c>
    </row>
    <row r="17" spans="1:145">
      <c r="B17" s="18" t="s">
        <v>127</v>
      </c>
      <c r="C17" s="18" t="s">
        <v>114</v>
      </c>
      <c r="D17" s="18" t="s">
        <v>115</v>
      </c>
      <c r="E17" s="8">
        <v>1</v>
      </c>
      <c r="F17" s="8">
        <v>1</v>
      </c>
      <c r="I17" s="58">
        <v>3.41</v>
      </c>
      <c r="J17" s="58">
        <v>4.6500000000000004</v>
      </c>
      <c r="K17" s="58">
        <v>0.53259999999999996</v>
      </c>
      <c r="L17" s="58">
        <v>73.91</v>
      </c>
      <c r="M17" s="58">
        <v>6.6299999999999998E-2</v>
      </c>
      <c r="N17" s="58">
        <v>4.3999999999999997E-2</v>
      </c>
      <c r="O17" s="58">
        <v>0.62409999999999999</v>
      </c>
      <c r="P17" s="58">
        <v>8.1600000000000006E-2</v>
      </c>
      <c r="Q17" s="58">
        <v>11.75</v>
      </c>
      <c r="R17" s="58">
        <v>3.7100000000000001E-2</v>
      </c>
      <c r="S17" s="58">
        <v>95.105800000000002</v>
      </c>
      <c r="T17" s="18"/>
      <c r="V17" s="58">
        <f t="shared" si="0"/>
        <v>3.5854805910890817</v>
      </c>
      <c r="W17" s="58"/>
      <c r="X17" s="58">
        <f t="shared" si="1"/>
        <v>4.8892917151214759</v>
      </c>
      <c r="Y17" s="58"/>
      <c r="Z17" s="58">
        <f t="shared" si="2"/>
        <v>0.56000790698359082</v>
      </c>
      <c r="AA17" s="58"/>
      <c r="AB17" s="58">
        <f t="shared" si="3"/>
        <v>77.713451755834029</v>
      </c>
      <c r="AC17" s="58"/>
      <c r="AD17" s="58">
        <f t="shared" si="4"/>
        <v>6.971183671237717E-2</v>
      </c>
      <c r="AE17" s="58"/>
      <c r="AF17" s="58">
        <f t="shared" si="5"/>
        <v>4.6264265691472017E-2</v>
      </c>
      <c r="AG17" s="58"/>
      <c r="AH17" s="58">
        <f t="shared" si="6"/>
        <v>0.65621655041017468</v>
      </c>
      <c r="AI17" s="58"/>
      <c r="AJ17" s="58">
        <f t="shared" si="7"/>
        <v>8.5799183646002669E-2</v>
      </c>
      <c r="AK17" s="58"/>
      <c r="AL17" s="58">
        <f t="shared" si="8"/>
        <v>12.354661860790825</v>
      </c>
      <c r="AM17" s="58"/>
      <c r="AN17" s="58">
        <f t="shared" si="9"/>
        <v>3.9009187662582094E-2</v>
      </c>
      <c r="AO17" s="58"/>
      <c r="AP17" s="58">
        <f t="shared" si="10"/>
        <v>8.4747723062105571</v>
      </c>
      <c r="AQ17" s="58">
        <f t="shared" si="11"/>
        <v>1.4258064516129033E-2</v>
      </c>
      <c r="AR17" s="58">
        <f t="shared" si="12"/>
        <v>1114.7812971342382</v>
      </c>
      <c r="AS17" s="58">
        <f t="shared" si="13"/>
        <v>15.894623655913977</v>
      </c>
      <c r="AT17" s="58">
        <f t="shared" si="14"/>
        <v>7.050152219195642E-2</v>
      </c>
      <c r="AU17" s="58">
        <f t="shared" si="15"/>
        <v>12.104545454545454</v>
      </c>
      <c r="AV17" s="58">
        <f t="shared" si="16"/>
        <v>8.0331825037707372</v>
      </c>
      <c r="AW17" s="58">
        <f t="shared" si="17"/>
        <v>7.2060614260587193E-3</v>
      </c>
      <c r="AX17" s="58">
        <f t="shared" si="18"/>
        <v>24.657123959393669</v>
      </c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  <c r="BZ17" s="58"/>
      <c r="CA17" s="58"/>
      <c r="CB17" s="58"/>
      <c r="CC17" s="58"/>
      <c r="CD17" s="58"/>
      <c r="CE17" s="58"/>
      <c r="CF17" s="58"/>
      <c r="CG17" s="58"/>
      <c r="CH17" s="58"/>
      <c r="CI17" s="58"/>
      <c r="CJ17" s="58"/>
      <c r="CK17" s="58"/>
      <c r="CL17" s="58"/>
      <c r="CM17" s="58"/>
      <c r="CN17" s="58"/>
      <c r="CO17" s="58"/>
      <c r="CP17" s="58"/>
      <c r="CQ17" s="58"/>
      <c r="CR17" s="58"/>
      <c r="CS17" s="58"/>
      <c r="CT17" s="58"/>
      <c r="CU17" s="58"/>
      <c r="CV17" s="58"/>
      <c r="CW17" s="58"/>
      <c r="CX17" s="58"/>
      <c r="CY17" s="58"/>
      <c r="CZ17" s="58"/>
      <c r="DA17" s="58"/>
      <c r="DB17" s="58"/>
      <c r="DC17" s="58"/>
      <c r="DD17" s="58"/>
      <c r="DE17" s="58"/>
      <c r="DF17" s="58"/>
      <c r="DG17" s="58"/>
      <c r="DH17" s="58"/>
      <c r="DI17" s="58"/>
      <c r="DJ17" s="58"/>
      <c r="DK17" s="58"/>
      <c r="DL17" s="58"/>
      <c r="DM17" s="58"/>
      <c r="DN17" s="58"/>
      <c r="DO17" s="58"/>
      <c r="DP17" s="58"/>
      <c r="DQ17" s="58"/>
      <c r="DR17" s="58"/>
      <c r="DS17" s="58"/>
      <c r="DT17" s="58"/>
      <c r="DU17" s="58"/>
      <c r="DV17" s="58"/>
      <c r="DW17" s="58"/>
      <c r="DX17" s="58"/>
      <c r="DY17" s="58"/>
      <c r="DZ17" s="58"/>
      <c r="EA17" s="58"/>
      <c r="EB17" s="58"/>
      <c r="EC17" s="58"/>
      <c r="ED17" s="58"/>
      <c r="EE17" s="58"/>
      <c r="EF17" s="58"/>
      <c r="EG17" s="58"/>
      <c r="EH17" s="58"/>
      <c r="EI17" s="58"/>
      <c r="EJ17" s="58"/>
      <c r="EK17" s="58"/>
      <c r="EL17" s="58"/>
      <c r="EN17" s="8">
        <v>1</v>
      </c>
      <c r="EO17" s="8">
        <v>1</v>
      </c>
    </row>
    <row r="18" spans="1:145">
      <c r="B18" s="18" t="s">
        <v>128</v>
      </c>
      <c r="C18" s="18" t="s">
        <v>114</v>
      </c>
      <c r="D18" s="18" t="s">
        <v>115</v>
      </c>
      <c r="E18" s="8">
        <v>1</v>
      </c>
      <c r="F18" s="8">
        <v>1</v>
      </c>
      <c r="I18" s="58">
        <v>3.54</v>
      </c>
      <c r="J18" s="58">
        <v>4.38</v>
      </c>
      <c r="K18" s="58">
        <v>0.67820000000000003</v>
      </c>
      <c r="L18" s="58">
        <v>73.48</v>
      </c>
      <c r="M18" s="58">
        <v>0.1118</v>
      </c>
      <c r="N18" s="58">
        <v>5.1700000000000003E-2</v>
      </c>
      <c r="O18" s="58">
        <v>0.60419999999999996</v>
      </c>
      <c r="P18" s="58">
        <v>7.2700000000000001E-2</v>
      </c>
      <c r="Q18" s="58">
        <v>11.78</v>
      </c>
      <c r="R18" s="58">
        <v>1.34E-2</v>
      </c>
      <c r="S18" s="58">
        <v>94.712100000000007</v>
      </c>
      <c r="T18" s="18"/>
      <c r="V18" s="58">
        <f t="shared" si="0"/>
        <v>3.7376428143816893</v>
      </c>
      <c r="W18" s="58"/>
      <c r="X18" s="58">
        <f t="shared" si="1"/>
        <v>4.6245411093197175</v>
      </c>
      <c r="Y18" s="58"/>
      <c r="Z18" s="58">
        <f t="shared" si="2"/>
        <v>0.71606479003210777</v>
      </c>
      <c r="AA18" s="58"/>
      <c r="AB18" s="58">
        <f t="shared" si="3"/>
        <v>77.582484181007487</v>
      </c>
      <c r="AC18" s="58"/>
      <c r="AD18" s="58">
        <f t="shared" si="4"/>
        <v>0.11804193973103752</v>
      </c>
      <c r="AE18" s="58"/>
      <c r="AF18" s="58">
        <f t="shared" si="5"/>
        <v>5.458647839082862E-2</v>
      </c>
      <c r="AG18" s="58"/>
      <c r="AH18" s="58">
        <f t="shared" si="6"/>
        <v>0.63793327357328145</v>
      </c>
      <c r="AI18" s="58"/>
      <c r="AJ18" s="58">
        <f t="shared" si="7"/>
        <v>7.6758935764279321E-2</v>
      </c>
      <c r="AK18" s="58"/>
      <c r="AL18" s="58">
        <f t="shared" si="8"/>
        <v>12.437692755202344</v>
      </c>
      <c r="AM18" s="58"/>
      <c r="AN18" s="58">
        <f t="shared" si="9"/>
        <v>1.4148139466868543E-2</v>
      </c>
      <c r="AO18" s="58"/>
      <c r="AP18" s="58">
        <f t="shared" si="10"/>
        <v>8.3621839237014068</v>
      </c>
      <c r="AQ18" s="58">
        <f t="shared" si="11"/>
        <v>2.5525114155251136E-2</v>
      </c>
      <c r="AR18" s="58">
        <f t="shared" si="12"/>
        <v>657.24508050089446</v>
      </c>
      <c r="AS18" s="58">
        <f t="shared" si="13"/>
        <v>16.776255707762555</v>
      </c>
      <c r="AT18" s="58">
        <f t="shared" si="14"/>
        <v>8.5567692816948038E-2</v>
      </c>
      <c r="AU18" s="58">
        <f t="shared" si="15"/>
        <v>13.11798839458414</v>
      </c>
      <c r="AV18" s="58">
        <f t="shared" si="16"/>
        <v>6.0661896243291595</v>
      </c>
      <c r="AW18" s="58">
        <f t="shared" si="17"/>
        <v>9.2297223734349489E-3</v>
      </c>
      <c r="AX18" s="58">
        <f t="shared" si="18"/>
        <v>23.194039482711034</v>
      </c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  <c r="BO18" s="58"/>
      <c r="BP18" s="58"/>
      <c r="BQ18" s="58"/>
      <c r="BR18" s="58"/>
      <c r="BS18" s="58"/>
      <c r="BT18" s="58"/>
      <c r="BU18" s="58"/>
      <c r="BV18" s="58"/>
      <c r="BW18" s="58"/>
      <c r="BX18" s="58"/>
      <c r="BY18" s="58"/>
      <c r="BZ18" s="58"/>
      <c r="CA18" s="58"/>
      <c r="CB18" s="58"/>
      <c r="CC18" s="58"/>
      <c r="CD18" s="58"/>
      <c r="CE18" s="58"/>
      <c r="CF18" s="58"/>
      <c r="CG18" s="58"/>
      <c r="CH18" s="58"/>
      <c r="CI18" s="58"/>
      <c r="CJ18" s="58"/>
      <c r="CK18" s="58"/>
      <c r="CL18" s="58"/>
      <c r="CM18" s="58"/>
      <c r="CN18" s="58"/>
      <c r="CO18" s="58"/>
      <c r="CP18" s="58"/>
      <c r="CQ18" s="58"/>
      <c r="CR18" s="58"/>
      <c r="CS18" s="58"/>
      <c r="CT18" s="58"/>
      <c r="CU18" s="58"/>
      <c r="CV18" s="58"/>
      <c r="CW18" s="58"/>
      <c r="CX18" s="58"/>
      <c r="CY18" s="58"/>
      <c r="CZ18" s="58"/>
      <c r="DA18" s="58"/>
      <c r="DB18" s="58"/>
      <c r="DC18" s="58"/>
      <c r="DD18" s="58"/>
      <c r="DE18" s="58"/>
      <c r="DF18" s="58"/>
      <c r="DG18" s="58"/>
      <c r="DH18" s="58"/>
      <c r="DI18" s="58"/>
      <c r="DJ18" s="58"/>
      <c r="DK18" s="58"/>
      <c r="DL18" s="58"/>
      <c r="DM18" s="58"/>
      <c r="DN18" s="58"/>
      <c r="DO18" s="58"/>
      <c r="DP18" s="58"/>
      <c r="DQ18" s="58"/>
      <c r="DR18" s="58"/>
      <c r="DS18" s="58"/>
      <c r="DT18" s="58"/>
      <c r="DU18" s="58"/>
      <c r="DV18" s="58"/>
      <c r="DW18" s="58"/>
      <c r="DX18" s="58"/>
      <c r="DY18" s="58"/>
      <c r="DZ18" s="58"/>
      <c r="EA18" s="58"/>
      <c r="EB18" s="58"/>
      <c r="EC18" s="58"/>
      <c r="ED18" s="58"/>
      <c r="EE18" s="58"/>
      <c r="EF18" s="58"/>
      <c r="EG18" s="58"/>
      <c r="EH18" s="58"/>
      <c r="EI18" s="58"/>
      <c r="EJ18" s="58"/>
      <c r="EK18" s="58"/>
      <c r="EL18" s="58"/>
      <c r="EN18" s="8">
        <v>1</v>
      </c>
      <c r="EO18" s="8">
        <v>1</v>
      </c>
    </row>
    <row r="19" spans="1:145">
      <c r="B19" s="18" t="s">
        <v>129</v>
      </c>
      <c r="C19" s="18" t="s">
        <v>114</v>
      </c>
      <c r="D19" s="18" t="s">
        <v>115</v>
      </c>
      <c r="E19" s="8">
        <v>1</v>
      </c>
      <c r="F19" s="8">
        <v>1</v>
      </c>
      <c r="I19" s="58">
        <v>3.48</v>
      </c>
      <c r="J19" s="58">
        <v>4.59</v>
      </c>
      <c r="K19" s="58">
        <v>0.48170000000000002</v>
      </c>
      <c r="L19" s="58">
        <v>73.23</v>
      </c>
      <c r="M19" s="58">
        <v>0.1024</v>
      </c>
      <c r="N19" s="58">
        <v>8.7499999999999994E-2</v>
      </c>
      <c r="O19" s="58">
        <v>0.56889999999999996</v>
      </c>
      <c r="P19" s="58">
        <v>0.14080000000000001</v>
      </c>
      <c r="Q19" s="58">
        <v>11.61</v>
      </c>
      <c r="R19" s="58">
        <v>0</v>
      </c>
      <c r="S19" s="58">
        <v>94.291399999999996</v>
      </c>
      <c r="T19" s="18"/>
      <c r="V19" s="58">
        <f t="shared" si="0"/>
        <v>3.6906865313273536</v>
      </c>
      <c r="W19" s="58"/>
      <c r="X19" s="58">
        <f t="shared" si="1"/>
        <v>4.8678882697679748</v>
      </c>
      <c r="Y19" s="58"/>
      <c r="Z19" s="58">
        <f t="shared" si="2"/>
        <v>0.51086313279896156</v>
      </c>
      <c r="AA19" s="58"/>
      <c r="AB19" s="58">
        <f t="shared" si="3"/>
        <v>77.663498473879912</v>
      </c>
      <c r="AC19" s="58"/>
      <c r="AD19" s="58">
        <f t="shared" si="4"/>
        <v>0.10859951172641409</v>
      </c>
      <c r="AE19" s="58"/>
      <c r="AF19" s="58">
        <f t="shared" si="5"/>
        <v>9.2797434336535464E-2</v>
      </c>
      <c r="AG19" s="58"/>
      <c r="AH19" s="58">
        <f t="shared" si="6"/>
        <v>0.60334240450348608</v>
      </c>
      <c r="AI19" s="58"/>
      <c r="AJ19" s="58">
        <f t="shared" si="7"/>
        <v>0.14932432862381936</v>
      </c>
      <c r="AK19" s="58"/>
      <c r="AL19" s="58">
        <f t="shared" si="8"/>
        <v>12.312893858824877</v>
      </c>
      <c r="AM19" s="58"/>
      <c r="AN19" s="58">
        <f t="shared" si="9"/>
        <v>0</v>
      </c>
      <c r="AO19" s="58"/>
      <c r="AP19" s="58">
        <f t="shared" si="10"/>
        <v>8.5585748010953289</v>
      </c>
      <c r="AQ19" s="58">
        <f t="shared" si="11"/>
        <v>2.2309368191721135E-2</v>
      </c>
      <c r="AR19" s="58">
        <f t="shared" si="12"/>
        <v>715.13671874999989</v>
      </c>
      <c r="AS19" s="58">
        <f t="shared" si="13"/>
        <v>15.954248366013072</v>
      </c>
      <c r="AT19" s="58">
        <f t="shared" si="14"/>
        <v>0.15380558973457548</v>
      </c>
      <c r="AU19" s="58">
        <f t="shared" si="15"/>
        <v>5.5051428571428573</v>
      </c>
      <c r="AV19" s="58">
        <f t="shared" si="16"/>
        <v>4.7041015625</v>
      </c>
      <c r="AW19" s="58">
        <f t="shared" si="17"/>
        <v>6.5779052300969547E-3</v>
      </c>
      <c r="AX19" s="58">
        <f t="shared" si="18"/>
        <v>41.846322634791122</v>
      </c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8"/>
      <c r="BR19" s="58"/>
      <c r="BS19" s="58"/>
      <c r="BT19" s="58"/>
      <c r="BU19" s="58"/>
      <c r="BV19" s="58"/>
      <c r="BW19" s="58"/>
      <c r="BX19" s="58"/>
      <c r="BY19" s="58"/>
      <c r="BZ19" s="58"/>
      <c r="CA19" s="58"/>
      <c r="CB19" s="58"/>
      <c r="CC19" s="58"/>
      <c r="CD19" s="58"/>
      <c r="CE19" s="58"/>
      <c r="CF19" s="58"/>
      <c r="CG19" s="58"/>
      <c r="CH19" s="58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8"/>
      <c r="DC19" s="58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8"/>
      <c r="DU19" s="58"/>
      <c r="DV19" s="58"/>
      <c r="DW19" s="58"/>
      <c r="DX19" s="58"/>
      <c r="DY19" s="58"/>
      <c r="DZ19" s="58"/>
      <c r="EA19" s="58"/>
      <c r="EB19" s="58"/>
      <c r="EC19" s="58"/>
      <c r="ED19" s="58"/>
      <c r="EE19" s="58"/>
      <c r="EF19" s="58"/>
      <c r="EG19" s="58"/>
      <c r="EH19" s="58"/>
      <c r="EI19" s="58"/>
      <c r="EJ19" s="58"/>
      <c r="EK19" s="58"/>
      <c r="EL19" s="58"/>
      <c r="EN19" s="8">
        <v>1</v>
      </c>
      <c r="EO19" s="8">
        <v>1</v>
      </c>
    </row>
    <row r="20" spans="1:145" s="16" customFormat="1">
      <c r="A20" s="1"/>
      <c r="B20" s="1" t="s">
        <v>130</v>
      </c>
      <c r="C20" s="1" t="s">
        <v>114</v>
      </c>
      <c r="D20" s="1" t="s">
        <v>115</v>
      </c>
      <c r="E20" s="1">
        <v>1</v>
      </c>
      <c r="F20" s="1">
        <v>1</v>
      </c>
      <c r="G20" s="1"/>
      <c r="H20" s="1"/>
      <c r="I20" s="59">
        <f>AVERAGE(I6:I19)</f>
        <v>3.4464285714285703</v>
      </c>
      <c r="J20" s="59">
        <f t="shared" ref="J20:AN20" si="19">AVERAGE(J6:J19)</f>
        <v>4.5078571428571426</v>
      </c>
      <c r="K20" s="59">
        <f t="shared" si="19"/>
        <v>0.48139285714285723</v>
      </c>
      <c r="L20" s="59">
        <f t="shared" si="19"/>
        <v>73.569285714285712</v>
      </c>
      <c r="M20" s="59">
        <f t="shared" si="19"/>
        <v>8.8599999999999998E-2</v>
      </c>
      <c r="N20" s="59">
        <f t="shared" si="19"/>
        <v>6.5107142857142863E-2</v>
      </c>
      <c r="O20" s="59">
        <f t="shared" si="19"/>
        <v>0.60194285714285711</v>
      </c>
      <c r="P20" s="59">
        <f t="shared" si="19"/>
        <v>5.0314285714285714E-2</v>
      </c>
      <c r="Q20" s="59">
        <f t="shared" si="19"/>
        <v>11.821428571428571</v>
      </c>
      <c r="R20" s="59">
        <f t="shared" si="19"/>
        <v>1.5592857142857143E-2</v>
      </c>
      <c r="S20" s="59">
        <f t="shared" si="19"/>
        <v>94.648028571428569</v>
      </c>
      <c r="T20" s="1"/>
      <c r="U20" s="1"/>
      <c r="V20" s="59">
        <f t="shared" si="19"/>
        <v>3.641087944983068</v>
      </c>
      <c r="W20" s="59">
        <f>STDEV(V6:V19)</f>
        <v>0.11760118658988804</v>
      </c>
      <c r="X20" s="59">
        <f t="shared" si="19"/>
        <v>4.7627689310217605</v>
      </c>
      <c r="Y20" s="59">
        <f>STDEV(X6:X19)</f>
        <v>0.13449423072768574</v>
      </c>
      <c r="Z20" s="59">
        <f t="shared" si="19"/>
        <v>0.50857379520197243</v>
      </c>
      <c r="AA20" s="59">
        <f>STDEV(Z6:Z19)</f>
        <v>8.8118534368051074E-2</v>
      </c>
      <c r="AB20" s="59">
        <f t="shared" si="19"/>
        <v>77.729248381516086</v>
      </c>
      <c r="AC20" s="59">
        <f>STDEV(AB6:AB19)</f>
        <v>0.18309403051003947</v>
      </c>
      <c r="AD20" s="59">
        <f t="shared" si="19"/>
        <v>9.364122086272765E-2</v>
      </c>
      <c r="AE20" s="59">
        <f>STDEV(AD6:AD19)</f>
        <v>1.5356267206502809E-2</v>
      </c>
      <c r="AF20" s="59">
        <f t="shared" si="19"/>
        <v>6.8743728409824581E-2</v>
      </c>
      <c r="AG20" s="59">
        <f>STDEV(AF6:AF19)</f>
        <v>2.131171091699887E-2</v>
      </c>
      <c r="AH20" s="59">
        <f t="shared" si="19"/>
        <v>0.63597677721173596</v>
      </c>
      <c r="AI20" s="59">
        <f>STDEV(AH6:AH19)</f>
        <v>2.4183289344155676E-2</v>
      </c>
      <c r="AJ20" s="59">
        <f t="shared" si="19"/>
        <v>5.3051159390055051E-2</v>
      </c>
      <c r="AK20" s="59">
        <f>STDEV(AJ6:AJ19)</f>
        <v>4.5176228577470771E-2</v>
      </c>
      <c r="AL20" s="59">
        <f t="shared" si="19"/>
        <v>12.490416810266511</v>
      </c>
      <c r="AM20" s="59">
        <f>STDEV(AL6:AL19)</f>
        <v>0.24723879999045284</v>
      </c>
      <c r="AN20" s="59">
        <f t="shared" si="19"/>
        <v>1.6408369850814862E-2</v>
      </c>
      <c r="AO20" s="59">
        <f>STDEV(AN6:AN19)</f>
        <v>1.750199335512986E-2</v>
      </c>
      <c r="AP20" s="59">
        <f t="shared" ref="AP20:DA20" si="20">AVERAGE(AP6:AP19)</f>
        <v>8.4038568760048289</v>
      </c>
      <c r="AQ20" s="59">
        <f t="shared" si="20"/>
        <v>1.9683510602465603E-2</v>
      </c>
      <c r="AR20" s="59">
        <f t="shared" si="20"/>
        <v>850.73011741880805</v>
      </c>
      <c r="AS20" s="59">
        <f t="shared" si="20"/>
        <v>16.332546730753077</v>
      </c>
      <c r="AT20" s="59">
        <f t="shared" si="20"/>
        <v>0.10816454619901306</v>
      </c>
      <c r="AU20" s="59">
        <f t="shared" si="20"/>
        <v>8.1929947771938441</v>
      </c>
      <c r="AV20" s="59">
        <f t="shared" si="20"/>
        <v>5.5698591569693559</v>
      </c>
      <c r="AW20" s="59">
        <f t="shared" si="20"/>
        <v>6.5441561696079837E-3</v>
      </c>
      <c r="AX20" s="59">
        <f t="shared" si="20"/>
        <v>34.578333194356297</v>
      </c>
      <c r="AY20" s="59" t="e">
        <f t="shared" si="20"/>
        <v>#DIV/0!</v>
      </c>
      <c r="AZ20" s="59" t="e">
        <f t="shared" si="20"/>
        <v>#DIV/0!</v>
      </c>
      <c r="BA20" s="59" t="e">
        <f t="shared" si="20"/>
        <v>#DIV/0!</v>
      </c>
      <c r="BB20" s="59" t="e">
        <f t="shared" si="20"/>
        <v>#DIV/0!</v>
      </c>
      <c r="BC20" s="59" t="e">
        <f t="shared" si="20"/>
        <v>#DIV/0!</v>
      </c>
      <c r="BD20" s="59" t="e">
        <f t="shared" si="20"/>
        <v>#DIV/0!</v>
      </c>
      <c r="BE20" s="59" t="e">
        <f t="shared" si="20"/>
        <v>#DIV/0!</v>
      </c>
      <c r="BF20" s="59" t="e">
        <f t="shared" si="20"/>
        <v>#DIV/0!</v>
      </c>
      <c r="BG20" s="59" t="e">
        <f t="shared" si="20"/>
        <v>#DIV/0!</v>
      </c>
      <c r="BH20" s="59" t="e">
        <f t="shared" si="20"/>
        <v>#DIV/0!</v>
      </c>
      <c r="BI20" s="59" t="e">
        <f t="shared" si="20"/>
        <v>#DIV/0!</v>
      </c>
      <c r="BJ20" s="59" t="e">
        <f t="shared" si="20"/>
        <v>#DIV/0!</v>
      </c>
      <c r="BK20" s="59" t="e">
        <f t="shared" si="20"/>
        <v>#DIV/0!</v>
      </c>
      <c r="BL20" s="59" t="e">
        <f t="shared" si="20"/>
        <v>#DIV/0!</v>
      </c>
      <c r="BM20" s="59" t="e">
        <f t="shared" si="20"/>
        <v>#DIV/0!</v>
      </c>
      <c r="BN20" s="59" t="e">
        <f t="shared" si="20"/>
        <v>#DIV/0!</v>
      </c>
      <c r="BO20" s="59" t="e">
        <f t="shared" si="20"/>
        <v>#DIV/0!</v>
      </c>
      <c r="BP20" s="59" t="e">
        <f t="shared" si="20"/>
        <v>#DIV/0!</v>
      </c>
      <c r="BQ20" s="59" t="e">
        <f t="shared" si="20"/>
        <v>#DIV/0!</v>
      </c>
      <c r="BR20" s="59" t="e">
        <f t="shared" si="20"/>
        <v>#DIV/0!</v>
      </c>
      <c r="BS20" s="59" t="e">
        <f t="shared" si="20"/>
        <v>#DIV/0!</v>
      </c>
      <c r="BT20" s="59" t="e">
        <f t="shared" si="20"/>
        <v>#DIV/0!</v>
      </c>
      <c r="BU20" s="59" t="e">
        <f t="shared" si="20"/>
        <v>#DIV/0!</v>
      </c>
      <c r="BV20" s="59" t="e">
        <f t="shared" si="20"/>
        <v>#DIV/0!</v>
      </c>
      <c r="BW20" s="59" t="e">
        <f t="shared" si="20"/>
        <v>#DIV/0!</v>
      </c>
      <c r="BX20" s="59" t="e">
        <f t="shared" si="20"/>
        <v>#DIV/0!</v>
      </c>
      <c r="BY20" s="59" t="e">
        <f t="shared" si="20"/>
        <v>#DIV/0!</v>
      </c>
      <c r="BZ20" s="59" t="e">
        <f t="shared" si="20"/>
        <v>#DIV/0!</v>
      </c>
      <c r="CA20" s="59" t="e">
        <f t="shared" si="20"/>
        <v>#DIV/0!</v>
      </c>
      <c r="CB20" s="59" t="e">
        <f t="shared" si="20"/>
        <v>#DIV/0!</v>
      </c>
      <c r="CC20" s="59" t="e">
        <f t="shared" si="20"/>
        <v>#DIV/0!</v>
      </c>
      <c r="CD20" s="59" t="e">
        <f t="shared" si="20"/>
        <v>#DIV/0!</v>
      </c>
      <c r="CE20" s="59" t="e">
        <f t="shared" si="20"/>
        <v>#DIV/0!</v>
      </c>
      <c r="CF20" s="59" t="e">
        <f t="shared" si="20"/>
        <v>#DIV/0!</v>
      </c>
      <c r="CG20" s="59" t="e">
        <f t="shared" si="20"/>
        <v>#DIV/0!</v>
      </c>
      <c r="CH20" s="59" t="e">
        <f t="shared" si="20"/>
        <v>#DIV/0!</v>
      </c>
      <c r="CI20" s="59" t="e">
        <f t="shared" si="20"/>
        <v>#DIV/0!</v>
      </c>
      <c r="CJ20" s="59" t="e">
        <f t="shared" si="20"/>
        <v>#DIV/0!</v>
      </c>
      <c r="CK20" s="59" t="e">
        <f t="shared" si="20"/>
        <v>#DIV/0!</v>
      </c>
      <c r="CL20" s="59" t="e">
        <f t="shared" si="20"/>
        <v>#DIV/0!</v>
      </c>
      <c r="CM20" s="59" t="e">
        <f t="shared" si="20"/>
        <v>#DIV/0!</v>
      </c>
      <c r="CN20" s="59" t="e">
        <f t="shared" si="20"/>
        <v>#DIV/0!</v>
      </c>
      <c r="CO20" s="59" t="e">
        <f t="shared" si="20"/>
        <v>#DIV/0!</v>
      </c>
      <c r="CP20" s="59" t="e">
        <f t="shared" si="20"/>
        <v>#DIV/0!</v>
      </c>
      <c r="CQ20" s="59" t="e">
        <f t="shared" si="20"/>
        <v>#DIV/0!</v>
      </c>
      <c r="CR20" s="59" t="e">
        <f t="shared" si="20"/>
        <v>#DIV/0!</v>
      </c>
      <c r="CS20" s="59" t="e">
        <f t="shared" si="20"/>
        <v>#DIV/0!</v>
      </c>
      <c r="CT20" s="59" t="e">
        <f t="shared" si="20"/>
        <v>#DIV/0!</v>
      </c>
      <c r="CU20" s="59" t="e">
        <f t="shared" si="20"/>
        <v>#DIV/0!</v>
      </c>
      <c r="CV20" s="59" t="e">
        <f t="shared" si="20"/>
        <v>#DIV/0!</v>
      </c>
      <c r="CW20" s="59" t="e">
        <f t="shared" si="20"/>
        <v>#DIV/0!</v>
      </c>
      <c r="CX20" s="59" t="e">
        <f t="shared" si="20"/>
        <v>#DIV/0!</v>
      </c>
      <c r="CY20" s="59" t="e">
        <f t="shared" si="20"/>
        <v>#DIV/0!</v>
      </c>
      <c r="CZ20" s="59" t="e">
        <f t="shared" si="20"/>
        <v>#DIV/0!</v>
      </c>
      <c r="DA20" s="59" t="e">
        <f t="shared" si="20"/>
        <v>#DIV/0!</v>
      </c>
      <c r="DB20" s="59" t="e">
        <f t="shared" ref="DB20:EL20" si="21">AVERAGE(DB6:DB19)</f>
        <v>#DIV/0!</v>
      </c>
      <c r="DC20" s="59" t="e">
        <f t="shared" si="21"/>
        <v>#DIV/0!</v>
      </c>
      <c r="DD20" s="59" t="e">
        <f t="shared" si="21"/>
        <v>#DIV/0!</v>
      </c>
      <c r="DE20" s="59" t="e">
        <f t="shared" si="21"/>
        <v>#DIV/0!</v>
      </c>
      <c r="DF20" s="59" t="e">
        <f t="shared" si="21"/>
        <v>#DIV/0!</v>
      </c>
      <c r="DG20" s="59" t="e">
        <f t="shared" si="21"/>
        <v>#DIV/0!</v>
      </c>
      <c r="DH20" s="59" t="e">
        <f t="shared" si="21"/>
        <v>#DIV/0!</v>
      </c>
      <c r="DI20" s="59" t="e">
        <f t="shared" si="21"/>
        <v>#DIV/0!</v>
      </c>
      <c r="DJ20" s="59" t="e">
        <f t="shared" si="21"/>
        <v>#DIV/0!</v>
      </c>
      <c r="DK20" s="59" t="e">
        <f t="shared" si="21"/>
        <v>#DIV/0!</v>
      </c>
      <c r="DL20" s="59" t="e">
        <f t="shared" si="21"/>
        <v>#DIV/0!</v>
      </c>
      <c r="DM20" s="59" t="e">
        <f t="shared" si="21"/>
        <v>#DIV/0!</v>
      </c>
      <c r="DN20" s="59" t="e">
        <f t="shared" si="21"/>
        <v>#DIV/0!</v>
      </c>
      <c r="DO20" s="59" t="e">
        <f t="shared" si="21"/>
        <v>#DIV/0!</v>
      </c>
      <c r="DP20" s="59" t="e">
        <f t="shared" si="21"/>
        <v>#DIV/0!</v>
      </c>
      <c r="DQ20" s="59" t="e">
        <f t="shared" si="21"/>
        <v>#DIV/0!</v>
      </c>
      <c r="DR20" s="59" t="e">
        <f t="shared" si="21"/>
        <v>#DIV/0!</v>
      </c>
      <c r="DS20" s="59" t="e">
        <f t="shared" si="21"/>
        <v>#DIV/0!</v>
      </c>
      <c r="DT20" s="59" t="e">
        <f t="shared" si="21"/>
        <v>#DIV/0!</v>
      </c>
      <c r="DU20" s="59" t="e">
        <f t="shared" si="21"/>
        <v>#DIV/0!</v>
      </c>
      <c r="DV20" s="59" t="e">
        <f t="shared" si="21"/>
        <v>#DIV/0!</v>
      </c>
      <c r="DW20" s="59" t="e">
        <f t="shared" si="21"/>
        <v>#DIV/0!</v>
      </c>
      <c r="DX20" s="59" t="e">
        <f t="shared" si="21"/>
        <v>#DIV/0!</v>
      </c>
      <c r="DY20" s="59" t="e">
        <f t="shared" si="21"/>
        <v>#DIV/0!</v>
      </c>
      <c r="DZ20" s="59" t="e">
        <f t="shared" si="21"/>
        <v>#DIV/0!</v>
      </c>
      <c r="EA20" s="59" t="e">
        <f t="shared" si="21"/>
        <v>#DIV/0!</v>
      </c>
      <c r="EB20" s="59" t="e">
        <f t="shared" si="21"/>
        <v>#DIV/0!</v>
      </c>
      <c r="EC20" s="59" t="e">
        <f t="shared" si="21"/>
        <v>#DIV/0!</v>
      </c>
      <c r="ED20" s="59" t="e">
        <f t="shared" si="21"/>
        <v>#DIV/0!</v>
      </c>
      <c r="EE20" s="59" t="e">
        <f t="shared" si="21"/>
        <v>#DIV/0!</v>
      </c>
      <c r="EF20" s="59" t="e">
        <f t="shared" si="21"/>
        <v>#DIV/0!</v>
      </c>
      <c r="EG20" s="59" t="e">
        <f t="shared" si="21"/>
        <v>#DIV/0!</v>
      </c>
      <c r="EH20" s="59" t="e">
        <f t="shared" si="21"/>
        <v>#DIV/0!</v>
      </c>
      <c r="EI20" s="59" t="e">
        <f t="shared" si="21"/>
        <v>#DIV/0!</v>
      </c>
      <c r="EJ20" s="59" t="e">
        <f t="shared" si="21"/>
        <v>#DIV/0!</v>
      </c>
      <c r="EK20" s="59" t="e">
        <f t="shared" si="21"/>
        <v>#DIV/0!</v>
      </c>
      <c r="EL20" s="59" t="e">
        <f t="shared" si="21"/>
        <v>#DIV/0!</v>
      </c>
      <c r="EN20" s="16">
        <v>1</v>
      </c>
      <c r="EO20" s="16">
        <v>1</v>
      </c>
    </row>
    <row r="21" spans="1:145" s="19" customFormat="1">
      <c r="A21" s="2"/>
      <c r="B21" s="2"/>
      <c r="C21" s="2"/>
      <c r="D21" s="2"/>
      <c r="E21" s="2"/>
      <c r="F21" s="2"/>
      <c r="G21" s="2"/>
      <c r="H21" s="2"/>
      <c r="I21" s="60">
        <f>STDEV(I6:I19)</f>
        <v>0.11997481420679945</v>
      </c>
      <c r="J21" s="60">
        <f t="shared" ref="J21:S21" si="22">STDEV(J6:J19)</f>
        <v>0.13104189414831446</v>
      </c>
      <c r="K21" s="60">
        <f t="shared" si="22"/>
        <v>8.3622415694557084E-2</v>
      </c>
      <c r="L21" s="60">
        <f t="shared" si="22"/>
        <v>0.56078878905882568</v>
      </c>
      <c r="M21" s="60">
        <f t="shared" si="22"/>
        <v>1.4362558160824842E-2</v>
      </c>
      <c r="N21" s="60">
        <f t="shared" si="22"/>
        <v>2.0305037809360476E-2</v>
      </c>
      <c r="O21" s="60">
        <f t="shared" si="22"/>
        <v>2.3279760581828443E-2</v>
      </c>
      <c r="P21" s="60">
        <f t="shared" si="22"/>
        <v>4.2800141213693313E-2</v>
      </c>
      <c r="Q21" s="60">
        <f t="shared" si="22"/>
        <v>0.21943483850940423</v>
      </c>
      <c r="R21" s="60">
        <f t="shared" si="22"/>
        <v>1.6633167249422241E-2</v>
      </c>
      <c r="S21" s="60">
        <f t="shared" si="22"/>
        <v>0.67070590875879155</v>
      </c>
      <c r="T21" s="2"/>
      <c r="U21" s="2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>
        <f t="shared" ref="AP21:DA21" si="23">STDEV(AP6:AP19)</f>
        <v>0.11307764682811504</v>
      </c>
      <c r="AQ21" s="60">
        <f t="shared" si="23"/>
        <v>3.3038738732015542E-3</v>
      </c>
      <c r="AR21" s="60">
        <f t="shared" si="23"/>
        <v>137.12172974414395</v>
      </c>
      <c r="AS21" s="60">
        <f t="shared" si="23"/>
        <v>0.47379022549854988</v>
      </c>
      <c r="AT21" s="60">
        <f t="shared" si="23"/>
        <v>3.3769688858719275E-2</v>
      </c>
      <c r="AU21" s="60">
        <f t="shared" si="23"/>
        <v>3.0753011692404892</v>
      </c>
      <c r="AV21" s="60">
        <f t="shared" si="23"/>
        <v>1.3012643923135767</v>
      </c>
      <c r="AW21" s="60">
        <f t="shared" si="23"/>
        <v>1.1414915469771219E-3</v>
      </c>
      <c r="AX21" s="60">
        <f t="shared" si="23"/>
        <v>8.5988925031594778</v>
      </c>
      <c r="AY21" s="60" t="e">
        <f t="shared" si="23"/>
        <v>#DIV/0!</v>
      </c>
      <c r="AZ21" s="60" t="e">
        <f t="shared" si="23"/>
        <v>#DIV/0!</v>
      </c>
      <c r="BA21" s="60" t="e">
        <f t="shared" si="23"/>
        <v>#DIV/0!</v>
      </c>
      <c r="BB21" s="60" t="e">
        <f t="shared" si="23"/>
        <v>#DIV/0!</v>
      </c>
      <c r="BC21" s="60" t="e">
        <f t="shared" si="23"/>
        <v>#DIV/0!</v>
      </c>
      <c r="BD21" s="60" t="e">
        <f t="shared" si="23"/>
        <v>#DIV/0!</v>
      </c>
      <c r="BE21" s="60" t="e">
        <f t="shared" si="23"/>
        <v>#DIV/0!</v>
      </c>
      <c r="BF21" s="60" t="e">
        <f t="shared" si="23"/>
        <v>#DIV/0!</v>
      </c>
      <c r="BG21" s="60" t="e">
        <f t="shared" si="23"/>
        <v>#DIV/0!</v>
      </c>
      <c r="BH21" s="60" t="e">
        <f t="shared" si="23"/>
        <v>#DIV/0!</v>
      </c>
      <c r="BI21" s="60" t="e">
        <f t="shared" si="23"/>
        <v>#DIV/0!</v>
      </c>
      <c r="BJ21" s="60" t="e">
        <f t="shared" si="23"/>
        <v>#DIV/0!</v>
      </c>
      <c r="BK21" s="60" t="e">
        <f t="shared" si="23"/>
        <v>#DIV/0!</v>
      </c>
      <c r="BL21" s="60" t="e">
        <f t="shared" si="23"/>
        <v>#DIV/0!</v>
      </c>
      <c r="BM21" s="60" t="e">
        <f t="shared" si="23"/>
        <v>#DIV/0!</v>
      </c>
      <c r="BN21" s="60" t="e">
        <f t="shared" si="23"/>
        <v>#DIV/0!</v>
      </c>
      <c r="BO21" s="60" t="e">
        <f t="shared" si="23"/>
        <v>#DIV/0!</v>
      </c>
      <c r="BP21" s="60" t="e">
        <f t="shared" si="23"/>
        <v>#DIV/0!</v>
      </c>
      <c r="BQ21" s="60" t="e">
        <f t="shared" si="23"/>
        <v>#DIV/0!</v>
      </c>
      <c r="BR21" s="60" t="e">
        <f t="shared" si="23"/>
        <v>#DIV/0!</v>
      </c>
      <c r="BS21" s="60" t="e">
        <f t="shared" si="23"/>
        <v>#DIV/0!</v>
      </c>
      <c r="BT21" s="60" t="e">
        <f t="shared" si="23"/>
        <v>#DIV/0!</v>
      </c>
      <c r="BU21" s="60" t="e">
        <f t="shared" si="23"/>
        <v>#DIV/0!</v>
      </c>
      <c r="BV21" s="60" t="e">
        <f t="shared" si="23"/>
        <v>#DIV/0!</v>
      </c>
      <c r="BW21" s="60" t="e">
        <f t="shared" si="23"/>
        <v>#DIV/0!</v>
      </c>
      <c r="BX21" s="60" t="e">
        <f t="shared" si="23"/>
        <v>#DIV/0!</v>
      </c>
      <c r="BY21" s="60" t="e">
        <f t="shared" si="23"/>
        <v>#DIV/0!</v>
      </c>
      <c r="BZ21" s="60" t="e">
        <f t="shared" si="23"/>
        <v>#DIV/0!</v>
      </c>
      <c r="CA21" s="60" t="e">
        <f t="shared" si="23"/>
        <v>#DIV/0!</v>
      </c>
      <c r="CB21" s="60" t="e">
        <f t="shared" si="23"/>
        <v>#DIV/0!</v>
      </c>
      <c r="CC21" s="60" t="e">
        <f t="shared" si="23"/>
        <v>#DIV/0!</v>
      </c>
      <c r="CD21" s="60" t="e">
        <f t="shared" si="23"/>
        <v>#DIV/0!</v>
      </c>
      <c r="CE21" s="60" t="e">
        <f t="shared" si="23"/>
        <v>#DIV/0!</v>
      </c>
      <c r="CF21" s="60" t="e">
        <f t="shared" si="23"/>
        <v>#DIV/0!</v>
      </c>
      <c r="CG21" s="60" t="e">
        <f t="shared" si="23"/>
        <v>#DIV/0!</v>
      </c>
      <c r="CH21" s="60" t="e">
        <f t="shared" si="23"/>
        <v>#DIV/0!</v>
      </c>
      <c r="CI21" s="60" t="e">
        <f t="shared" si="23"/>
        <v>#DIV/0!</v>
      </c>
      <c r="CJ21" s="60" t="e">
        <f t="shared" si="23"/>
        <v>#DIV/0!</v>
      </c>
      <c r="CK21" s="60" t="e">
        <f t="shared" si="23"/>
        <v>#DIV/0!</v>
      </c>
      <c r="CL21" s="60" t="e">
        <f t="shared" si="23"/>
        <v>#DIV/0!</v>
      </c>
      <c r="CM21" s="60" t="e">
        <f t="shared" si="23"/>
        <v>#DIV/0!</v>
      </c>
      <c r="CN21" s="60" t="e">
        <f t="shared" si="23"/>
        <v>#DIV/0!</v>
      </c>
      <c r="CO21" s="60" t="e">
        <f t="shared" si="23"/>
        <v>#DIV/0!</v>
      </c>
      <c r="CP21" s="60" t="e">
        <f t="shared" si="23"/>
        <v>#DIV/0!</v>
      </c>
      <c r="CQ21" s="60" t="e">
        <f t="shared" si="23"/>
        <v>#DIV/0!</v>
      </c>
      <c r="CR21" s="60" t="e">
        <f t="shared" si="23"/>
        <v>#DIV/0!</v>
      </c>
      <c r="CS21" s="60" t="e">
        <f t="shared" si="23"/>
        <v>#DIV/0!</v>
      </c>
      <c r="CT21" s="60" t="e">
        <f t="shared" si="23"/>
        <v>#DIV/0!</v>
      </c>
      <c r="CU21" s="60" t="e">
        <f t="shared" si="23"/>
        <v>#DIV/0!</v>
      </c>
      <c r="CV21" s="60" t="e">
        <f t="shared" si="23"/>
        <v>#DIV/0!</v>
      </c>
      <c r="CW21" s="60" t="e">
        <f t="shared" si="23"/>
        <v>#DIV/0!</v>
      </c>
      <c r="CX21" s="60" t="e">
        <f t="shared" si="23"/>
        <v>#DIV/0!</v>
      </c>
      <c r="CY21" s="60" t="e">
        <f t="shared" si="23"/>
        <v>#DIV/0!</v>
      </c>
      <c r="CZ21" s="60" t="e">
        <f t="shared" si="23"/>
        <v>#DIV/0!</v>
      </c>
      <c r="DA21" s="60" t="e">
        <f t="shared" si="23"/>
        <v>#DIV/0!</v>
      </c>
      <c r="DB21" s="60" t="e">
        <f t="shared" ref="DB21:EL21" si="24">STDEV(DB6:DB19)</f>
        <v>#DIV/0!</v>
      </c>
      <c r="DC21" s="60" t="e">
        <f t="shared" si="24"/>
        <v>#DIV/0!</v>
      </c>
      <c r="DD21" s="60" t="e">
        <f t="shared" si="24"/>
        <v>#DIV/0!</v>
      </c>
      <c r="DE21" s="60" t="e">
        <f t="shared" si="24"/>
        <v>#DIV/0!</v>
      </c>
      <c r="DF21" s="60" t="e">
        <f t="shared" si="24"/>
        <v>#DIV/0!</v>
      </c>
      <c r="DG21" s="60" t="e">
        <f t="shared" si="24"/>
        <v>#DIV/0!</v>
      </c>
      <c r="DH21" s="60" t="e">
        <f t="shared" si="24"/>
        <v>#DIV/0!</v>
      </c>
      <c r="DI21" s="60" t="e">
        <f t="shared" si="24"/>
        <v>#DIV/0!</v>
      </c>
      <c r="DJ21" s="60" t="e">
        <f t="shared" si="24"/>
        <v>#DIV/0!</v>
      </c>
      <c r="DK21" s="60" t="e">
        <f t="shared" si="24"/>
        <v>#DIV/0!</v>
      </c>
      <c r="DL21" s="60" t="e">
        <f t="shared" si="24"/>
        <v>#DIV/0!</v>
      </c>
      <c r="DM21" s="60" t="e">
        <f t="shared" si="24"/>
        <v>#DIV/0!</v>
      </c>
      <c r="DN21" s="60" t="e">
        <f t="shared" si="24"/>
        <v>#DIV/0!</v>
      </c>
      <c r="DO21" s="60" t="e">
        <f t="shared" si="24"/>
        <v>#DIV/0!</v>
      </c>
      <c r="DP21" s="60" t="e">
        <f t="shared" si="24"/>
        <v>#DIV/0!</v>
      </c>
      <c r="DQ21" s="60" t="e">
        <f t="shared" si="24"/>
        <v>#DIV/0!</v>
      </c>
      <c r="DR21" s="60" t="e">
        <f t="shared" si="24"/>
        <v>#DIV/0!</v>
      </c>
      <c r="DS21" s="60" t="e">
        <f t="shared" si="24"/>
        <v>#DIV/0!</v>
      </c>
      <c r="DT21" s="60" t="e">
        <f t="shared" si="24"/>
        <v>#DIV/0!</v>
      </c>
      <c r="DU21" s="60" t="e">
        <f t="shared" si="24"/>
        <v>#DIV/0!</v>
      </c>
      <c r="DV21" s="60" t="e">
        <f t="shared" si="24"/>
        <v>#DIV/0!</v>
      </c>
      <c r="DW21" s="60" t="e">
        <f t="shared" si="24"/>
        <v>#DIV/0!</v>
      </c>
      <c r="DX21" s="60" t="e">
        <f t="shared" si="24"/>
        <v>#DIV/0!</v>
      </c>
      <c r="DY21" s="60" t="e">
        <f t="shared" si="24"/>
        <v>#DIV/0!</v>
      </c>
      <c r="DZ21" s="60" t="e">
        <f t="shared" si="24"/>
        <v>#DIV/0!</v>
      </c>
      <c r="EA21" s="60" t="e">
        <f t="shared" si="24"/>
        <v>#DIV/0!</v>
      </c>
      <c r="EB21" s="60" t="e">
        <f t="shared" si="24"/>
        <v>#DIV/0!</v>
      </c>
      <c r="EC21" s="60" t="e">
        <f t="shared" si="24"/>
        <v>#DIV/0!</v>
      </c>
      <c r="ED21" s="60" t="e">
        <f t="shared" si="24"/>
        <v>#DIV/0!</v>
      </c>
      <c r="EE21" s="60" t="e">
        <f t="shared" si="24"/>
        <v>#DIV/0!</v>
      </c>
      <c r="EF21" s="60" t="e">
        <f t="shared" si="24"/>
        <v>#DIV/0!</v>
      </c>
      <c r="EG21" s="60" t="e">
        <f t="shared" si="24"/>
        <v>#DIV/0!</v>
      </c>
      <c r="EH21" s="60" t="e">
        <f t="shared" si="24"/>
        <v>#DIV/0!</v>
      </c>
      <c r="EI21" s="60" t="e">
        <f t="shared" si="24"/>
        <v>#DIV/0!</v>
      </c>
      <c r="EJ21" s="60" t="e">
        <f t="shared" si="24"/>
        <v>#DIV/0!</v>
      </c>
      <c r="EK21" s="60" t="e">
        <f t="shared" si="24"/>
        <v>#DIV/0!</v>
      </c>
      <c r="EL21" s="60" t="e">
        <f t="shared" si="24"/>
        <v>#DIV/0!</v>
      </c>
    </row>
    <row r="22" spans="1:145" s="20" customFormat="1">
      <c r="A22" s="3"/>
      <c r="B22" s="3"/>
      <c r="C22" s="3"/>
      <c r="D22" s="3"/>
      <c r="E22" s="3"/>
      <c r="F22" s="3"/>
      <c r="G22" s="3"/>
      <c r="H22" s="3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3"/>
      <c r="U22" s="3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</row>
    <row r="23" spans="1:145">
      <c r="A23" s="8" t="s">
        <v>131</v>
      </c>
      <c r="B23" s="18" t="s">
        <v>132</v>
      </c>
      <c r="C23" s="18" t="s">
        <v>114</v>
      </c>
      <c r="D23" s="18" t="s">
        <v>133</v>
      </c>
      <c r="E23" s="8">
        <v>2</v>
      </c>
      <c r="F23" s="8">
        <v>1</v>
      </c>
      <c r="G23" s="8" t="s">
        <v>1212</v>
      </c>
      <c r="H23" s="8" t="s">
        <v>1213</v>
      </c>
      <c r="I23" s="58">
        <v>3.81</v>
      </c>
      <c r="J23" s="58">
        <v>3.6</v>
      </c>
      <c r="K23" s="58">
        <v>0.46939999999999998</v>
      </c>
      <c r="L23" s="58">
        <v>73.3</v>
      </c>
      <c r="M23" s="58">
        <v>8.5500000000000007E-2</v>
      </c>
      <c r="N23" s="58">
        <v>8.1100000000000005E-2</v>
      </c>
      <c r="O23" s="58">
        <v>0.64249999999999996</v>
      </c>
      <c r="P23" s="58">
        <v>5.1299999999999998E-2</v>
      </c>
      <c r="Q23" s="58">
        <v>11.82</v>
      </c>
      <c r="R23" s="58">
        <v>3.4500000000000003E-2</v>
      </c>
      <c r="S23" s="58">
        <v>93.894400000000005</v>
      </c>
      <c r="T23" s="18"/>
      <c r="V23" s="58">
        <f t="shared" ref="V23:V34" si="25">(I23/S23)*100</f>
        <v>4.0577499829595798</v>
      </c>
      <c r="W23" s="58"/>
      <c r="X23" s="58">
        <f t="shared" ref="X23:X34" si="26">(J23/S23)*100</f>
        <v>3.8340944720877923</v>
      </c>
      <c r="Y23" s="58"/>
      <c r="Z23" s="58">
        <f t="shared" ref="Z23:Z34" si="27">(K23/S23)*100</f>
        <v>0.49992331811055823</v>
      </c>
      <c r="AA23" s="58"/>
      <c r="AB23" s="58">
        <f t="shared" ref="AB23:AB34" si="28">(L23/S23)*100</f>
        <v>78.06642355667644</v>
      </c>
      <c r="AC23" s="58"/>
      <c r="AD23" s="58">
        <f t="shared" ref="AD23:AD34" si="29">(M23/S23)*100</f>
        <v>9.105974371208507E-2</v>
      </c>
      <c r="AE23" s="58"/>
      <c r="AF23" s="58">
        <f t="shared" ref="AF23:AF34" si="30">(N23/S23)*100</f>
        <v>8.6373628246199985E-2</v>
      </c>
      <c r="AG23" s="58"/>
      <c r="AH23" s="58">
        <f t="shared" ref="AH23:AH34" si="31">(O23/S23)*100</f>
        <v>0.68427936064344619</v>
      </c>
      <c r="AI23" s="58"/>
      <c r="AJ23" s="58">
        <f t="shared" ref="AJ23:AJ34" si="32">(P23/S23)*100</f>
        <v>5.4635846227251032E-2</v>
      </c>
      <c r="AK23" s="58"/>
      <c r="AL23" s="58">
        <f t="shared" ref="AL23:AL34" si="33">(Q23/S23)*100</f>
        <v>12.588610183354918</v>
      </c>
      <c r="AM23" s="58"/>
      <c r="AN23" s="58">
        <f t="shared" ref="AN23:AN34" si="34">(R23/S23)*100</f>
        <v>3.6743405357508009E-2</v>
      </c>
      <c r="AO23" s="58"/>
      <c r="AP23" s="58">
        <f t="shared" ref="AP23:AP34" si="35">V23+X23</f>
        <v>7.8918444550473721</v>
      </c>
      <c r="AQ23" s="58">
        <f t="shared" ref="AQ23:AQ34" si="36">AD23/X23</f>
        <v>2.375E-2</v>
      </c>
      <c r="AR23" s="58">
        <f t="shared" ref="AR23:AR34" si="37">AB23/AD23</f>
        <v>857.30994152046787</v>
      </c>
      <c r="AS23" s="58">
        <f t="shared" ref="AS23:AS34" si="38">AB23/X23</f>
        <v>20.361111111111111</v>
      </c>
      <c r="AT23" s="58">
        <f t="shared" ref="AT23:AT34" si="39">AF23/AH23</f>
        <v>0.12622568093385214</v>
      </c>
      <c r="AU23" s="58">
        <f t="shared" ref="AU23:AU34" si="40">Z23/AF23</f>
        <v>5.7879161528976573</v>
      </c>
      <c r="AV23" s="58">
        <f t="shared" ref="AV23:AV34" si="41">Z23/AD23</f>
        <v>5.4900584795321636</v>
      </c>
      <c r="AW23" s="58">
        <f t="shared" ref="AW23:AW34" si="42">Z23/AB23</f>
        <v>6.4038199181446105E-3</v>
      </c>
      <c r="AX23" s="58">
        <f t="shared" ref="AX23:AX34" si="43">((AF23/40.311)/((AF23/40.311)+(Z23/159.688)))*100</f>
        <v>40.632594180140522</v>
      </c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58"/>
      <c r="DG23" s="58"/>
      <c r="DH23" s="58"/>
      <c r="DI23" s="58"/>
      <c r="DJ23" s="58"/>
      <c r="DK23" s="58"/>
      <c r="DL23" s="58"/>
      <c r="DM23" s="58"/>
      <c r="DN23" s="58"/>
      <c r="DO23" s="58"/>
      <c r="DP23" s="58"/>
      <c r="DQ23" s="58"/>
      <c r="DR23" s="58"/>
      <c r="DS23" s="58"/>
      <c r="DT23" s="58"/>
      <c r="DU23" s="58"/>
      <c r="DV23" s="58"/>
      <c r="DW23" s="58"/>
      <c r="DX23" s="58"/>
      <c r="DY23" s="58"/>
      <c r="DZ23" s="58"/>
      <c r="EA23" s="58"/>
      <c r="EB23" s="58"/>
      <c r="EC23" s="58"/>
      <c r="ED23" s="58"/>
      <c r="EE23" s="58"/>
      <c r="EF23" s="58"/>
      <c r="EG23" s="58"/>
      <c r="EH23" s="58"/>
      <c r="EI23" s="58"/>
      <c r="EJ23" s="58"/>
      <c r="EK23" s="58"/>
      <c r="EL23" s="58"/>
      <c r="EN23" s="8">
        <v>2</v>
      </c>
      <c r="EO23" s="8">
        <v>1</v>
      </c>
    </row>
    <row r="24" spans="1:145">
      <c r="B24" s="18" t="s">
        <v>134</v>
      </c>
      <c r="C24" s="18" t="s">
        <v>114</v>
      </c>
      <c r="D24" s="18" t="s">
        <v>133</v>
      </c>
      <c r="E24" s="8">
        <v>2</v>
      </c>
      <c r="F24" s="8">
        <v>1</v>
      </c>
      <c r="I24" s="58">
        <v>3.93</v>
      </c>
      <c r="J24" s="58">
        <v>3.55</v>
      </c>
      <c r="K24" s="58">
        <v>0.495</v>
      </c>
      <c r="L24" s="58">
        <v>73.44</v>
      </c>
      <c r="M24" s="58">
        <v>4.3900000000000002E-2</v>
      </c>
      <c r="N24" s="58">
        <v>8.8300000000000003E-2</v>
      </c>
      <c r="O24" s="58">
        <v>0.64359999999999995</v>
      </c>
      <c r="P24" s="58">
        <v>7.3499999999999996E-2</v>
      </c>
      <c r="Q24" s="58">
        <v>12.08</v>
      </c>
      <c r="R24" s="58">
        <v>0</v>
      </c>
      <c r="S24" s="58">
        <v>94.344399999999993</v>
      </c>
      <c r="T24" s="18"/>
      <c r="V24" s="58">
        <f t="shared" si="25"/>
        <v>4.165589054570277</v>
      </c>
      <c r="W24" s="58"/>
      <c r="X24" s="58">
        <f t="shared" si="26"/>
        <v>3.7628094513293844</v>
      </c>
      <c r="Y24" s="58"/>
      <c r="Z24" s="58">
        <f t="shared" si="27"/>
        <v>0.52467343053747761</v>
      </c>
      <c r="AA24" s="58"/>
      <c r="AB24" s="58">
        <f t="shared" si="28"/>
        <v>77.842458057923949</v>
      </c>
      <c r="AC24" s="58"/>
      <c r="AD24" s="58">
        <f t="shared" si="29"/>
        <v>4.6531643637566199E-2</v>
      </c>
      <c r="AE24" s="58"/>
      <c r="AF24" s="58">
        <f t="shared" si="30"/>
        <v>9.3593260437291464E-2</v>
      </c>
      <c r="AG24" s="58"/>
      <c r="AH24" s="58">
        <f t="shared" si="31"/>
        <v>0.68218145433115263</v>
      </c>
      <c r="AI24" s="58"/>
      <c r="AJ24" s="58">
        <f t="shared" si="32"/>
        <v>7.7906054837383026E-2</v>
      </c>
      <c r="AK24" s="58"/>
      <c r="AL24" s="58">
        <f t="shared" si="33"/>
        <v>12.804151597763092</v>
      </c>
      <c r="AM24" s="58"/>
      <c r="AN24" s="58">
        <f t="shared" si="34"/>
        <v>0</v>
      </c>
      <c r="AO24" s="58"/>
      <c r="AP24" s="58">
        <f t="shared" si="35"/>
        <v>7.9283985058996613</v>
      </c>
      <c r="AQ24" s="58">
        <f t="shared" si="36"/>
        <v>1.2366197183098594E-2</v>
      </c>
      <c r="AR24" s="58">
        <f t="shared" si="37"/>
        <v>1672.8929384965829</v>
      </c>
      <c r="AS24" s="58">
        <f t="shared" si="38"/>
        <v>20.687323943661973</v>
      </c>
      <c r="AT24" s="58">
        <f t="shared" si="39"/>
        <v>0.13719701678060908</v>
      </c>
      <c r="AU24" s="58">
        <f t="shared" si="40"/>
        <v>5.6058890147225364</v>
      </c>
      <c r="AV24" s="58">
        <f t="shared" si="41"/>
        <v>11.275626423690204</v>
      </c>
      <c r="AW24" s="58">
        <f t="shared" si="42"/>
        <v>6.7401960784313729E-3</v>
      </c>
      <c r="AX24" s="58">
        <f t="shared" si="43"/>
        <v>41.405669471964849</v>
      </c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  <c r="BZ24" s="58"/>
      <c r="CA24" s="58"/>
      <c r="CB24" s="58"/>
      <c r="CC24" s="58"/>
      <c r="CD24" s="58"/>
      <c r="CE24" s="58"/>
      <c r="CF24" s="58"/>
      <c r="CG24" s="58"/>
      <c r="CH24" s="58"/>
      <c r="CI24" s="58"/>
      <c r="CJ24" s="58"/>
      <c r="CK24" s="58"/>
      <c r="CL24" s="58"/>
      <c r="CM24" s="58"/>
      <c r="CN24" s="58"/>
      <c r="CO24" s="58"/>
      <c r="CP24" s="58"/>
      <c r="CQ24" s="58"/>
      <c r="CR24" s="58"/>
      <c r="CS24" s="58"/>
      <c r="CT24" s="58"/>
      <c r="CU24" s="58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  <c r="DI24" s="58"/>
      <c r="DJ24" s="58"/>
      <c r="DK24" s="58"/>
      <c r="DL24" s="58"/>
      <c r="DM24" s="58"/>
      <c r="DN24" s="58"/>
      <c r="DO24" s="58"/>
      <c r="DP24" s="58"/>
      <c r="DQ24" s="58"/>
      <c r="DR24" s="58"/>
      <c r="DS24" s="58"/>
      <c r="DT24" s="58"/>
      <c r="DU24" s="58"/>
      <c r="DV24" s="58"/>
      <c r="DW24" s="58"/>
      <c r="DX24" s="58"/>
      <c r="DY24" s="58"/>
      <c r="DZ24" s="58"/>
      <c r="EA24" s="58"/>
      <c r="EB24" s="58"/>
      <c r="EC24" s="58"/>
      <c r="ED24" s="58"/>
      <c r="EE24" s="58"/>
      <c r="EF24" s="58"/>
      <c r="EG24" s="58"/>
      <c r="EH24" s="58"/>
      <c r="EI24" s="58"/>
      <c r="EJ24" s="58"/>
      <c r="EK24" s="58"/>
      <c r="EL24" s="58"/>
      <c r="EN24" s="8">
        <v>2</v>
      </c>
      <c r="EO24" s="8">
        <v>1</v>
      </c>
    </row>
    <row r="25" spans="1:145">
      <c r="B25" s="18" t="s">
        <v>135</v>
      </c>
      <c r="C25" s="18" t="s">
        <v>114</v>
      </c>
      <c r="D25" s="18" t="s">
        <v>133</v>
      </c>
      <c r="E25" s="8">
        <v>2</v>
      </c>
      <c r="F25" s="8">
        <v>1</v>
      </c>
      <c r="I25" s="58">
        <v>3.84</v>
      </c>
      <c r="J25" s="58">
        <v>3.72</v>
      </c>
      <c r="K25" s="58">
        <v>0.46960000000000002</v>
      </c>
      <c r="L25" s="58">
        <v>74.040000000000006</v>
      </c>
      <c r="M25" s="58">
        <v>9.5899999999999999E-2</v>
      </c>
      <c r="N25" s="58">
        <v>9.5899999999999999E-2</v>
      </c>
      <c r="O25" s="58">
        <v>0.63549999999999995</v>
      </c>
      <c r="P25" s="58">
        <v>7.8100000000000003E-2</v>
      </c>
      <c r="Q25" s="58">
        <v>11.79</v>
      </c>
      <c r="R25" s="58">
        <v>0</v>
      </c>
      <c r="S25" s="58">
        <v>94.765100000000004</v>
      </c>
      <c r="T25" s="18"/>
      <c r="V25" s="58">
        <f t="shared" si="25"/>
        <v>4.052124674590118</v>
      </c>
      <c r="W25" s="58"/>
      <c r="X25" s="58">
        <f t="shared" si="26"/>
        <v>3.9254957785091769</v>
      </c>
      <c r="Y25" s="58"/>
      <c r="Z25" s="58">
        <f t="shared" si="27"/>
        <v>0.4955410799967499</v>
      </c>
      <c r="AA25" s="58"/>
      <c r="AB25" s="58">
        <f t="shared" si="28"/>
        <v>78.130028881940717</v>
      </c>
      <c r="AC25" s="58"/>
      <c r="AD25" s="58">
        <f t="shared" si="29"/>
        <v>0.10119759278468549</v>
      </c>
      <c r="AE25" s="58"/>
      <c r="AF25" s="58">
        <f t="shared" si="30"/>
        <v>0.10119759278468549</v>
      </c>
      <c r="AG25" s="58"/>
      <c r="AH25" s="58">
        <f t="shared" si="31"/>
        <v>0.67060552882865099</v>
      </c>
      <c r="AI25" s="58"/>
      <c r="AJ25" s="58">
        <f t="shared" si="32"/>
        <v>8.2414306532679227E-2</v>
      </c>
      <c r="AK25" s="58"/>
      <c r="AL25" s="58">
        <f t="shared" si="33"/>
        <v>12.441289039952471</v>
      </c>
      <c r="AM25" s="58"/>
      <c r="AN25" s="58">
        <f t="shared" si="34"/>
        <v>0</v>
      </c>
      <c r="AO25" s="58"/>
      <c r="AP25" s="58">
        <f t="shared" si="35"/>
        <v>7.9776204530992949</v>
      </c>
      <c r="AQ25" s="58">
        <f t="shared" si="36"/>
        <v>2.5779569892473115E-2</v>
      </c>
      <c r="AR25" s="58">
        <f t="shared" si="37"/>
        <v>772.0542231491138</v>
      </c>
      <c r="AS25" s="58">
        <f t="shared" si="38"/>
        <v>19.903225806451612</v>
      </c>
      <c r="AT25" s="58">
        <f t="shared" si="39"/>
        <v>0.15090479937057436</v>
      </c>
      <c r="AU25" s="58">
        <f t="shared" si="40"/>
        <v>4.8967674661105329</v>
      </c>
      <c r="AV25" s="58">
        <f t="shared" si="41"/>
        <v>4.8967674661105329</v>
      </c>
      <c r="AW25" s="58">
        <f t="shared" si="42"/>
        <v>6.3425175580767157E-3</v>
      </c>
      <c r="AX25" s="58">
        <f t="shared" si="43"/>
        <v>44.720311263437509</v>
      </c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8"/>
      <c r="BW25" s="58"/>
      <c r="BX25" s="58"/>
      <c r="BY25" s="58"/>
      <c r="BZ25" s="58"/>
      <c r="CA25" s="58"/>
      <c r="CB25" s="58"/>
      <c r="CC25" s="58"/>
      <c r="CD25" s="58"/>
      <c r="CE25" s="58"/>
      <c r="CF25" s="58"/>
      <c r="CG25" s="58"/>
      <c r="CH25" s="58"/>
      <c r="CI25" s="58"/>
      <c r="CJ25" s="58"/>
      <c r="CK25" s="58"/>
      <c r="CL25" s="58"/>
      <c r="CM25" s="58"/>
      <c r="CN25" s="58"/>
      <c r="CO25" s="58"/>
      <c r="CP25" s="58"/>
      <c r="CQ25" s="58"/>
      <c r="CR25" s="58"/>
      <c r="CS25" s="58"/>
      <c r="CT25" s="58"/>
      <c r="CU25" s="58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  <c r="DI25" s="58"/>
      <c r="DJ25" s="58"/>
      <c r="DK25" s="58"/>
      <c r="DL25" s="58"/>
      <c r="DM25" s="58"/>
      <c r="DN25" s="58"/>
      <c r="DO25" s="58"/>
      <c r="DP25" s="58"/>
      <c r="DQ25" s="58"/>
      <c r="DR25" s="58"/>
      <c r="DS25" s="58"/>
      <c r="DT25" s="58"/>
      <c r="DU25" s="58"/>
      <c r="DV25" s="58"/>
      <c r="DW25" s="58"/>
      <c r="DX25" s="58"/>
      <c r="DY25" s="58"/>
      <c r="DZ25" s="58"/>
      <c r="EA25" s="58"/>
      <c r="EB25" s="58"/>
      <c r="EC25" s="58"/>
      <c r="ED25" s="58"/>
      <c r="EE25" s="58"/>
      <c r="EF25" s="58"/>
      <c r="EG25" s="58"/>
      <c r="EH25" s="58"/>
      <c r="EI25" s="58"/>
      <c r="EJ25" s="58"/>
      <c r="EK25" s="58"/>
      <c r="EL25" s="58"/>
      <c r="EN25" s="8">
        <v>2</v>
      </c>
      <c r="EO25" s="8">
        <v>1</v>
      </c>
    </row>
    <row r="26" spans="1:145">
      <c r="B26" s="18" t="s">
        <v>136</v>
      </c>
      <c r="C26" s="18" t="s">
        <v>114</v>
      </c>
      <c r="D26" s="18" t="s">
        <v>133</v>
      </c>
      <c r="E26" s="8">
        <v>2</v>
      </c>
      <c r="F26" s="8">
        <v>1</v>
      </c>
      <c r="I26" s="58">
        <v>3.87</v>
      </c>
      <c r="J26" s="58">
        <v>3.69</v>
      </c>
      <c r="K26" s="58">
        <v>0.43780000000000002</v>
      </c>
      <c r="L26" s="58">
        <v>74.180000000000007</v>
      </c>
      <c r="M26" s="58">
        <v>6.6000000000000003E-2</v>
      </c>
      <c r="N26" s="58">
        <v>0.1011</v>
      </c>
      <c r="O26" s="58">
        <v>0.6341</v>
      </c>
      <c r="P26" s="58">
        <v>0.1003</v>
      </c>
      <c r="Q26" s="58">
        <v>12.13</v>
      </c>
      <c r="R26" s="58">
        <v>3.6700000000000003E-2</v>
      </c>
      <c r="S26" s="58">
        <v>95.246099999999998</v>
      </c>
      <c r="T26" s="18"/>
      <c r="V26" s="58">
        <f t="shared" si="25"/>
        <v>4.0631584915287871</v>
      </c>
      <c r="W26" s="58"/>
      <c r="X26" s="58">
        <f t="shared" si="26"/>
        <v>3.8741743756437268</v>
      </c>
      <c r="Y26" s="58"/>
      <c r="Z26" s="58">
        <f t="shared" si="27"/>
        <v>0.45965136630266235</v>
      </c>
      <c r="AA26" s="58"/>
      <c r="AB26" s="58">
        <f t="shared" si="28"/>
        <v>77.882453979743019</v>
      </c>
      <c r="AC26" s="58"/>
      <c r="AD26" s="58">
        <f t="shared" si="29"/>
        <v>6.929417582452195E-2</v>
      </c>
      <c r="AE26" s="58"/>
      <c r="AF26" s="58">
        <f t="shared" si="30"/>
        <v>0.10614607842210863</v>
      </c>
      <c r="AG26" s="58"/>
      <c r="AH26" s="58">
        <f t="shared" si="31"/>
        <v>0.66574904379286914</v>
      </c>
      <c r="AI26" s="58"/>
      <c r="AJ26" s="58">
        <f t="shared" si="32"/>
        <v>0.10530614901817503</v>
      </c>
      <c r="AK26" s="58"/>
      <c r="AL26" s="58">
        <f t="shared" si="33"/>
        <v>12.735429587143202</v>
      </c>
      <c r="AM26" s="58"/>
      <c r="AN26" s="58">
        <f t="shared" si="34"/>
        <v>3.8531761405453877E-2</v>
      </c>
      <c r="AO26" s="58"/>
      <c r="AP26" s="58">
        <f t="shared" si="35"/>
        <v>7.9373328671725139</v>
      </c>
      <c r="AQ26" s="58">
        <f t="shared" si="36"/>
        <v>1.7886178861788619E-2</v>
      </c>
      <c r="AR26" s="58">
        <f t="shared" si="37"/>
        <v>1123.9393939393942</v>
      </c>
      <c r="AS26" s="58">
        <f t="shared" si="38"/>
        <v>20.102981029810305</v>
      </c>
      <c r="AT26" s="58">
        <f t="shared" si="39"/>
        <v>0.15943857435735692</v>
      </c>
      <c r="AU26" s="58">
        <f t="shared" si="40"/>
        <v>4.3303659742828886</v>
      </c>
      <c r="AV26" s="58">
        <f t="shared" si="41"/>
        <v>6.6333333333333346</v>
      </c>
      <c r="AW26" s="58">
        <f t="shared" si="42"/>
        <v>5.9018603397142082E-3</v>
      </c>
      <c r="AX26" s="58">
        <f t="shared" si="43"/>
        <v>47.775106917894824</v>
      </c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  <c r="DI26" s="58"/>
      <c r="DJ26" s="58"/>
      <c r="DK26" s="58"/>
      <c r="DL26" s="58"/>
      <c r="DM26" s="58"/>
      <c r="DN26" s="58"/>
      <c r="DO26" s="58"/>
      <c r="DP26" s="58"/>
      <c r="DQ26" s="58"/>
      <c r="DR26" s="58"/>
      <c r="DS26" s="58"/>
      <c r="DT26" s="58"/>
      <c r="DU26" s="58"/>
      <c r="DV26" s="58"/>
      <c r="DW26" s="58"/>
      <c r="DX26" s="58"/>
      <c r="DY26" s="58"/>
      <c r="DZ26" s="58"/>
      <c r="EA26" s="58"/>
      <c r="EB26" s="58"/>
      <c r="EC26" s="58"/>
      <c r="ED26" s="58"/>
      <c r="EE26" s="58"/>
      <c r="EF26" s="58"/>
      <c r="EG26" s="58"/>
      <c r="EH26" s="58"/>
      <c r="EI26" s="58"/>
      <c r="EJ26" s="58"/>
      <c r="EK26" s="58"/>
      <c r="EL26" s="58"/>
      <c r="EN26" s="8">
        <v>2</v>
      </c>
      <c r="EO26" s="8">
        <v>1</v>
      </c>
    </row>
    <row r="27" spans="1:145">
      <c r="B27" s="18" t="s">
        <v>137</v>
      </c>
      <c r="C27" s="18" t="s">
        <v>114</v>
      </c>
      <c r="D27" s="18" t="s">
        <v>133</v>
      </c>
      <c r="E27" s="8">
        <v>2</v>
      </c>
      <c r="F27" s="8">
        <v>1</v>
      </c>
      <c r="I27" s="58">
        <v>3.72</v>
      </c>
      <c r="J27" s="58">
        <v>3.63</v>
      </c>
      <c r="K27" s="58">
        <v>0.628</v>
      </c>
      <c r="L27" s="58">
        <v>73.52</v>
      </c>
      <c r="M27" s="58">
        <v>6.08E-2</v>
      </c>
      <c r="N27" s="58">
        <v>8.3500000000000005E-2</v>
      </c>
      <c r="O27" s="58">
        <v>0.61480000000000001</v>
      </c>
      <c r="P27" s="58">
        <v>7.6399999999999996E-2</v>
      </c>
      <c r="Q27" s="58">
        <v>12.16</v>
      </c>
      <c r="R27" s="58">
        <v>0</v>
      </c>
      <c r="S27" s="58">
        <v>94.493499999999997</v>
      </c>
      <c r="T27" s="18"/>
      <c r="V27" s="58">
        <f t="shared" si="25"/>
        <v>3.9367787202294342</v>
      </c>
      <c r="W27" s="58"/>
      <c r="X27" s="58">
        <f t="shared" si="26"/>
        <v>3.8415340737722703</v>
      </c>
      <c r="Y27" s="58"/>
      <c r="Z27" s="58">
        <f t="shared" si="27"/>
        <v>0.664595977501098</v>
      </c>
      <c r="AA27" s="58"/>
      <c r="AB27" s="58">
        <f t="shared" si="28"/>
        <v>77.804293417007514</v>
      </c>
      <c r="AC27" s="58"/>
      <c r="AD27" s="58">
        <f t="shared" si="29"/>
        <v>6.4343050051061723E-2</v>
      </c>
      <c r="AE27" s="58"/>
      <c r="AF27" s="58">
        <f t="shared" si="30"/>
        <v>8.836586643525747E-2</v>
      </c>
      <c r="AG27" s="58"/>
      <c r="AH27" s="58">
        <f t="shared" si="31"/>
        <v>0.65062676268738073</v>
      </c>
      <c r="AI27" s="58"/>
      <c r="AJ27" s="58">
        <f t="shared" si="32"/>
        <v>8.0852122103636764E-2</v>
      </c>
      <c r="AK27" s="58"/>
      <c r="AL27" s="58">
        <f t="shared" si="33"/>
        <v>12.868610010212342</v>
      </c>
      <c r="AM27" s="58"/>
      <c r="AN27" s="58">
        <f t="shared" si="34"/>
        <v>0</v>
      </c>
      <c r="AO27" s="58"/>
      <c r="AP27" s="58">
        <f t="shared" si="35"/>
        <v>7.7783127940017049</v>
      </c>
      <c r="AQ27" s="58">
        <f t="shared" si="36"/>
        <v>1.6749311294765843E-2</v>
      </c>
      <c r="AR27" s="58">
        <f t="shared" si="37"/>
        <v>1209.2105263157891</v>
      </c>
      <c r="AS27" s="58">
        <f t="shared" si="38"/>
        <v>20.253443526170795</v>
      </c>
      <c r="AT27" s="58">
        <f t="shared" si="39"/>
        <v>0.13581652569941444</v>
      </c>
      <c r="AU27" s="58">
        <f t="shared" si="40"/>
        <v>7.5209580838323342</v>
      </c>
      <c r="AV27" s="58">
        <f t="shared" si="41"/>
        <v>10.328947368421051</v>
      </c>
      <c r="AW27" s="58">
        <f t="shared" si="42"/>
        <v>8.5418933623503824E-3</v>
      </c>
      <c r="AX27" s="58">
        <f t="shared" si="43"/>
        <v>34.499882740304237</v>
      </c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N27" s="8">
        <v>2</v>
      </c>
      <c r="EO27" s="8">
        <v>1</v>
      </c>
    </row>
    <row r="28" spans="1:145">
      <c r="B28" s="18" t="s">
        <v>138</v>
      </c>
      <c r="C28" s="18" t="s">
        <v>114</v>
      </c>
      <c r="D28" s="18" t="s">
        <v>133</v>
      </c>
      <c r="E28" s="8">
        <v>2</v>
      </c>
      <c r="F28" s="8">
        <v>1</v>
      </c>
      <c r="I28" s="58">
        <v>3.7</v>
      </c>
      <c r="J28" s="58">
        <v>3.99</v>
      </c>
      <c r="K28" s="58">
        <v>0.53959999999999997</v>
      </c>
      <c r="L28" s="58">
        <v>74.36</v>
      </c>
      <c r="M28" s="58">
        <v>9.9599999999999994E-2</v>
      </c>
      <c r="N28" s="58">
        <v>5.4699999999999999E-2</v>
      </c>
      <c r="O28" s="58">
        <v>0.5917</v>
      </c>
      <c r="P28" s="58">
        <v>1.49E-2</v>
      </c>
      <c r="Q28" s="58">
        <v>11.95</v>
      </c>
      <c r="R28" s="58">
        <v>4.8999999999999998E-3</v>
      </c>
      <c r="S28" s="58">
        <v>95.305499999999995</v>
      </c>
      <c r="T28" s="18"/>
      <c r="V28" s="58">
        <f t="shared" si="25"/>
        <v>3.8822523359092607</v>
      </c>
      <c r="W28" s="58"/>
      <c r="X28" s="58">
        <f t="shared" si="26"/>
        <v>4.1865369784534998</v>
      </c>
      <c r="Y28" s="58"/>
      <c r="Z28" s="58">
        <f t="shared" si="27"/>
        <v>0.56617928660990191</v>
      </c>
      <c r="AA28" s="58"/>
      <c r="AB28" s="58">
        <f t="shared" si="28"/>
        <v>78.022779377895304</v>
      </c>
      <c r="AC28" s="58"/>
      <c r="AD28" s="58">
        <f t="shared" si="29"/>
        <v>0.10450603585312494</v>
      </c>
      <c r="AE28" s="58"/>
      <c r="AF28" s="58">
        <f t="shared" si="30"/>
        <v>5.7394379128172045E-2</v>
      </c>
      <c r="AG28" s="58"/>
      <c r="AH28" s="58">
        <f t="shared" si="31"/>
        <v>0.62084559652905658</v>
      </c>
      <c r="AI28" s="58"/>
      <c r="AJ28" s="58">
        <f t="shared" si="32"/>
        <v>1.5633935082445399E-2</v>
      </c>
      <c r="AK28" s="58"/>
      <c r="AL28" s="58">
        <f t="shared" si="33"/>
        <v>12.538625787598825</v>
      </c>
      <c r="AM28" s="58"/>
      <c r="AN28" s="58">
        <f t="shared" si="34"/>
        <v>5.1413612016095612E-3</v>
      </c>
      <c r="AO28" s="58"/>
      <c r="AP28" s="58">
        <f t="shared" si="35"/>
        <v>8.0687893143627605</v>
      </c>
      <c r="AQ28" s="58">
        <f t="shared" si="36"/>
        <v>2.4962406015037589E-2</v>
      </c>
      <c r="AR28" s="58">
        <f t="shared" si="37"/>
        <v>746.58634538152626</v>
      </c>
      <c r="AS28" s="58">
        <f t="shared" si="38"/>
        <v>18.636591478696744</v>
      </c>
      <c r="AT28" s="58">
        <f t="shared" si="39"/>
        <v>9.2445496028392776E-2</v>
      </c>
      <c r="AU28" s="58">
        <f t="shared" si="40"/>
        <v>9.864716636197441</v>
      </c>
      <c r="AV28" s="58">
        <f t="shared" si="41"/>
        <v>5.4176706827309244</v>
      </c>
      <c r="AW28" s="58">
        <f t="shared" si="42"/>
        <v>7.256589564281872E-3</v>
      </c>
      <c r="AX28" s="58">
        <f t="shared" si="43"/>
        <v>28.651574304288236</v>
      </c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58"/>
      <c r="BR28" s="58"/>
      <c r="BS28" s="58"/>
      <c r="BT28" s="58"/>
      <c r="BU28" s="58"/>
      <c r="BV28" s="58"/>
      <c r="BW28" s="58"/>
      <c r="BX28" s="58"/>
      <c r="BY28" s="58"/>
      <c r="BZ28" s="58"/>
      <c r="CA28" s="58"/>
      <c r="CB28" s="58"/>
      <c r="CC28" s="58"/>
      <c r="CD28" s="58"/>
      <c r="CE28" s="58"/>
      <c r="CF28" s="58"/>
      <c r="CG28" s="58"/>
      <c r="CH28" s="58"/>
      <c r="CI28" s="58"/>
      <c r="CJ28" s="58"/>
      <c r="CK28" s="58"/>
      <c r="CL28" s="58"/>
      <c r="CM28" s="58"/>
      <c r="CN28" s="58"/>
      <c r="CO28" s="58"/>
      <c r="CP28" s="58"/>
      <c r="CQ28" s="58"/>
      <c r="CR28" s="58"/>
      <c r="CS28" s="58"/>
      <c r="CT28" s="58"/>
      <c r="CU28" s="58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  <c r="DI28" s="58"/>
      <c r="DJ28" s="58"/>
      <c r="DK28" s="58"/>
      <c r="DL28" s="58"/>
      <c r="DM28" s="58"/>
      <c r="DN28" s="58"/>
      <c r="DO28" s="58"/>
      <c r="DP28" s="58"/>
      <c r="DQ28" s="58"/>
      <c r="DR28" s="58"/>
      <c r="DS28" s="58"/>
      <c r="DT28" s="58"/>
      <c r="DU28" s="58"/>
      <c r="DV28" s="58"/>
      <c r="DW28" s="58"/>
      <c r="DX28" s="58"/>
      <c r="DY28" s="58"/>
      <c r="DZ28" s="58"/>
      <c r="EA28" s="58"/>
      <c r="EB28" s="58"/>
      <c r="EC28" s="58"/>
      <c r="ED28" s="58"/>
      <c r="EE28" s="58"/>
      <c r="EF28" s="58"/>
      <c r="EG28" s="58"/>
      <c r="EH28" s="58"/>
      <c r="EI28" s="58"/>
      <c r="EJ28" s="58"/>
      <c r="EK28" s="58"/>
      <c r="EL28" s="58"/>
      <c r="EN28" s="8">
        <v>2</v>
      </c>
      <c r="EO28" s="8">
        <v>1</v>
      </c>
    </row>
    <row r="29" spans="1:145">
      <c r="B29" s="18" t="s">
        <v>139</v>
      </c>
      <c r="C29" s="18" t="s">
        <v>114</v>
      </c>
      <c r="D29" s="18" t="s">
        <v>133</v>
      </c>
      <c r="E29" s="8">
        <v>2</v>
      </c>
      <c r="F29" s="8">
        <v>1</v>
      </c>
      <c r="I29" s="58">
        <v>3.8</v>
      </c>
      <c r="J29" s="58">
        <v>3.63</v>
      </c>
      <c r="K29" s="58">
        <v>0.41239999999999999</v>
      </c>
      <c r="L29" s="58">
        <v>73.5</v>
      </c>
      <c r="M29" s="58">
        <v>8.5500000000000007E-2</v>
      </c>
      <c r="N29" s="58">
        <v>4.2900000000000001E-2</v>
      </c>
      <c r="O29" s="58">
        <v>0.62719999999999998</v>
      </c>
      <c r="P29" s="58">
        <v>5.1999999999999998E-2</v>
      </c>
      <c r="Q29" s="58">
        <v>12</v>
      </c>
      <c r="R29" s="58">
        <v>1.9400000000000001E-2</v>
      </c>
      <c r="S29" s="58">
        <v>94.169399999999996</v>
      </c>
      <c r="T29" s="18"/>
      <c r="V29" s="58">
        <f t="shared" si="25"/>
        <v>4.0352810998052453</v>
      </c>
      <c r="W29" s="58"/>
      <c r="X29" s="58">
        <f t="shared" si="26"/>
        <v>3.8547553663929048</v>
      </c>
      <c r="Y29" s="58"/>
      <c r="Z29" s="58">
        <f t="shared" si="27"/>
        <v>0.43793419093675867</v>
      </c>
      <c r="AA29" s="58"/>
      <c r="AB29" s="58">
        <f t="shared" si="28"/>
        <v>78.050831798864607</v>
      </c>
      <c r="AC29" s="58"/>
      <c r="AD29" s="58">
        <f t="shared" si="29"/>
        <v>9.0793824745618021E-2</v>
      </c>
      <c r="AE29" s="58"/>
      <c r="AF29" s="58">
        <f t="shared" si="30"/>
        <v>4.5556199784643425E-2</v>
      </c>
      <c r="AG29" s="58"/>
      <c r="AH29" s="58">
        <f t="shared" si="31"/>
        <v>0.66603376468364461</v>
      </c>
      <c r="AI29" s="58"/>
      <c r="AJ29" s="58">
        <f t="shared" si="32"/>
        <v>5.5219636102598085E-2</v>
      </c>
      <c r="AK29" s="58"/>
      <c r="AL29" s="58">
        <f t="shared" si="33"/>
        <v>12.742992946753404</v>
      </c>
      <c r="AM29" s="58"/>
      <c r="AN29" s="58">
        <f t="shared" si="34"/>
        <v>2.060117193058467E-2</v>
      </c>
      <c r="AO29" s="58"/>
      <c r="AP29" s="58">
        <f t="shared" si="35"/>
        <v>7.8900364661981506</v>
      </c>
      <c r="AQ29" s="58">
        <f t="shared" si="36"/>
        <v>2.3553719008264466E-2</v>
      </c>
      <c r="AR29" s="58">
        <f t="shared" si="37"/>
        <v>859.64912280701742</v>
      </c>
      <c r="AS29" s="58">
        <f t="shared" si="38"/>
        <v>20.24793388429752</v>
      </c>
      <c r="AT29" s="58">
        <f t="shared" si="39"/>
        <v>6.8399234693877556E-2</v>
      </c>
      <c r="AU29" s="58">
        <f t="shared" si="40"/>
        <v>9.6130536130536122</v>
      </c>
      <c r="AV29" s="58">
        <f t="shared" si="41"/>
        <v>4.8233918128654967</v>
      </c>
      <c r="AW29" s="58">
        <f t="shared" si="42"/>
        <v>5.6108843537414962E-3</v>
      </c>
      <c r="AX29" s="58">
        <f t="shared" si="43"/>
        <v>29.182758980458068</v>
      </c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  <c r="BN29" s="58"/>
      <c r="BO29" s="58"/>
      <c r="BP29" s="58"/>
      <c r="BQ29" s="58"/>
      <c r="BR29" s="58"/>
      <c r="BS29" s="58"/>
      <c r="BT29" s="58"/>
      <c r="BU29" s="58"/>
      <c r="BV29" s="58"/>
      <c r="BW29" s="58"/>
      <c r="BX29" s="58"/>
      <c r="BY29" s="58"/>
      <c r="BZ29" s="58"/>
      <c r="CA29" s="58"/>
      <c r="CB29" s="58"/>
      <c r="CC29" s="58"/>
      <c r="CD29" s="58"/>
      <c r="CE29" s="58"/>
      <c r="CF29" s="58"/>
      <c r="CG29" s="58"/>
      <c r="CH29" s="58"/>
      <c r="CI29" s="58"/>
      <c r="CJ29" s="58"/>
      <c r="CK29" s="58"/>
      <c r="CL29" s="58"/>
      <c r="CM29" s="58"/>
      <c r="CN29" s="58"/>
      <c r="CO29" s="58"/>
      <c r="CP29" s="58"/>
      <c r="CQ29" s="58"/>
      <c r="CR29" s="58"/>
      <c r="CS29" s="58"/>
      <c r="CT29" s="58"/>
      <c r="CU29" s="58"/>
      <c r="CV29" s="58"/>
      <c r="CW29" s="58"/>
      <c r="CX29" s="58"/>
      <c r="CY29" s="58"/>
      <c r="CZ29" s="58"/>
      <c r="DA29" s="58"/>
      <c r="DB29" s="58"/>
      <c r="DC29" s="58"/>
      <c r="DD29" s="58"/>
      <c r="DE29" s="58"/>
      <c r="DF29" s="58"/>
      <c r="DG29" s="58"/>
      <c r="DH29" s="58"/>
      <c r="DI29" s="58"/>
      <c r="DJ29" s="58"/>
      <c r="DK29" s="58"/>
      <c r="DL29" s="58"/>
      <c r="DM29" s="58"/>
      <c r="DN29" s="58"/>
      <c r="DO29" s="58"/>
      <c r="DP29" s="58"/>
      <c r="DQ29" s="58"/>
      <c r="DR29" s="58"/>
      <c r="DS29" s="58"/>
      <c r="DT29" s="58"/>
      <c r="DU29" s="58"/>
      <c r="DV29" s="58"/>
      <c r="DW29" s="58"/>
      <c r="DX29" s="58"/>
      <c r="DY29" s="58"/>
      <c r="DZ29" s="58"/>
      <c r="EA29" s="58"/>
      <c r="EB29" s="58"/>
      <c r="EC29" s="58"/>
      <c r="ED29" s="58"/>
      <c r="EE29" s="58"/>
      <c r="EF29" s="58"/>
      <c r="EG29" s="58"/>
      <c r="EH29" s="58"/>
      <c r="EI29" s="58"/>
      <c r="EJ29" s="58"/>
      <c r="EK29" s="58"/>
      <c r="EL29" s="58"/>
      <c r="EN29" s="8">
        <v>2</v>
      </c>
      <c r="EO29" s="8">
        <v>1</v>
      </c>
    </row>
    <row r="30" spans="1:145">
      <c r="B30" s="18" t="s">
        <v>140</v>
      </c>
      <c r="C30" s="18" t="s">
        <v>114</v>
      </c>
      <c r="D30" s="18" t="s">
        <v>133</v>
      </c>
      <c r="E30" s="8">
        <v>2</v>
      </c>
      <c r="F30" s="8">
        <v>1</v>
      </c>
      <c r="I30" s="58">
        <v>3.83</v>
      </c>
      <c r="J30" s="58">
        <v>3.84</v>
      </c>
      <c r="K30" s="58">
        <v>0.54590000000000005</v>
      </c>
      <c r="L30" s="58">
        <v>73.98</v>
      </c>
      <c r="M30" s="58">
        <v>5.8200000000000002E-2</v>
      </c>
      <c r="N30" s="58">
        <v>8.6499999999999994E-2</v>
      </c>
      <c r="O30" s="58">
        <v>0.62409999999999999</v>
      </c>
      <c r="P30" s="58">
        <v>1.9199999999999998E-2</v>
      </c>
      <c r="Q30" s="58">
        <v>11.96</v>
      </c>
      <c r="R30" s="58">
        <v>2.2000000000000001E-3</v>
      </c>
      <c r="S30" s="58">
        <v>94.946200000000005</v>
      </c>
      <c r="T30" s="18"/>
      <c r="V30" s="58">
        <f t="shared" si="25"/>
        <v>4.0338633878975667</v>
      </c>
      <c r="W30" s="58"/>
      <c r="X30" s="58">
        <f t="shared" si="26"/>
        <v>4.0443956682837223</v>
      </c>
      <c r="Y30" s="58"/>
      <c r="Z30" s="58">
        <f t="shared" si="27"/>
        <v>0.57495718628023029</v>
      </c>
      <c r="AA30" s="58"/>
      <c r="AB30" s="58">
        <f t="shared" si="28"/>
        <v>77.917810296778597</v>
      </c>
      <c r="AC30" s="58"/>
      <c r="AD30" s="58">
        <f t="shared" si="29"/>
        <v>6.1297871847425169E-2</v>
      </c>
      <c r="AE30" s="58"/>
      <c r="AF30" s="58">
        <f t="shared" si="30"/>
        <v>9.1104225340245301E-2</v>
      </c>
      <c r="AG30" s="58"/>
      <c r="AH30" s="58">
        <f t="shared" si="31"/>
        <v>0.65731961889996648</v>
      </c>
      <c r="AI30" s="58"/>
      <c r="AJ30" s="58">
        <f t="shared" si="32"/>
        <v>2.022197834141861E-2</v>
      </c>
      <c r="AK30" s="58"/>
      <c r="AL30" s="58">
        <f t="shared" si="33"/>
        <v>12.596607341842011</v>
      </c>
      <c r="AM30" s="58"/>
      <c r="AN30" s="58">
        <f t="shared" si="34"/>
        <v>2.3171016849542164E-3</v>
      </c>
      <c r="AO30" s="58"/>
      <c r="AP30" s="58">
        <f t="shared" si="35"/>
        <v>8.0782590561812881</v>
      </c>
      <c r="AQ30" s="58">
        <f t="shared" si="36"/>
        <v>1.5156250000000001E-2</v>
      </c>
      <c r="AR30" s="58">
        <f t="shared" si="37"/>
        <v>1271.1340206185569</v>
      </c>
      <c r="AS30" s="58">
        <f t="shared" si="38"/>
        <v>19.265625000000004</v>
      </c>
      <c r="AT30" s="58">
        <f t="shared" si="39"/>
        <v>0.13859958340009612</v>
      </c>
      <c r="AU30" s="58">
        <f t="shared" si="40"/>
        <v>6.3109826589595386</v>
      </c>
      <c r="AV30" s="58">
        <f t="shared" si="41"/>
        <v>9.3797250859106533</v>
      </c>
      <c r="AW30" s="58">
        <f t="shared" si="42"/>
        <v>7.3790213571235472E-3</v>
      </c>
      <c r="AX30" s="58">
        <f t="shared" si="43"/>
        <v>38.56359524001634</v>
      </c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N30" s="58"/>
      <c r="BO30" s="58"/>
      <c r="BP30" s="58"/>
      <c r="BQ30" s="58"/>
      <c r="BR30" s="58"/>
      <c r="BS30" s="58"/>
      <c r="BT30" s="58"/>
      <c r="BU30" s="58"/>
      <c r="BV30" s="58"/>
      <c r="BW30" s="58"/>
      <c r="BX30" s="58"/>
      <c r="BY30" s="58"/>
      <c r="BZ30" s="58"/>
      <c r="CA30" s="58"/>
      <c r="CB30" s="58"/>
      <c r="CC30" s="58"/>
      <c r="CD30" s="58"/>
      <c r="CE30" s="58"/>
      <c r="CF30" s="58"/>
      <c r="CG30" s="58"/>
      <c r="CH30" s="58"/>
      <c r="CI30" s="58"/>
      <c r="CJ30" s="58"/>
      <c r="CK30" s="58"/>
      <c r="CL30" s="58"/>
      <c r="CM30" s="58"/>
      <c r="CN30" s="58"/>
      <c r="CO30" s="58"/>
      <c r="CP30" s="58"/>
      <c r="CQ30" s="58"/>
      <c r="CR30" s="58"/>
      <c r="CS30" s="58"/>
      <c r="CT30" s="58"/>
      <c r="CU30" s="58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  <c r="DI30" s="58"/>
      <c r="DJ30" s="58"/>
      <c r="DK30" s="58"/>
      <c r="DL30" s="58"/>
      <c r="DM30" s="58"/>
      <c r="DN30" s="58"/>
      <c r="DO30" s="58"/>
      <c r="DP30" s="58"/>
      <c r="DQ30" s="58"/>
      <c r="DR30" s="58"/>
      <c r="DS30" s="58"/>
      <c r="DT30" s="58"/>
      <c r="DU30" s="58"/>
      <c r="DV30" s="58"/>
      <c r="DW30" s="58"/>
      <c r="DX30" s="58"/>
      <c r="DY30" s="58"/>
      <c r="DZ30" s="58"/>
      <c r="EA30" s="58"/>
      <c r="EB30" s="58"/>
      <c r="EC30" s="58"/>
      <c r="ED30" s="58"/>
      <c r="EE30" s="58"/>
      <c r="EF30" s="58"/>
      <c r="EG30" s="58"/>
      <c r="EH30" s="58"/>
      <c r="EI30" s="58"/>
      <c r="EJ30" s="58"/>
      <c r="EK30" s="58"/>
      <c r="EL30" s="58"/>
      <c r="EN30" s="8">
        <v>2</v>
      </c>
      <c r="EO30" s="8">
        <v>1</v>
      </c>
    </row>
    <row r="31" spans="1:145">
      <c r="B31" s="18" t="s">
        <v>141</v>
      </c>
      <c r="C31" s="18" t="s">
        <v>114</v>
      </c>
      <c r="D31" s="18" t="s">
        <v>133</v>
      </c>
      <c r="E31" s="8">
        <v>2</v>
      </c>
      <c r="F31" s="8">
        <v>1</v>
      </c>
      <c r="I31" s="58">
        <v>3.83</v>
      </c>
      <c r="J31" s="58">
        <v>3.64</v>
      </c>
      <c r="K31" s="58">
        <v>0.66639999999999999</v>
      </c>
      <c r="L31" s="58">
        <v>73.56</v>
      </c>
      <c r="M31" s="58">
        <v>9.9500000000000005E-2</v>
      </c>
      <c r="N31" s="58">
        <v>7.1300000000000002E-2</v>
      </c>
      <c r="O31" s="58">
        <v>0.61960000000000004</v>
      </c>
      <c r="P31" s="58">
        <v>6.83E-2</v>
      </c>
      <c r="Q31" s="58">
        <v>11.75</v>
      </c>
      <c r="R31" s="58">
        <v>1.5599999999999999E-2</v>
      </c>
      <c r="S31" s="58">
        <v>94.320700000000002</v>
      </c>
      <c r="T31" s="18"/>
      <c r="V31" s="58">
        <f t="shared" si="25"/>
        <v>4.0606144780520079</v>
      </c>
      <c r="W31" s="58"/>
      <c r="X31" s="58">
        <f t="shared" si="26"/>
        <v>3.8591740731355899</v>
      </c>
      <c r="Y31" s="58"/>
      <c r="Z31" s="58">
        <f t="shared" si="27"/>
        <v>0.70652571492790028</v>
      </c>
      <c r="AA31" s="58"/>
      <c r="AB31" s="58">
        <f t="shared" si="28"/>
        <v>77.98924308237747</v>
      </c>
      <c r="AC31" s="58"/>
      <c r="AD31" s="58">
        <f t="shared" si="29"/>
        <v>0.10549115941675583</v>
      </c>
      <c r="AE31" s="58"/>
      <c r="AF31" s="58">
        <f t="shared" si="30"/>
        <v>7.5593162476529543E-2</v>
      </c>
      <c r="AG31" s="58"/>
      <c r="AH31" s="58">
        <f t="shared" si="31"/>
        <v>0.65690776255901406</v>
      </c>
      <c r="AI31" s="58"/>
      <c r="AJ31" s="58">
        <f t="shared" si="32"/>
        <v>7.2412524504165049E-2</v>
      </c>
      <c r="AK31" s="58"/>
      <c r="AL31" s="58">
        <f t="shared" si="33"/>
        <v>12.457498725094279</v>
      </c>
      <c r="AM31" s="58"/>
      <c r="AN31" s="58">
        <f t="shared" si="34"/>
        <v>1.6539317456295385E-2</v>
      </c>
      <c r="AO31" s="58"/>
      <c r="AP31" s="58">
        <f t="shared" si="35"/>
        <v>7.9197885511875974</v>
      </c>
      <c r="AQ31" s="58">
        <f t="shared" si="36"/>
        <v>2.7335164835164835E-2</v>
      </c>
      <c r="AR31" s="58">
        <f t="shared" si="37"/>
        <v>739.2964824120603</v>
      </c>
      <c r="AS31" s="58">
        <f t="shared" si="38"/>
        <v>20.208791208791208</v>
      </c>
      <c r="AT31" s="58">
        <f t="shared" si="39"/>
        <v>0.11507424144609427</v>
      </c>
      <c r="AU31" s="58">
        <f t="shared" si="40"/>
        <v>9.3464235624123422</v>
      </c>
      <c r="AV31" s="58">
        <f t="shared" si="41"/>
        <v>6.697487437185929</v>
      </c>
      <c r="AW31" s="58">
        <f t="shared" si="42"/>
        <v>9.0592713431212613E-3</v>
      </c>
      <c r="AX31" s="58">
        <f t="shared" si="43"/>
        <v>29.767452668467858</v>
      </c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58"/>
      <c r="CE31" s="58"/>
      <c r="CF31" s="58"/>
      <c r="CG31" s="58"/>
      <c r="CH31" s="58"/>
      <c r="CI31" s="58"/>
      <c r="CJ31" s="58"/>
      <c r="CK31" s="58"/>
      <c r="CL31" s="58"/>
      <c r="CM31" s="58"/>
      <c r="CN31" s="58"/>
      <c r="CO31" s="58"/>
      <c r="CP31" s="58"/>
      <c r="CQ31" s="58"/>
      <c r="CR31" s="58"/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  <c r="DS31" s="58"/>
      <c r="DT31" s="58"/>
      <c r="DU31" s="58"/>
      <c r="DV31" s="58"/>
      <c r="DW31" s="58"/>
      <c r="DX31" s="58"/>
      <c r="DY31" s="58"/>
      <c r="DZ31" s="58"/>
      <c r="EA31" s="58"/>
      <c r="EB31" s="58"/>
      <c r="EC31" s="58"/>
      <c r="ED31" s="58"/>
      <c r="EE31" s="58"/>
      <c r="EF31" s="58"/>
      <c r="EG31" s="58"/>
      <c r="EH31" s="58"/>
      <c r="EI31" s="58"/>
      <c r="EJ31" s="58"/>
      <c r="EK31" s="58"/>
      <c r="EL31" s="58"/>
      <c r="EN31" s="8">
        <v>2</v>
      </c>
      <c r="EO31" s="8">
        <v>1</v>
      </c>
    </row>
    <row r="32" spans="1:145">
      <c r="B32" s="18" t="s">
        <v>142</v>
      </c>
      <c r="C32" s="18" t="s">
        <v>114</v>
      </c>
      <c r="D32" s="18" t="s">
        <v>133</v>
      </c>
      <c r="E32" s="8">
        <v>2</v>
      </c>
      <c r="F32" s="8">
        <v>1</v>
      </c>
      <c r="I32" s="58">
        <v>3.79</v>
      </c>
      <c r="J32" s="58">
        <v>3.88</v>
      </c>
      <c r="K32" s="58">
        <v>0.46339999999999998</v>
      </c>
      <c r="L32" s="58">
        <v>73.81</v>
      </c>
      <c r="M32" s="58">
        <v>9.8599999999999993E-2</v>
      </c>
      <c r="N32" s="58">
        <v>8.6999999999999994E-2</v>
      </c>
      <c r="O32" s="58">
        <v>0.65900000000000003</v>
      </c>
      <c r="P32" s="58">
        <v>2.3699999999999999E-2</v>
      </c>
      <c r="Q32" s="58">
        <v>11.97</v>
      </c>
      <c r="R32" s="58">
        <v>2.7E-2</v>
      </c>
      <c r="S32" s="58">
        <v>94.808700000000002</v>
      </c>
      <c r="T32" s="18"/>
      <c r="V32" s="58">
        <f t="shared" si="25"/>
        <v>3.9975234340308434</v>
      </c>
      <c r="W32" s="58"/>
      <c r="X32" s="58">
        <f t="shared" si="26"/>
        <v>4.0924514311450322</v>
      </c>
      <c r="Y32" s="58"/>
      <c r="Z32" s="58">
        <f t="shared" si="27"/>
        <v>0.48877370958572369</v>
      </c>
      <c r="AA32" s="58"/>
      <c r="AB32" s="58">
        <f t="shared" si="28"/>
        <v>77.851505188869794</v>
      </c>
      <c r="AC32" s="58"/>
      <c r="AD32" s="58">
        <f t="shared" si="29"/>
        <v>0.10399889461621137</v>
      </c>
      <c r="AE32" s="58"/>
      <c r="AF32" s="58">
        <f t="shared" si="30"/>
        <v>9.1763730543715921E-2</v>
      </c>
      <c r="AG32" s="58"/>
      <c r="AH32" s="58">
        <f t="shared" si="31"/>
        <v>0.69508388998056081</v>
      </c>
      <c r="AI32" s="58"/>
      <c r="AJ32" s="58">
        <f t="shared" si="32"/>
        <v>2.4997705906736403E-2</v>
      </c>
      <c r="AK32" s="58"/>
      <c r="AL32" s="58">
        <f t="shared" si="33"/>
        <v>12.625423616187122</v>
      </c>
      <c r="AM32" s="58"/>
      <c r="AN32" s="58">
        <f t="shared" si="34"/>
        <v>2.8478399134256666E-2</v>
      </c>
      <c r="AO32" s="58"/>
      <c r="AP32" s="58">
        <f t="shared" si="35"/>
        <v>8.0899748651758756</v>
      </c>
      <c r="AQ32" s="58">
        <f t="shared" si="36"/>
        <v>2.5412371134020614E-2</v>
      </c>
      <c r="AR32" s="58">
        <f t="shared" si="37"/>
        <v>748.58012170385405</v>
      </c>
      <c r="AS32" s="58">
        <f t="shared" si="38"/>
        <v>19.023195876288657</v>
      </c>
      <c r="AT32" s="58">
        <f t="shared" si="39"/>
        <v>0.13201820940819423</v>
      </c>
      <c r="AU32" s="58">
        <f t="shared" si="40"/>
        <v>5.3264367816091962</v>
      </c>
      <c r="AV32" s="58">
        <f t="shared" si="41"/>
        <v>4.6997971602434081</v>
      </c>
      <c r="AW32" s="58">
        <f t="shared" si="42"/>
        <v>6.2782820755995132E-3</v>
      </c>
      <c r="AX32" s="58">
        <f t="shared" si="43"/>
        <v>42.651482348246418</v>
      </c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8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  <c r="EB32" s="58"/>
      <c r="EC32" s="58"/>
      <c r="ED32" s="58"/>
      <c r="EE32" s="58"/>
      <c r="EF32" s="58"/>
      <c r="EG32" s="58"/>
      <c r="EH32" s="58"/>
      <c r="EI32" s="58"/>
      <c r="EJ32" s="58"/>
      <c r="EK32" s="58"/>
      <c r="EL32" s="58"/>
      <c r="EN32" s="8">
        <v>2</v>
      </c>
      <c r="EO32" s="8">
        <v>1</v>
      </c>
    </row>
    <row r="33" spans="1:145">
      <c r="B33" s="18" t="s">
        <v>143</v>
      </c>
      <c r="C33" s="18" t="s">
        <v>114</v>
      </c>
      <c r="D33" s="18" t="s">
        <v>133</v>
      </c>
      <c r="E33" s="8">
        <v>2</v>
      </c>
      <c r="F33" s="8">
        <v>1</v>
      </c>
      <c r="I33" s="58">
        <v>3.93</v>
      </c>
      <c r="J33" s="58">
        <v>3.8</v>
      </c>
      <c r="K33" s="58">
        <v>0.50149999999999995</v>
      </c>
      <c r="L33" s="58">
        <v>73.73</v>
      </c>
      <c r="M33" s="58">
        <v>8.4900000000000003E-2</v>
      </c>
      <c r="N33" s="58">
        <v>0.1177</v>
      </c>
      <c r="O33" s="58">
        <v>0.64439999999999997</v>
      </c>
      <c r="P33" s="58">
        <v>0</v>
      </c>
      <c r="Q33" s="58">
        <v>11.91</v>
      </c>
      <c r="R33" s="58">
        <v>3.56E-2</v>
      </c>
      <c r="S33" s="58">
        <v>94.754199999999997</v>
      </c>
      <c r="T33" s="18"/>
      <c r="V33" s="58">
        <f t="shared" si="25"/>
        <v>4.1475734057171083</v>
      </c>
      <c r="W33" s="58"/>
      <c r="X33" s="58">
        <f t="shared" si="26"/>
        <v>4.0103763210496215</v>
      </c>
      <c r="Y33" s="58"/>
      <c r="Z33" s="58">
        <f t="shared" si="27"/>
        <v>0.52926413815957496</v>
      </c>
      <c r="AA33" s="58"/>
      <c r="AB33" s="58">
        <f t="shared" si="28"/>
        <v>77.811854250260154</v>
      </c>
      <c r="AC33" s="58"/>
      <c r="AD33" s="58">
        <f t="shared" si="29"/>
        <v>8.9600249909766533E-2</v>
      </c>
      <c r="AE33" s="58"/>
      <c r="AF33" s="58">
        <f t="shared" si="30"/>
        <v>0.12421612973356326</v>
      </c>
      <c r="AG33" s="58"/>
      <c r="AH33" s="58">
        <f t="shared" si="31"/>
        <v>0.68007539507483572</v>
      </c>
      <c r="AI33" s="58"/>
      <c r="AJ33" s="58">
        <f t="shared" si="32"/>
        <v>0</v>
      </c>
      <c r="AK33" s="58"/>
      <c r="AL33" s="58">
        <f t="shared" si="33"/>
        <v>12.569363679921313</v>
      </c>
      <c r="AM33" s="58"/>
      <c r="AN33" s="58">
        <f t="shared" si="34"/>
        <v>3.7570893955096454E-2</v>
      </c>
      <c r="AO33" s="58"/>
      <c r="AP33" s="58">
        <f t="shared" si="35"/>
        <v>8.1579497267667307</v>
      </c>
      <c r="AQ33" s="58">
        <f t="shared" si="36"/>
        <v>2.2342105263157892E-2</v>
      </c>
      <c r="AR33" s="58">
        <f t="shared" si="37"/>
        <v>868.4334511189636</v>
      </c>
      <c r="AS33" s="58">
        <f t="shared" si="38"/>
        <v>19.402631578947368</v>
      </c>
      <c r="AT33" s="58">
        <f t="shared" si="39"/>
        <v>0.18265052762259465</v>
      </c>
      <c r="AU33" s="58">
        <f t="shared" si="40"/>
        <v>4.2608326253186064</v>
      </c>
      <c r="AV33" s="58">
        <f t="shared" si="41"/>
        <v>5.9069493521790335</v>
      </c>
      <c r="AW33" s="58">
        <f t="shared" si="42"/>
        <v>6.8018445680184444E-3</v>
      </c>
      <c r="AX33" s="58">
        <f t="shared" si="43"/>
        <v>48.179128950158251</v>
      </c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  <c r="EE33" s="58"/>
      <c r="EF33" s="58"/>
      <c r="EG33" s="58"/>
      <c r="EH33" s="58"/>
      <c r="EI33" s="58"/>
      <c r="EJ33" s="58"/>
      <c r="EK33" s="58"/>
      <c r="EL33" s="58"/>
      <c r="EN33" s="8">
        <v>2</v>
      </c>
      <c r="EO33" s="8">
        <v>1</v>
      </c>
    </row>
    <row r="34" spans="1:145">
      <c r="B34" s="18" t="s">
        <v>144</v>
      </c>
      <c r="C34" s="18" t="s">
        <v>114</v>
      </c>
      <c r="D34" s="18" t="s">
        <v>133</v>
      </c>
      <c r="E34" s="8">
        <v>2</v>
      </c>
      <c r="F34" s="8">
        <v>1</v>
      </c>
      <c r="I34" s="58">
        <v>3.7</v>
      </c>
      <c r="J34" s="58">
        <v>3.66</v>
      </c>
      <c r="K34" s="58">
        <v>0.57750000000000001</v>
      </c>
      <c r="L34" s="58">
        <v>73.599999999999994</v>
      </c>
      <c r="M34" s="58">
        <v>9.4600000000000004E-2</v>
      </c>
      <c r="N34" s="58">
        <v>6.3500000000000001E-2</v>
      </c>
      <c r="O34" s="58">
        <v>0.59309999999999996</v>
      </c>
      <c r="P34" s="58">
        <v>4.1399999999999999E-2</v>
      </c>
      <c r="Q34" s="58">
        <v>11.99</v>
      </c>
      <c r="R34" s="58">
        <v>2.1000000000000001E-2</v>
      </c>
      <c r="S34" s="58">
        <v>94.341099999999997</v>
      </c>
      <c r="T34" s="18"/>
      <c r="V34" s="58">
        <f t="shared" si="25"/>
        <v>3.9219385824417996</v>
      </c>
      <c r="W34" s="58"/>
      <c r="X34" s="58">
        <f t="shared" si="26"/>
        <v>3.8795392464154013</v>
      </c>
      <c r="Y34" s="58"/>
      <c r="Z34" s="58">
        <f t="shared" si="27"/>
        <v>0.61214041388111873</v>
      </c>
      <c r="AA34" s="58"/>
      <c r="AB34" s="58">
        <f t="shared" si="28"/>
        <v>78.014778288571989</v>
      </c>
      <c r="AC34" s="58"/>
      <c r="AD34" s="58">
        <f t="shared" si="29"/>
        <v>0.10027442970243086</v>
      </c>
      <c r="AE34" s="58"/>
      <c r="AF34" s="58">
        <f t="shared" si="30"/>
        <v>6.7308945941906548E-2</v>
      </c>
      <c r="AG34" s="58"/>
      <c r="AH34" s="58">
        <f t="shared" si="31"/>
        <v>0.62867615493141371</v>
      </c>
      <c r="AI34" s="58"/>
      <c r="AJ34" s="58">
        <f t="shared" si="32"/>
        <v>4.388331278732175E-2</v>
      </c>
      <c r="AK34" s="58"/>
      <c r="AL34" s="58">
        <f t="shared" si="33"/>
        <v>12.709200973912749</v>
      </c>
      <c r="AM34" s="58"/>
      <c r="AN34" s="58">
        <f t="shared" si="34"/>
        <v>2.2259651413858862E-2</v>
      </c>
      <c r="AO34" s="58"/>
      <c r="AP34" s="58">
        <f t="shared" si="35"/>
        <v>7.8014778288572009</v>
      </c>
      <c r="AQ34" s="58">
        <f t="shared" si="36"/>
        <v>2.5846994535519124E-2</v>
      </c>
      <c r="AR34" s="58">
        <f t="shared" si="37"/>
        <v>778.01268498942909</v>
      </c>
      <c r="AS34" s="58">
        <f t="shared" si="38"/>
        <v>20.109289617486336</v>
      </c>
      <c r="AT34" s="58">
        <f t="shared" si="39"/>
        <v>0.10706457595683697</v>
      </c>
      <c r="AU34" s="58">
        <f t="shared" si="40"/>
        <v>9.0944881889763796</v>
      </c>
      <c r="AV34" s="58">
        <f t="shared" si="41"/>
        <v>6.1046511627906987</v>
      </c>
      <c r="AW34" s="58">
        <f t="shared" si="42"/>
        <v>7.8464673913043511E-3</v>
      </c>
      <c r="AX34" s="58">
        <f t="shared" si="43"/>
        <v>30.341865847423545</v>
      </c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N34" s="58"/>
      <c r="BO34" s="58"/>
      <c r="BP34" s="58"/>
      <c r="BQ34" s="58"/>
      <c r="BR34" s="58"/>
      <c r="BS34" s="58"/>
      <c r="BT34" s="58"/>
      <c r="BU34" s="58"/>
      <c r="BV34" s="58"/>
      <c r="BW34" s="58"/>
      <c r="BX34" s="58"/>
      <c r="BY34" s="58"/>
      <c r="BZ34" s="58"/>
      <c r="CA34" s="58"/>
      <c r="CB34" s="58"/>
      <c r="CC34" s="58"/>
      <c r="CD34" s="58"/>
      <c r="CE34" s="58"/>
      <c r="CF34" s="58"/>
      <c r="CG34" s="58"/>
      <c r="CH34" s="58"/>
      <c r="CI34" s="58"/>
      <c r="CJ34" s="58"/>
      <c r="CK34" s="58"/>
      <c r="CL34" s="58"/>
      <c r="CM34" s="58"/>
      <c r="CN34" s="58"/>
      <c r="CO34" s="58"/>
      <c r="CP34" s="58"/>
      <c r="CQ34" s="58"/>
      <c r="CR34" s="58"/>
      <c r="CS34" s="58"/>
      <c r="CT34" s="58"/>
      <c r="CU34" s="58"/>
      <c r="CV34" s="58"/>
      <c r="CW34" s="58"/>
      <c r="CX34" s="58"/>
      <c r="CY34" s="58"/>
      <c r="CZ34" s="58"/>
      <c r="DA34" s="58"/>
      <c r="DB34" s="58"/>
      <c r="DC34" s="58"/>
      <c r="DD34" s="58"/>
      <c r="DE34" s="58"/>
      <c r="DF34" s="58"/>
      <c r="DG34" s="58"/>
      <c r="DH34" s="58"/>
      <c r="DI34" s="58"/>
      <c r="DJ34" s="58"/>
      <c r="DK34" s="58"/>
      <c r="DL34" s="58"/>
      <c r="DM34" s="58"/>
      <c r="DN34" s="58"/>
      <c r="DO34" s="58"/>
      <c r="DP34" s="58"/>
      <c r="DQ34" s="58"/>
      <c r="DR34" s="58"/>
      <c r="DS34" s="58"/>
      <c r="DT34" s="58"/>
      <c r="DU34" s="58"/>
      <c r="DV34" s="58"/>
      <c r="DW34" s="58"/>
      <c r="DX34" s="58"/>
      <c r="DY34" s="58"/>
      <c r="DZ34" s="58"/>
      <c r="EA34" s="58"/>
      <c r="EB34" s="58"/>
      <c r="EC34" s="58"/>
      <c r="ED34" s="58"/>
      <c r="EE34" s="58"/>
      <c r="EF34" s="58"/>
      <c r="EG34" s="58"/>
      <c r="EH34" s="58"/>
      <c r="EI34" s="58"/>
      <c r="EJ34" s="58"/>
      <c r="EK34" s="58"/>
      <c r="EL34" s="58"/>
      <c r="EN34" s="8">
        <v>2</v>
      </c>
      <c r="EO34" s="8">
        <v>1</v>
      </c>
    </row>
    <row r="35" spans="1:145" s="16" customFormat="1">
      <c r="A35" s="1"/>
      <c r="B35" s="1" t="s">
        <v>130</v>
      </c>
      <c r="C35" s="1" t="s">
        <v>114</v>
      </c>
      <c r="D35" s="1" t="s">
        <v>133</v>
      </c>
      <c r="E35" s="1">
        <v>2</v>
      </c>
      <c r="F35" s="1">
        <v>1</v>
      </c>
      <c r="G35" s="1"/>
      <c r="H35" s="1"/>
      <c r="I35" s="59">
        <f t="shared" ref="I35:S35" si="44">AVERAGE(I23:I34)</f>
        <v>3.8125</v>
      </c>
      <c r="J35" s="59">
        <f t="shared" si="44"/>
        <v>3.7191666666666663</v>
      </c>
      <c r="K35" s="59">
        <f t="shared" si="44"/>
        <v>0.51720833333333338</v>
      </c>
      <c r="L35" s="59">
        <f t="shared" si="44"/>
        <v>73.751666666666679</v>
      </c>
      <c r="M35" s="59">
        <f t="shared" si="44"/>
        <v>8.1083333333333341E-2</v>
      </c>
      <c r="N35" s="59">
        <f t="shared" si="44"/>
        <v>8.1125000000000003E-2</v>
      </c>
      <c r="O35" s="59">
        <f t="shared" si="44"/>
        <v>0.62746666666666662</v>
      </c>
      <c r="P35" s="59">
        <f t="shared" si="44"/>
        <v>4.9925000000000004E-2</v>
      </c>
      <c r="Q35" s="59">
        <f t="shared" si="44"/>
        <v>11.959166666666668</v>
      </c>
      <c r="R35" s="59">
        <f t="shared" si="44"/>
        <v>1.6408333333333334E-2</v>
      </c>
      <c r="S35" s="59">
        <f t="shared" si="44"/>
        <v>94.615774999999999</v>
      </c>
      <c r="T35" s="1"/>
      <c r="U35" s="1"/>
      <c r="V35" s="59">
        <f t="shared" ref="V35:AN35" si="45">AVERAGE(V23:V34)</f>
        <v>4.0295373039776692</v>
      </c>
      <c r="W35" s="59">
        <f>STDEV(V23:V34)</f>
        <v>8.4636127755596521E-2</v>
      </c>
      <c r="X35" s="59">
        <f t="shared" si="45"/>
        <v>3.9304447696848435</v>
      </c>
      <c r="Y35" s="59">
        <f>STDEV(X23:X34)</f>
        <v>0.12543884769271313</v>
      </c>
      <c r="Z35" s="59">
        <f t="shared" si="45"/>
        <v>0.54667998440247956</v>
      </c>
      <c r="AA35" s="59">
        <f>STDEV(Z23:Z34)</f>
        <v>8.1609640631320729E-2</v>
      </c>
      <c r="AB35" s="59">
        <f t="shared" si="45"/>
        <v>77.948705014742458</v>
      </c>
      <c r="AC35" s="59">
        <f>STDEV(AB23:AB34)</f>
        <v>0.11050489508028116</v>
      </c>
      <c r="AD35" s="59">
        <f t="shared" si="45"/>
        <v>8.569905600843776E-2</v>
      </c>
      <c r="AE35" s="59">
        <f>STDEV(AD23:AD34)</f>
        <v>2.013042952480747E-2</v>
      </c>
      <c r="AF35" s="59">
        <f t="shared" si="45"/>
        <v>8.5717766606193249E-2</v>
      </c>
      <c r="AG35" s="59">
        <f>STDEV(AF23:AF34)</f>
        <v>2.1596835897001825E-2</v>
      </c>
      <c r="AH35" s="59">
        <f t="shared" si="45"/>
        <v>0.66319869441183255</v>
      </c>
      <c r="AI35" s="59">
        <f>STDEV(AH23:AH34)</f>
        <v>2.2142954837554827E-2</v>
      </c>
      <c r="AJ35" s="59">
        <f t="shared" si="45"/>
        <v>5.2790297620317526E-2</v>
      </c>
      <c r="AK35" s="59">
        <f>STDEV(AJ23:AJ34)</f>
        <v>3.2372788913638283E-2</v>
      </c>
      <c r="AL35" s="59">
        <f t="shared" si="45"/>
        <v>12.639816957477978</v>
      </c>
      <c r="AM35" s="59">
        <f>STDEV(AL23:AL34)</f>
        <v>0.13365705721522103</v>
      </c>
      <c r="AN35" s="59">
        <f t="shared" si="45"/>
        <v>1.7348588628301475E-2</v>
      </c>
      <c r="AO35" s="59">
        <f>STDEV(AN23:AN34)</f>
        <v>1.5582435853764974E-2</v>
      </c>
      <c r="AP35" s="59">
        <f t="shared" ref="AP35:DA35" si="46">AVERAGE(AP23:AP34)</f>
        <v>7.9599820736625126</v>
      </c>
      <c r="AQ35" s="59">
        <f t="shared" si="46"/>
        <v>2.1761689001940893E-2</v>
      </c>
      <c r="AR35" s="59">
        <f t="shared" si="46"/>
        <v>970.59160437106277</v>
      </c>
      <c r="AS35" s="59">
        <f t="shared" si="46"/>
        <v>19.85017867180947</v>
      </c>
      <c r="AT35" s="59">
        <f t="shared" si="46"/>
        <v>0.1288195388081578</v>
      </c>
      <c r="AU35" s="59">
        <f t="shared" si="46"/>
        <v>6.8299025631977557</v>
      </c>
      <c r="AV35" s="59">
        <f t="shared" si="46"/>
        <v>6.8045338137494538</v>
      </c>
      <c r="AW35" s="59">
        <f t="shared" si="46"/>
        <v>7.0135539924923128E-3</v>
      </c>
      <c r="AX35" s="59">
        <f t="shared" si="46"/>
        <v>38.030951909400052</v>
      </c>
      <c r="AY35" s="59" t="e">
        <f t="shared" si="46"/>
        <v>#DIV/0!</v>
      </c>
      <c r="AZ35" s="59" t="e">
        <f t="shared" si="46"/>
        <v>#DIV/0!</v>
      </c>
      <c r="BA35" s="59" t="e">
        <f t="shared" si="46"/>
        <v>#DIV/0!</v>
      </c>
      <c r="BB35" s="59" t="e">
        <f t="shared" si="46"/>
        <v>#DIV/0!</v>
      </c>
      <c r="BC35" s="59" t="e">
        <f t="shared" si="46"/>
        <v>#DIV/0!</v>
      </c>
      <c r="BD35" s="59" t="e">
        <f t="shared" si="46"/>
        <v>#DIV/0!</v>
      </c>
      <c r="BE35" s="59" t="e">
        <f t="shared" si="46"/>
        <v>#DIV/0!</v>
      </c>
      <c r="BF35" s="59" t="e">
        <f t="shared" si="46"/>
        <v>#DIV/0!</v>
      </c>
      <c r="BG35" s="59" t="e">
        <f t="shared" si="46"/>
        <v>#DIV/0!</v>
      </c>
      <c r="BH35" s="59" t="e">
        <f t="shared" si="46"/>
        <v>#DIV/0!</v>
      </c>
      <c r="BI35" s="59" t="e">
        <f t="shared" si="46"/>
        <v>#DIV/0!</v>
      </c>
      <c r="BJ35" s="59" t="e">
        <f t="shared" si="46"/>
        <v>#DIV/0!</v>
      </c>
      <c r="BK35" s="59" t="e">
        <f t="shared" si="46"/>
        <v>#DIV/0!</v>
      </c>
      <c r="BL35" s="59" t="e">
        <f t="shared" si="46"/>
        <v>#DIV/0!</v>
      </c>
      <c r="BM35" s="59" t="e">
        <f t="shared" si="46"/>
        <v>#DIV/0!</v>
      </c>
      <c r="BN35" s="59" t="e">
        <f t="shared" si="46"/>
        <v>#DIV/0!</v>
      </c>
      <c r="BO35" s="59" t="e">
        <f t="shared" si="46"/>
        <v>#DIV/0!</v>
      </c>
      <c r="BP35" s="59" t="e">
        <f t="shared" si="46"/>
        <v>#DIV/0!</v>
      </c>
      <c r="BQ35" s="59" t="e">
        <f t="shared" si="46"/>
        <v>#DIV/0!</v>
      </c>
      <c r="BR35" s="59" t="e">
        <f t="shared" si="46"/>
        <v>#DIV/0!</v>
      </c>
      <c r="BS35" s="59" t="e">
        <f t="shared" si="46"/>
        <v>#DIV/0!</v>
      </c>
      <c r="BT35" s="59" t="e">
        <f t="shared" si="46"/>
        <v>#DIV/0!</v>
      </c>
      <c r="BU35" s="59" t="e">
        <f t="shared" si="46"/>
        <v>#DIV/0!</v>
      </c>
      <c r="BV35" s="59" t="e">
        <f t="shared" si="46"/>
        <v>#DIV/0!</v>
      </c>
      <c r="BW35" s="59" t="e">
        <f t="shared" si="46"/>
        <v>#DIV/0!</v>
      </c>
      <c r="BX35" s="59" t="e">
        <f t="shared" si="46"/>
        <v>#DIV/0!</v>
      </c>
      <c r="BY35" s="59" t="e">
        <f t="shared" si="46"/>
        <v>#DIV/0!</v>
      </c>
      <c r="BZ35" s="59" t="e">
        <f t="shared" si="46"/>
        <v>#DIV/0!</v>
      </c>
      <c r="CA35" s="59" t="e">
        <f t="shared" si="46"/>
        <v>#DIV/0!</v>
      </c>
      <c r="CB35" s="59" t="e">
        <f t="shared" si="46"/>
        <v>#DIV/0!</v>
      </c>
      <c r="CC35" s="59" t="e">
        <f t="shared" si="46"/>
        <v>#DIV/0!</v>
      </c>
      <c r="CD35" s="59" t="e">
        <f t="shared" si="46"/>
        <v>#DIV/0!</v>
      </c>
      <c r="CE35" s="59" t="e">
        <f t="shared" si="46"/>
        <v>#DIV/0!</v>
      </c>
      <c r="CF35" s="59" t="e">
        <f t="shared" si="46"/>
        <v>#DIV/0!</v>
      </c>
      <c r="CG35" s="59" t="e">
        <f t="shared" si="46"/>
        <v>#DIV/0!</v>
      </c>
      <c r="CH35" s="59" t="e">
        <f t="shared" si="46"/>
        <v>#DIV/0!</v>
      </c>
      <c r="CI35" s="59" t="e">
        <f t="shared" si="46"/>
        <v>#DIV/0!</v>
      </c>
      <c r="CJ35" s="59" t="e">
        <f t="shared" si="46"/>
        <v>#DIV/0!</v>
      </c>
      <c r="CK35" s="59" t="e">
        <f t="shared" si="46"/>
        <v>#DIV/0!</v>
      </c>
      <c r="CL35" s="59" t="e">
        <f t="shared" si="46"/>
        <v>#DIV/0!</v>
      </c>
      <c r="CM35" s="59" t="e">
        <f t="shared" si="46"/>
        <v>#DIV/0!</v>
      </c>
      <c r="CN35" s="59" t="e">
        <f t="shared" si="46"/>
        <v>#DIV/0!</v>
      </c>
      <c r="CO35" s="59" t="e">
        <f t="shared" si="46"/>
        <v>#DIV/0!</v>
      </c>
      <c r="CP35" s="59" t="e">
        <f t="shared" si="46"/>
        <v>#DIV/0!</v>
      </c>
      <c r="CQ35" s="59" t="e">
        <f t="shared" si="46"/>
        <v>#DIV/0!</v>
      </c>
      <c r="CR35" s="59" t="e">
        <f t="shared" si="46"/>
        <v>#DIV/0!</v>
      </c>
      <c r="CS35" s="59" t="e">
        <f t="shared" si="46"/>
        <v>#DIV/0!</v>
      </c>
      <c r="CT35" s="59" t="e">
        <f t="shared" si="46"/>
        <v>#DIV/0!</v>
      </c>
      <c r="CU35" s="59" t="e">
        <f t="shared" si="46"/>
        <v>#DIV/0!</v>
      </c>
      <c r="CV35" s="59" t="e">
        <f t="shared" si="46"/>
        <v>#DIV/0!</v>
      </c>
      <c r="CW35" s="59" t="e">
        <f t="shared" si="46"/>
        <v>#DIV/0!</v>
      </c>
      <c r="CX35" s="59" t="e">
        <f t="shared" si="46"/>
        <v>#DIV/0!</v>
      </c>
      <c r="CY35" s="59" t="e">
        <f t="shared" si="46"/>
        <v>#DIV/0!</v>
      </c>
      <c r="CZ35" s="59" t="e">
        <f t="shared" si="46"/>
        <v>#DIV/0!</v>
      </c>
      <c r="DA35" s="59" t="e">
        <f t="shared" si="46"/>
        <v>#DIV/0!</v>
      </c>
      <c r="DB35" s="59" t="e">
        <f t="shared" ref="DB35:EL35" si="47">AVERAGE(DB23:DB34)</f>
        <v>#DIV/0!</v>
      </c>
      <c r="DC35" s="59" t="e">
        <f t="shared" si="47"/>
        <v>#DIV/0!</v>
      </c>
      <c r="DD35" s="59" t="e">
        <f t="shared" si="47"/>
        <v>#DIV/0!</v>
      </c>
      <c r="DE35" s="59" t="e">
        <f t="shared" si="47"/>
        <v>#DIV/0!</v>
      </c>
      <c r="DF35" s="59" t="e">
        <f t="shared" si="47"/>
        <v>#DIV/0!</v>
      </c>
      <c r="DG35" s="59" t="e">
        <f t="shared" si="47"/>
        <v>#DIV/0!</v>
      </c>
      <c r="DH35" s="59" t="e">
        <f t="shared" si="47"/>
        <v>#DIV/0!</v>
      </c>
      <c r="DI35" s="59" t="e">
        <f t="shared" si="47"/>
        <v>#DIV/0!</v>
      </c>
      <c r="DJ35" s="59" t="e">
        <f t="shared" si="47"/>
        <v>#DIV/0!</v>
      </c>
      <c r="DK35" s="59" t="e">
        <f t="shared" si="47"/>
        <v>#DIV/0!</v>
      </c>
      <c r="DL35" s="59" t="e">
        <f t="shared" si="47"/>
        <v>#DIV/0!</v>
      </c>
      <c r="DM35" s="59" t="e">
        <f t="shared" si="47"/>
        <v>#DIV/0!</v>
      </c>
      <c r="DN35" s="59" t="e">
        <f t="shared" si="47"/>
        <v>#DIV/0!</v>
      </c>
      <c r="DO35" s="59" t="e">
        <f t="shared" si="47"/>
        <v>#DIV/0!</v>
      </c>
      <c r="DP35" s="59" t="e">
        <f t="shared" si="47"/>
        <v>#DIV/0!</v>
      </c>
      <c r="DQ35" s="59" t="e">
        <f t="shared" si="47"/>
        <v>#DIV/0!</v>
      </c>
      <c r="DR35" s="59" t="e">
        <f t="shared" si="47"/>
        <v>#DIV/0!</v>
      </c>
      <c r="DS35" s="59" t="e">
        <f t="shared" si="47"/>
        <v>#DIV/0!</v>
      </c>
      <c r="DT35" s="59" t="e">
        <f t="shared" si="47"/>
        <v>#DIV/0!</v>
      </c>
      <c r="DU35" s="59" t="e">
        <f t="shared" si="47"/>
        <v>#DIV/0!</v>
      </c>
      <c r="DV35" s="59" t="e">
        <f t="shared" si="47"/>
        <v>#DIV/0!</v>
      </c>
      <c r="DW35" s="59" t="e">
        <f t="shared" si="47"/>
        <v>#DIV/0!</v>
      </c>
      <c r="DX35" s="59" t="e">
        <f t="shared" si="47"/>
        <v>#DIV/0!</v>
      </c>
      <c r="DY35" s="59" t="e">
        <f t="shared" si="47"/>
        <v>#DIV/0!</v>
      </c>
      <c r="DZ35" s="59" t="e">
        <f t="shared" si="47"/>
        <v>#DIV/0!</v>
      </c>
      <c r="EA35" s="59" t="e">
        <f t="shared" si="47"/>
        <v>#DIV/0!</v>
      </c>
      <c r="EB35" s="59" t="e">
        <f t="shared" si="47"/>
        <v>#DIV/0!</v>
      </c>
      <c r="EC35" s="59" t="e">
        <f t="shared" si="47"/>
        <v>#DIV/0!</v>
      </c>
      <c r="ED35" s="59" t="e">
        <f t="shared" si="47"/>
        <v>#DIV/0!</v>
      </c>
      <c r="EE35" s="59" t="e">
        <f t="shared" si="47"/>
        <v>#DIV/0!</v>
      </c>
      <c r="EF35" s="59" t="e">
        <f t="shared" si="47"/>
        <v>#DIV/0!</v>
      </c>
      <c r="EG35" s="59" t="e">
        <f t="shared" si="47"/>
        <v>#DIV/0!</v>
      </c>
      <c r="EH35" s="59" t="e">
        <f t="shared" si="47"/>
        <v>#DIV/0!</v>
      </c>
      <c r="EI35" s="59" t="e">
        <f t="shared" si="47"/>
        <v>#DIV/0!</v>
      </c>
      <c r="EJ35" s="59" t="e">
        <f t="shared" si="47"/>
        <v>#DIV/0!</v>
      </c>
      <c r="EK35" s="59" t="e">
        <f t="shared" si="47"/>
        <v>#DIV/0!</v>
      </c>
      <c r="EL35" s="59" t="e">
        <f t="shared" si="47"/>
        <v>#DIV/0!</v>
      </c>
      <c r="EN35" s="16">
        <v>2</v>
      </c>
      <c r="EO35" s="16">
        <v>1</v>
      </c>
    </row>
    <row r="36" spans="1:145" s="19" customFormat="1">
      <c r="A36" s="2"/>
      <c r="B36" s="2"/>
      <c r="C36" s="2"/>
      <c r="D36" s="2"/>
      <c r="E36" s="2"/>
      <c r="F36" s="2"/>
      <c r="G36" s="2"/>
      <c r="H36" s="2"/>
      <c r="I36" s="60">
        <f t="shared" ref="I36:S36" si="48">STDEV(I23:I34)</f>
        <v>7.7942286340599465E-2</v>
      </c>
      <c r="J36" s="60">
        <f t="shared" si="48"/>
        <v>0.13131906552247841</v>
      </c>
      <c r="K36" s="60">
        <f t="shared" si="48"/>
        <v>7.6853218520564412E-2</v>
      </c>
      <c r="L36" s="60">
        <f t="shared" si="48"/>
        <v>0.32621335275422597</v>
      </c>
      <c r="M36" s="60">
        <f t="shared" si="48"/>
        <v>1.9045058215301971E-2</v>
      </c>
      <c r="N36" s="60">
        <f t="shared" si="48"/>
        <v>2.0542998143583454E-2</v>
      </c>
      <c r="O36" s="60">
        <f t="shared" si="48"/>
        <v>2.0382627778368398E-2</v>
      </c>
      <c r="P36" s="60">
        <f t="shared" si="48"/>
        <v>3.0682720188761246E-2</v>
      </c>
      <c r="Q36" s="60">
        <f t="shared" si="48"/>
        <v>0.12830775030324101</v>
      </c>
      <c r="R36" s="60">
        <f t="shared" si="48"/>
        <v>1.4747169733596858E-2</v>
      </c>
      <c r="S36" s="60">
        <f t="shared" si="48"/>
        <v>0.42976040497214013</v>
      </c>
      <c r="T36" s="2"/>
      <c r="U36" s="2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>
        <f t="shared" ref="AP36:DA36" si="49">STDEV(AP23:AP34)</f>
        <v>0.11794350095656805</v>
      </c>
      <c r="AQ36" s="60">
        <f t="shared" si="49"/>
        <v>4.9269299467415567E-3</v>
      </c>
      <c r="AR36" s="60">
        <f t="shared" si="49"/>
        <v>290.61898202556768</v>
      </c>
      <c r="AS36" s="60">
        <f t="shared" si="49"/>
        <v>0.62113211850507699</v>
      </c>
      <c r="AT36" s="60">
        <f t="shared" si="49"/>
        <v>3.0437273802315586E-2</v>
      </c>
      <c r="AU36" s="60">
        <f t="shared" si="49"/>
        <v>2.1446181442416097</v>
      </c>
      <c r="AV36" s="60">
        <f t="shared" si="49"/>
        <v>2.2568215669415261</v>
      </c>
      <c r="AW36" s="60">
        <f t="shared" si="49"/>
        <v>1.0484941051555373E-3</v>
      </c>
      <c r="AX36" s="60">
        <f t="shared" si="49"/>
        <v>7.3150592506821619</v>
      </c>
      <c r="AY36" s="60" t="e">
        <f t="shared" si="49"/>
        <v>#DIV/0!</v>
      </c>
      <c r="AZ36" s="60" t="e">
        <f t="shared" si="49"/>
        <v>#DIV/0!</v>
      </c>
      <c r="BA36" s="60" t="e">
        <f t="shared" si="49"/>
        <v>#DIV/0!</v>
      </c>
      <c r="BB36" s="60" t="e">
        <f t="shared" si="49"/>
        <v>#DIV/0!</v>
      </c>
      <c r="BC36" s="60" t="e">
        <f t="shared" si="49"/>
        <v>#DIV/0!</v>
      </c>
      <c r="BD36" s="60" t="e">
        <f t="shared" si="49"/>
        <v>#DIV/0!</v>
      </c>
      <c r="BE36" s="60" t="e">
        <f t="shared" si="49"/>
        <v>#DIV/0!</v>
      </c>
      <c r="BF36" s="60" t="e">
        <f t="shared" si="49"/>
        <v>#DIV/0!</v>
      </c>
      <c r="BG36" s="60" t="e">
        <f t="shared" si="49"/>
        <v>#DIV/0!</v>
      </c>
      <c r="BH36" s="60" t="e">
        <f t="shared" si="49"/>
        <v>#DIV/0!</v>
      </c>
      <c r="BI36" s="60" t="e">
        <f t="shared" si="49"/>
        <v>#DIV/0!</v>
      </c>
      <c r="BJ36" s="60" t="e">
        <f t="shared" si="49"/>
        <v>#DIV/0!</v>
      </c>
      <c r="BK36" s="60" t="e">
        <f t="shared" si="49"/>
        <v>#DIV/0!</v>
      </c>
      <c r="BL36" s="60" t="e">
        <f t="shared" si="49"/>
        <v>#DIV/0!</v>
      </c>
      <c r="BM36" s="60" t="e">
        <f t="shared" si="49"/>
        <v>#DIV/0!</v>
      </c>
      <c r="BN36" s="60" t="e">
        <f t="shared" si="49"/>
        <v>#DIV/0!</v>
      </c>
      <c r="BO36" s="60" t="e">
        <f t="shared" si="49"/>
        <v>#DIV/0!</v>
      </c>
      <c r="BP36" s="60" t="e">
        <f t="shared" si="49"/>
        <v>#DIV/0!</v>
      </c>
      <c r="BQ36" s="60" t="e">
        <f t="shared" si="49"/>
        <v>#DIV/0!</v>
      </c>
      <c r="BR36" s="60" t="e">
        <f t="shared" si="49"/>
        <v>#DIV/0!</v>
      </c>
      <c r="BS36" s="60" t="e">
        <f t="shared" si="49"/>
        <v>#DIV/0!</v>
      </c>
      <c r="BT36" s="60" t="e">
        <f t="shared" si="49"/>
        <v>#DIV/0!</v>
      </c>
      <c r="BU36" s="60" t="e">
        <f t="shared" si="49"/>
        <v>#DIV/0!</v>
      </c>
      <c r="BV36" s="60" t="e">
        <f t="shared" si="49"/>
        <v>#DIV/0!</v>
      </c>
      <c r="BW36" s="60" t="e">
        <f t="shared" si="49"/>
        <v>#DIV/0!</v>
      </c>
      <c r="BX36" s="60" t="e">
        <f t="shared" si="49"/>
        <v>#DIV/0!</v>
      </c>
      <c r="BY36" s="60" t="e">
        <f t="shared" si="49"/>
        <v>#DIV/0!</v>
      </c>
      <c r="BZ36" s="60" t="e">
        <f t="shared" si="49"/>
        <v>#DIV/0!</v>
      </c>
      <c r="CA36" s="60" t="e">
        <f t="shared" si="49"/>
        <v>#DIV/0!</v>
      </c>
      <c r="CB36" s="60" t="e">
        <f t="shared" si="49"/>
        <v>#DIV/0!</v>
      </c>
      <c r="CC36" s="60" t="e">
        <f t="shared" si="49"/>
        <v>#DIV/0!</v>
      </c>
      <c r="CD36" s="60" t="e">
        <f t="shared" si="49"/>
        <v>#DIV/0!</v>
      </c>
      <c r="CE36" s="60" t="e">
        <f t="shared" si="49"/>
        <v>#DIV/0!</v>
      </c>
      <c r="CF36" s="60" t="e">
        <f t="shared" si="49"/>
        <v>#DIV/0!</v>
      </c>
      <c r="CG36" s="60" t="e">
        <f t="shared" si="49"/>
        <v>#DIV/0!</v>
      </c>
      <c r="CH36" s="60" t="e">
        <f t="shared" si="49"/>
        <v>#DIV/0!</v>
      </c>
      <c r="CI36" s="60" t="e">
        <f t="shared" si="49"/>
        <v>#DIV/0!</v>
      </c>
      <c r="CJ36" s="60" t="e">
        <f t="shared" si="49"/>
        <v>#DIV/0!</v>
      </c>
      <c r="CK36" s="60" t="e">
        <f t="shared" si="49"/>
        <v>#DIV/0!</v>
      </c>
      <c r="CL36" s="60" t="e">
        <f t="shared" si="49"/>
        <v>#DIV/0!</v>
      </c>
      <c r="CM36" s="60" t="e">
        <f t="shared" si="49"/>
        <v>#DIV/0!</v>
      </c>
      <c r="CN36" s="60" t="e">
        <f t="shared" si="49"/>
        <v>#DIV/0!</v>
      </c>
      <c r="CO36" s="60" t="e">
        <f t="shared" si="49"/>
        <v>#DIV/0!</v>
      </c>
      <c r="CP36" s="60" t="e">
        <f t="shared" si="49"/>
        <v>#DIV/0!</v>
      </c>
      <c r="CQ36" s="60" t="e">
        <f t="shared" si="49"/>
        <v>#DIV/0!</v>
      </c>
      <c r="CR36" s="60" t="e">
        <f t="shared" si="49"/>
        <v>#DIV/0!</v>
      </c>
      <c r="CS36" s="60" t="e">
        <f t="shared" si="49"/>
        <v>#DIV/0!</v>
      </c>
      <c r="CT36" s="60" t="e">
        <f t="shared" si="49"/>
        <v>#DIV/0!</v>
      </c>
      <c r="CU36" s="60" t="e">
        <f t="shared" si="49"/>
        <v>#DIV/0!</v>
      </c>
      <c r="CV36" s="60" t="e">
        <f t="shared" si="49"/>
        <v>#DIV/0!</v>
      </c>
      <c r="CW36" s="60" t="e">
        <f t="shared" si="49"/>
        <v>#DIV/0!</v>
      </c>
      <c r="CX36" s="60" t="e">
        <f t="shared" si="49"/>
        <v>#DIV/0!</v>
      </c>
      <c r="CY36" s="60" t="e">
        <f t="shared" si="49"/>
        <v>#DIV/0!</v>
      </c>
      <c r="CZ36" s="60" t="e">
        <f t="shared" si="49"/>
        <v>#DIV/0!</v>
      </c>
      <c r="DA36" s="60" t="e">
        <f t="shared" si="49"/>
        <v>#DIV/0!</v>
      </c>
      <c r="DB36" s="60" t="e">
        <f t="shared" ref="DB36:EL36" si="50">STDEV(DB23:DB34)</f>
        <v>#DIV/0!</v>
      </c>
      <c r="DC36" s="60" t="e">
        <f t="shared" si="50"/>
        <v>#DIV/0!</v>
      </c>
      <c r="DD36" s="60" t="e">
        <f t="shared" si="50"/>
        <v>#DIV/0!</v>
      </c>
      <c r="DE36" s="60" t="e">
        <f t="shared" si="50"/>
        <v>#DIV/0!</v>
      </c>
      <c r="DF36" s="60" t="e">
        <f t="shared" si="50"/>
        <v>#DIV/0!</v>
      </c>
      <c r="DG36" s="60" t="e">
        <f t="shared" si="50"/>
        <v>#DIV/0!</v>
      </c>
      <c r="DH36" s="60" t="e">
        <f t="shared" si="50"/>
        <v>#DIV/0!</v>
      </c>
      <c r="DI36" s="60" t="e">
        <f t="shared" si="50"/>
        <v>#DIV/0!</v>
      </c>
      <c r="DJ36" s="60" t="e">
        <f t="shared" si="50"/>
        <v>#DIV/0!</v>
      </c>
      <c r="DK36" s="60" t="e">
        <f t="shared" si="50"/>
        <v>#DIV/0!</v>
      </c>
      <c r="DL36" s="60" t="e">
        <f t="shared" si="50"/>
        <v>#DIV/0!</v>
      </c>
      <c r="DM36" s="60" t="e">
        <f t="shared" si="50"/>
        <v>#DIV/0!</v>
      </c>
      <c r="DN36" s="60" t="e">
        <f t="shared" si="50"/>
        <v>#DIV/0!</v>
      </c>
      <c r="DO36" s="60" t="e">
        <f t="shared" si="50"/>
        <v>#DIV/0!</v>
      </c>
      <c r="DP36" s="60" t="e">
        <f t="shared" si="50"/>
        <v>#DIV/0!</v>
      </c>
      <c r="DQ36" s="60" t="e">
        <f t="shared" si="50"/>
        <v>#DIV/0!</v>
      </c>
      <c r="DR36" s="60" t="e">
        <f t="shared" si="50"/>
        <v>#DIV/0!</v>
      </c>
      <c r="DS36" s="60" t="e">
        <f t="shared" si="50"/>
        <v>#DIV/0!</v>
      </c>
      <c r="DT36" s="60" t="e">
        <f t="shared" si="50"/>
        <v>#DIV/0!</v>
      </c>
      <c r="DU36" s="60" t="e">
        <f t="shared" si="50"/>
        <v>#DIV/0!</v>
      </c>
      <c r="DV36" s="60" t="e">
        <f t="shared" si="50"/>
        <v>#DIV/0!</v>
      </c>
      <c r="DW36" s="60" t="e">
        <f t="shared" si="50"/>
        <v>#DIV/0!</v>
      </c>
      <c r="DX36" s="60" t="e">
        <f t="shared" si="50"/>
        <v>#DIV/0!</v>
      </c>
      <c r="DY36" s="60" t="e">
        <f t="shared" si="50"/>
        <v>#DIV/0!</v>
      </c>
      <c r="DZ36" s="60" t="e">
        <f t="shared" si="50"/>
        <v>#DIV/0!</v>
      </c>
      <c r="EA36" s="60" t="e">
        <f t="shared" si="50"/>
        <v>#DIV/0!</v>
      </c>
      <c r="EB36" s="60" t="e">
        <f t="shared" si="50"/>
        <v>#DIV/0!</v>
      </c>
      <c r="EC36" s="60" t="e">
        <f t="shared" si="50"/>
        <v>#DIV/0!</v>
      </c>
      <c r="ED36" s="60" t="e">
        <f t="shared" si="50"/>
        <v>#DIV/0!</v>
      </c>
      <c r="EE36" s="60" t="e">
        <f t="shared" si="50"/>
        <v>#DIV/0!</v>
      </c>
      <c r="EF36" s="60" t="e">
        <f t="shared" si="50"/>
        <v>#DIV/0!</v>
      </c>
      <c r="EG36" s="60" t="e">
        <f t="shared" si="50"/>
        <v>#DIV/0!</v>
      </c>
      <c r="EH36" s="60" t="e">
        <f t="shared" si="50"/>
        <v>#DIV/0!</v>
      </c>
      <c r="EI36" s="60" t="e">
        <f t="shared" si="50"/>
        <v>#DIV/0!</v>
      </c>
      <c r="EJ36" s="60" t="e">
        <f t="shared" si="50"/>
        <v>#DIV/0!</v>
      </c>
      <c r="EK36" s="60" t="e">
        <f t="shared" si="50"/>
        <v>#DIV/0!</v>
      </c>
      <c r="EL36" s="60" t="e">
        <f t="shared" si="50"/>
        <v>#DIV/0!</v>
      </c>
    </row>
    <row r="37" spans="1:145" s="12" customFormat="1">
      <c r="B37" s="5"/>
      <c r="C37" s="5"/>
      <c r="D37" s="5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29"/>
      <c r="U37" s="29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</row>
    <row r="38" spans="1:145">
      <c r="A38" s="8" t="s">
        <v>145</v>
      </c>
      <c r="B38" s="18" t="s">
        <v>146</v>
      </c>
      <c r="C38" s="18" t="s">
        <v>114</v>
      </c>
      <c r="D38" s="18" t="s">
        <v>133</v>
      </c>
      <c r="E38" s="8">
        <v>2</v>
      </c>
      <c r="F38" s="8">
        <v>1</v>
      </c>
      <c r="G38" s="8" t="s">
        <v>1210</v>
      </c>
      <c r="H38" s="8" t="s">
        <v>1211</v>
      </c>
      <c r="I38" s="58">
        <v>3.88</v>
      </c>
      <c r="J38" s="58">
        <v>3.48</v>
      </c>
      <c r="K38" s="58">
        <v>0.61539999999999995</v>
      </c>
      <c r="L38" s="58">
        <v>74.03</v>
      </c>
      <c r="M38" s="58">
        <v>0.1138</v>
      </c>
      <c r="N38" s="58">
        <v>0.1066</v>
      </c>
      <c r="O38" s="58">
        <v>0.70650000000000002</v>
      </c>
      <c r="P38" s="58">
        <v>3.7100000000000001E-2</v>
      </c>
      <c r="Q38" s="58">
        <v>11.91</v>
      </c>
      <c r="R38" s="58">
        <v>8.6E-3</v>
      </c>
      <c r="S38" s="58">
        <v>94.888099999999994</v>
      </c>
      <c r="T38" s="18"/>
      <c r="V38" s="58">
        <f t="shared" ref="V38:V48" si="51">(I38/S38)*100</f>
        <v>4.0890269696621599</v>
      </c>
      <c r="W38" s="58"/>
      <c r="X38" s="58">
        <f t="shared" ref="X38:X48" si="52">(J38/S38)*100</f>
        <v>3.6674777975320407</v>
      </c>
      <c r="Y38" s="58"/>
      <c r="Z38" s="58">
        <f t="shared" ref="Z38:Z48" si="53">(K38/S38)*100</f>
        <v>0.64855340132218897</v>
      </c>
      <c r="AA38" s="58"/>
      <c r="AB38" s="58">
        <f t="shared" ref="AB38:AB48" si="54">(L38/S38)*100</f>
        <v>78.018213031981887</v>
      </c>
      <c r="AC38" s="58"/>
      <c r="AD38" s="58">
        <f t="shared" ref="AD38:AD48" si="55">(M38/S38)*100</f>
        <v>0.11993073947101902</v>
      </c>
      <c r="AE38" s="58"/>
      <c r="AF38" s="58">
        <f t="shared" ref="AF38:AF48" si="56">(N38/S38)*100</f>
        <v>0.11234285437267688</v>
      </c>
      <c r="AG38" s="58"/>
      <c r="AH38" s="58">
        <f t="shared" ref="AH38:AH48" si="57">(O38/S38)*100</f>
        <v>0.74456122527482382</v>
      </c>
      <c r="AI38" s="58"/>
      <c r="AJ38" s="58">
        <f t="shared" ref="AJ38:AJ48" si="58">(P38/S38)*100</f>
        <v>3.9098685715068596E-2</v>
      </c>
      <c r="AK38" s="58"/>
      <c r="AL38" s="58">
        <f t="shared" ref="AL38:AL48" si="59">(Q38/S38)*100</f>
        <v>12.551626600174313</v>
      </c>
      <c r="AM38" s="58"/>
      <c r="AN38" s="58">
        <f t="shared" ref="AN38:AN48" si="60">(R38/S38)*100</f>
        <v>9.0633072007975709E-3</v>
      </c>
      <c r="AO38" s="58"/>
      <c r="AP38" s="58">
        <f t="shared" ref="AP38:AP48" si="61">V38+X38</f>
        <v>7.7565047671942011</v>
      </c>
      <c r="AQ38" s="58">
        <f t="shared" ref="AQ38:AQ48" si="62">AD38/X38</f>
        <v>3.2701149425287353E-2</v>
      </c>
      <c r="AR38" s="58">
        <f t="shared" ref="AR38:AR48" si="63">AB38/AD38</f>
        <v>650.52724077328651</v>
      </c>
      <c r="AS38" s="58">
        <f t="shared" ref="AS38:AS48" si="64">AB38/X38</f>
        <v>21.272988505747126</v>
      </c>
      <c r="AT38" s="58">
        <f t="shared" ref="AT38:AT48" si="65">AF38/AH38</f>
        <v>0.15088464260438783</v>
      </c>
      <c r="AU38" s="58">
        <f t="shared" ref="AU38:AU48" si="66">Z38/AF38</f>
        <v>5.7729831144465287</v>
      </c>
      <c r="AV38" s="58">
        <f t="shared" ref="AV38:AV48" si="67">Z38/AD38</f>
        <v>5.4077328646748679</v>
      </c>
      <c r="AW38" s="58">
        <f t="shared" ref="AW38:AW48" si="68">Z38/AB38</f>
        <v>8.3128461434553557E-3</v>
      </c>
      <c r="AX38" s="58">
        <f t="shared" ref="AX38:AX48" si="69">((AF38/40.311)/((AF38/40.311)+(Z38/159.688)))*100</f>
        <v>40.694926644048557</v>
      </c>
      <c r="AY38" s="58"/>
      <c r="AZ38" s="58"/>
      <c r="BA38" s="58"/>
      <c r="BB38" s="58"/>
      <c r="BC38" s="58"/>
      <c r="BD38" s="58"/>
      <c r="BE38" s="58"/>
      <c r="BF38" s="58"/>
      <c r="BG38" s="58"/>
      <c r="BH38" s="58"/>
      <c r="BI38" s="58"/>
      <c r="BJ38" s="58"/>
      <c r="BK38" s="58"/>
      <c r="BL38" s="58"/>
      <c r="BM38" s="58"/>
      <c r="BN38" s="58"/>
      <c r="BO38" s="58"/>
      <c r="BP38" s="58"/>
      <c r="BQ38" s="58"/>
      <c r="BR38" s="58"/>
      <c r="BS38" s="58"/>
      <c r="BT38" s="58"/>
      <c r="BU38" s="58"/>
      <c r="BV38" s="58"/>
      <c r="BW38" s="58"/>
      <c r="BX38" s="58"/>
      <c r="BY38" s="58"/>
      <c r="BZ38" s="58"/>
      <c r="CA38" s="58"/>
      <c r="CB38" s="58"/>
      <c r="CC38" s="58"/>
      <c r="CD38" s="58"/>
      <c r="CE38" s="58"/>
      <c r="CF38" s="58"/>
      <c r="CG38" s="58"/>
      <c r="CH38" s="58"/>
      <c r="CI38" s="58"/>
      <c r="CJ38" s="58"/>
      <c r="CK38" s="58"/>
      <c r="CL38" s="58"/>
      <c r="CM38" s="58"/>
      <c r="CN38" s="58"/>
      <c r="CO38" s="58"/>
      <c r="CP38" s="58"/>
      <c r="CQ38" s="58"/>
      <c r="CR38" s="58"/>
      <c r="CS38" s="58"/>
      <c r="CT38" s="58"/>
      <c r="CU38" s="58"/>
      <c r="CV38" s="58"/>
      <c r="CW38" s="58"/>
      <c r="CX38" s="58"/>
      <c r="CY38" s="58"/>
      <c r="CZ38" s="58"/>
      <c r="DA38" s="58"/>
      <c r="DB38" s="58"/>
      <c r="DC38" s="58"/>
      <c r="DD38" s="58"/>
      <c r="DE38" s="58"/>
      <c r="DF38" s="58"/>
      <c r="DG38" s="58"/>
      <c r="DH38" s="58"/>
      <c r="DI38" s="58"/>
      <c r="DJ38" s="58"/>
      <c r="DK38" s="58"/>
      <c r="DL38" s="58"/>
      <c r="DM38" s="58"/>
      <c r="DN38" s="58"/>
      <c r="DO38" s="58"/>
      <c r="DP38" s="58"/>
      <c r="DQ38" s="58"/>
      <c r="DR38" s="58"/>
      <c r="DS38" s="58"/>
      <c r="DT38" s="58"/>
      <c r="DU38" s="58"/>
      <c r="DV38" s="58"/>
      <c r="DW38" s="58"/>
      <c r="DX38" s="58"/>
      <c r="DY38" s="58"/>
      <c r="DZ38" s="58"/>
      <c r="EA38" s="58"/>
      <c r="EB38" s="58"/>
      <c r="EC38" s="58"/>
      <c r="ED38" s="58"/>
      <c r="EE38" s="58"/>
      <c r="EF38" s="58"/>
      <c r="EG38" s="58"/>
      <c r="EH38" s="58"/>
      <c r="EI38" s="58"/>
      <c r="EJ38" s="58"/>
      <c r="EK38" s="58"/>
      <c r="EL38" s="58"/>
      <c r="EN38" s="8">
        <v>2</v>
      </c>
      <c r="EO38" s="8">
        <v>1</v>
      </c>
    </row>
    <row r="39" spans="1:145">
      <c r="B39" s="18" t="s">
        <v>147</v>
      </c>
      <c r="C39" s="18" t="s">
        <v>114</v>
      </c>
      <c r="D39" s="18" t="s">
        <v>133</v>
      </c>
      <c r="E39" s="8">
        <v>2</v>
      </c>
      <c r="F39" s="8">
        <v>1</v>
      </c>
      <c r="I39" s="58">
        <v>3.7</v>
      </c>
      <c r="J39" s="58">
        <v>3.85</v>
      </c>
      <c r="K39" s="58">
        <v>0.43109999999999998</v>
      </c>
      <c r="L39" s="58">
        <v>73.89</v>
      </c>
      <c r="M39" s="58">
        <v>8.6400000000000005E-2</v>
      </c>
      <c r="N39" s="58">
        <v>9.98E-2</v>
      </c>
      <c r="O39" s="58">
        <v>0.61319999999999997</v>
      </c>
      <c r="P39" s="58">
        <v>8.1600000000000006E-2</v>
      </c>
      <c r="Q39" s="58">
        <v>11.97</v>
      </c>
      <c r="R39" s="58">
        <v>3.61E-2</v>
      </c>
      <c r="S39" s="58">
        <v>94.758200000000002</v>
      </c>
      <c r="T39" s="18"/>
      <c r="V39" s="58">
        <f t="shared" si="51"/>
        <v>3.9046752682089783</v>
      </c>
      <c r="W39" s="58"/>
      <c r="X39" s="58">
        <f t="shared" si="52"/>
        <v>4.0629729142174504</v>
      </c>
      <c r="Y39" s="58"/>
      <c r="Z39" s="58">
        <f t="shared" si="53"/>
        <v>0.45494743462834875</v>
      </c>
      <c r="AA39" s="58"/>
      <c r="AB39" s="58">
        <f t="shared" si="54"/>
        <v>77.977420423773353</v>
      </c>
      <c r="AC39" s="58"/>
      <c r="AD39" s="58">
        <f t="shared" si="55"/>
        <v>9.1179444100879928E-2</v>
      </c>
      <c r="AE39" s="58"/>
      <c r="AF39" s="58">
        <f t="shared" si="56"/>
        <v>0.10532070047763677</v>
      </c>
      <c r="AG39" s="58"/>
      <c r="AH39" s="58">
        <f t="shared" si="57"/>
        <v>0.64712077688263381</v>
      </c>
      <c r="AI39" s="58"/>
      <c r="AJ39" s="58">
        <f t="shared" si="58"/>
        <v>8.6113919428608826E-2</v>
      </c>
      <c r="AK39" s="58"/>
      <c r="AL39" s="58">
        <f t="shared" si="59"/>
        <v>12.632152151476072</v>
      </c>
      <c r="AM39" s="58"/>
      <c r="AN39" s="58">
        <f t="shared" si="60"/>
        <v>3.8096966806038947E-2</v>
      </c>
      <c r="AO39" s="58"/>
      <c r="AP39" s="58">
        <f t="shared" si="61"/>
        <v>7.9676481824264282</v>
      </c>
      <c r="AQ39" s="58">
        <f t="shared" si="62"/>
        <v>2.2441558441558443E-2</v>
      </c>
      <c r="AR39" s="58">
        <f t="shared" si="63"/>
        <v>855.20833333333326</v>
      </c>
      <c r="AS39" s="58">
        <f t="shared" si="64"/>
        <v>19.192207792207792</v>
      </c>
      <c r="AT39" s="58">
        <f t="shared" si="65"/>
        <v>0.16275277234181346</v>
      </c>
      <c r="AU39" s="58">
        <f t="shared" si="66"/>
        <v>4.3196392785571138</v>
      </c>
      <c r="AV39" s="58">
        <f t="shared" si="67"/>
        <v>4.989583333333333</v>
      </c>
      <c r="AW39" s="58">
        <f t="shared" si="68"/>
        <v>5.8343483556638244E-3</v>
      </c>
      <c r="AX39" s="58">
        <f t="shared" si="69"/>
        <v>47.83699154503816</v>
      </c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8"/>
      <c r="CE39" s="58"/>
      <c r="CF39" s="58"/>
      <c r="CG39" s="58"/>
      <c r="CH39" s="58"/>
      <c r="CI39" s="58"/>
      <c r="CJ39" s="58"/>
      <c r="CK39" s="58"/>
      <c r="CL39" s="58"/>
      <c r="CM39" s="58"/>
      <c r="CN39" s="58"/>
      <c r="CO39" s="58"/>
      <c r="CP39" s="58"/>
      <c r="CQ39" s="58"/>
      <c r="CR39" s="58"/>
      <c r="CS39" s="58"/>
      <c r="CT39" s="58"/>
      <c r="CU39" s="58"/>
      <c r="CV39" s="58"/>
      <c r="CW39" s="58"/>
      <c r="CX39" s="58"/>
      <c r="CY39" s="58"/>
      <c r="CZ39" s="58"/>
      <c r="DA39" s="58"/>
      <c r="DB39" s="58"/>
      <c r="DC39" s="58"/>
      <c r="DD39" s="58"/>
      <c r="DE39" s="58"/>
      <c r="DF39" s="58"/>
      <c r="DG39" s="58"/>
      <c r="DH39" s="58"/>
      <c r="DI39" s="58"/>
      <c r="DJ39" s="58"/>
      <c r="DK39" s="58"/>
      <c r="DL39" s="58"/>
      <c r="DM39" s="58"/>
      <c r="DN39" s="58"/>
      <c r="DO39" s="58"/>
      <c r="DP39" s="58"/>
      <c r="DQ39" s="58"/>
      <c r="DR39" s="58"/>
      <c r="DS39" s="58"/>
      <c r="DT39" s="58"/>
      <c r="DU39" s="58"/>
      <c r="DV39" s="58"/>
      <c r="DW39" s="58"/>
      <c r="DX39" s="58"/>
      <c r="DY39" s="58"/>
      <c r="DZ39" s="58"/>
      <c r="EA39" s="58"/>
      <c r="EB39" s="58"/>
      <c r="EC39" s="58"/>
      <c r="ED39" s="58"/>
      <c r="EE39" s="58"/>
      <c r="EF39" s="58"/>
      <c r="EG39" s="58"/>
      <c r="EH39" s="58"/>
      <c r="EI39" s="58"/>
      <c r="EJ39" s="58"/>
      <c r="EK39" s="58"/>
      <c r="EL39" s="58"/>
      <c r="EN39" s="8">
        <v>2</v>
      </c>
      <c r="EO39" s="8">
        <v>1</v>
      </c>
    </row>
    <row r="40" spans="1:145">
      <c r="B40" s="18" t="s">
        <v>148</v>
      </c>
      <c r="C40" s="18" t="s">
        <v>114</v>
      </c>
      <c r="D40" s="18" t="s">
        <v>133</v>
      </c>
      <c r="E40" s="8">
        <v>2</v>
      </c>
      <c r="F40" s="8">
        <v>1</v>
      </c>
      <c r="I40" s="58">
        <v>3.89</v>
      </c>
      <c r="J40" s="58">
        <v>3.64</v>
      </c>
      <c r="K40" s="58">
        <v>0.49469999999999997</v>
      </c>
      <c r="L40" s="58">
        <v>74.209999999999994</v>
      </c>
      <c r="M40" s="58">
        <v>6.4699999999999994E-2</v>
      </c>
      <c r="N40" s="58">
        <v>7.0000000000000007E-2</v>
      </c>
      <c r="O40" s="58">
        <v>0.62790000000000001</v>
      </c>
      <c r="P40" s="58">
        <v>7.0599999999999996E-2</v>
      </c>
      <c r="Q40" s="58">
        <v>11.96</v>
      </c>
      <c r="R40" s="58">
        <v>2.3699999999999999E-2</v>
      </c>
      <c r="S40" s="58">
        <v>95.051699999999997</v>
      </c>
      <c r="T40" s="18"/>
      <c r="V40" s="58">
        <f t="shared" si="51"/>
        <v>4.0925096552718161</v>
      </c>
      <c r="W40" s="58"/>
      <c r="X40" s="58">
        <f t="shared" si="52"/>
        <v>3.8294948959355803</v>
      </c>
      <c r="Y40" s="58"/>
      <c r="Z40" s="58">
        <f t="shared" si="53"/>
        <v>0.52045360577454158</v>
      </c>
      <c r="AA40" s="58"/>
      <c r="AB40" s="58">
        <f t="shared" si="54"/>
        <v>78.073301161367965</v>
      </c>
      <c r="AC40" s="58"/>
      <c r="AD40" s="58">
        <f t="shared" si="55"/>
        <v>6.8068219716217598E-2</v>
      </c>
      <c r="AE40" s="58"/>
      <c r="AF40" s="58">
        <f t="shared" si="56"/>
        <v>7.3644132614145777E-2</v>
      </c>
      <c r="AG40" s="58"/>
      <c r="AH40" s="58">
        <f t="shared" si="57"/>
        <v>0.6605878695488876</v>
      </c>
      <c r="AI40" s="58"/>
      <c r="AJ40" s="58">
        <f t="shared" si="58"/>
        <v>7.4275368036552727E-2</v>
      </c>
      <c r="AK40" s="58"/>
      <c r="AL40" s="58">
        <f t="shared" si="59"/>
        <v>12.58262608664548</v>
      </c>
      <c r="AM40" s="58"/>
      <c r="AN40" s="58">
        <f t="shared" si="60"/>
        <v>2.4933799185075069E-2</v>
      </c>
      <c r="AO40" s="58"/>
      <c r="AP40" s="58">
        <f t="shared" si="61"/>
        <v>7.9220045512073964</v>
      </c>
      <c r="AQ40" s="58">
        <f t="shared" si="62"/>
        <v>1.7774725274725275E-2</v>
      </c>
      <c r="AR40" s="58">
        <f t="shared" si="63"/>
        <v>1146.986089644513</v>
      </c>
      <c r="AS40" s="58">
        <f t="shared" si="64"/>
        <v>20.387362637362635</v>
      </c>
      <c r="AT40" s="58">
        <f t="shared" si="65"/>
        <v>0.11148272017837235</v>
      </c>
      <c r="AU40" s="58">
        <f t="shared" si="66"/>
        <v>7.0671428571428558</v>
      </c>
      <c r="AV40" s="58">
        <f t="shared" si="67"/>
        <v>7.6460587326120546</v>
      </c>
      <c r="AW40" s="58">
        <f t="shared" si="68"/>
        <v>6.6662174909041909E-3</v>
      </c>
      <c r="AX40" s="58">
        <f t="shared" si="69"/>
        <v>35.91952377061606</v>
      </c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58"/>
      <c r="BK40" s="58"/>
      <c r="BL40" s="58"/>
      <c r="BM40" s="58"/>
      <c r="BN40" s="58"/>
      <c r="BO40" s="58"/>
      <c r="BP40" s="58"/>
      <c r="BQ40" s="58"/>
      <c r="BR40" s="58"/>
      <c r="BS40" s="58"/>
      <c r="BT40" s="58"/>
      <c r="BU40" s="58"/>
      <c r="BV40" s="58"/>
      <c r="BW40" s="58"/>
      <c r="BX40" s="58"/>
      <c r="BY40" s="58"/>
      <c r="BZ40" s="58"/>
      <c r="CA40" s="58"/>
      <c r="CB40" s="58"/>
      <c r="CC40" s="58"/>
      <c r="CD40" s="58"/>
      <c r="CE40" s="58"/>
      <c r="CF40" s="58"/>
      <c r="CG40" s="58"/>
      <c r="CH40" s="58"/>
      <c r="CI40" s="58"/>
      <c r="CJ40" s="58"/>
      <c r="CK40" s="58"/>
      <c r="CL40" s="58"/>
      <c r="CM40" s="58"/>
      <c r="CN40" s="58"/>
      <c r="CO40" s="58"/>
      <c r="CP40" s="58"/>
      <c r="CQ40" s="58"/>
      <c r="CR40" s="58"/>
      <c r="CS40" s="58"/>
      <c r="CT40" s="58"/>
      <c r="CU40" s="58"/>
      <c r="CV40" s="58"/>
      <c r="CW40" s="58"/>
      <c r="CX40" s="58"/>
      <c r="CY40" s="58"/>
      <c r="CZ40" s="58"/>
      <c r="DA40" s="58"/>
      <c r="DB40" s="58"/>
      <c r="DC40" s="58"/>
      <c r="DD40" s="58"/>
      <c r="DE40" s="58"/>
      <c r="DF40" s="58"/>
      <c r="DG40" s="58"/>
      <c r="DH40" s="58"/>
      <c r="DI40" s="58"/>
      <c r="DJ40" s="58"/>
      <c r="DK40" s="58"/>
      <c r="DL40" s="58"/>
      <c r="DM40" s="58"/>
      <c r="DN40" s="58"/>
      <c r="DO40" s="58"/>
      <c r="DP40" s="58"/>
      <c r="DQ40" s="58"/>
      <c r="DR40" s="58"/>
      <c r="DS40" s="58"/>
      <c r="DT40" s="58"/>
      <c r="DU40" s="58"/>
      <c r="DV40" s="58"/>
      <c r="DW40" s="58"/>
      <c r="DX40" s="58"/>
      <c r="DY40" s="58"/>
      <c r="DZ40" s="58"/>
      <c r="EA40" s="58"/>
      <c r="EB40" s="58"/>
      <c r="EC40" s="58"/>
      <c r="ED40" s="58"/>
      <c r="EE40" s="58"/>
      <c r="EF40" s="58"/>
      <c r="EG40" s="58"/>
      <c r="EH40" s="58"/>
      <c r="EI40" s="58"/>
      <c r="EJ40" s="58"/>
      <c r="EK40" s="58"/>
      <c r="EL40" s="58"/>
      <c r="EN40" s="8">
        <v>2</v>
      </c>
      <c r="EO40" s="8">
        <v>1</v>
      </c>
    </row>
    <row r="41" spans="1:145">
      <c r="B41" s="18" t="s">
        <v>149</v>
      </c>
      <c r="C41" s="18" t="s">
        <v>114</v>
      </c>
      <c r="D41" s="18" t="s">
        <v>133</v>
      </c>
      <c r="E41" s="8">
        <v>2</v>
      </c>
      <c r="F41" s="8">
        <v>1</v>
      </c>
      <c r="I41" s="58">
        <v>3.78</v>
      </c>
      <c r="J41" s="58">
        <v>3.88</v>
      </c>
      <c r="K41" s="58">
        <v>0.41849999999999998</v>
      </c>
      <c r="L41" s="58">
        <v>73.87</v>
      </c>
      <c r="M41" s="58">
        <v>8.2900000000000001E-2</v>
      </c>
      <c r="N41" s="58">
        <v>8.2199999999999995E-2</v>
      </c>
      <c r="O41" s="58">
        <v>0.62760000000000005</v>
      </c>
      <c r="P41" s="58">
        <v>5.1900000000000002E-2</v>
      </c>
      <c r="Q41" s="58">
        <v>11.91</v>
      </c>
      <c r="R41" s="58">
        <v>2.4199999999999999E-2</v>
      </c>
      <c r="S41" s="58">
        <v>94.727400000000003</v>
      </c>
      <c r="T41" s="18"/>
      <c r="V41" s="58">
        <f t="shared" si="51"/>
        <v>3.9903977096383936</v>
      </c>
      <c r="W41" s="58"/>
      <c r="X41" s="58">
        <f t="shared" si="52"/>
        <v>4.0959637866129546</v>
      </c>
      <c r="Y41" s="58"/>
      <c r="Z41" s="58">
        <f t="shared" si="53"/>
        <v>0.44179403213853641</v>
      </c>
      <c r="AA41" s="58"/>
      <c r="AB41" s="58">
        <f t="shared" si="54"/>
        <v>77.981661061107971</v>
      </c>
      <c r="AC41" s="58"/>
      <c r="AD41" s="58">
        <f t="shared" si="55"/>
        <v>8.7514277811910804E-2</v>
      </c>
      <c r="AE41" s="58"/>
      <c r="AF41" s="58">
        <f t="shared" si="56"/>
        <v>8.6775315273088877E-2</v>
      </c>
      <c r="AG41" s="58"/>
      <c r="AH41" s="58">
        <f t="shared" si="57"/>
        <v>0.66253269909234291</v>
      </c>
      <c r="AI41" s="58"/>
      <c r="AJ41" s="58">
        <f t="shared" si="58"/>
        <v>5.4788793949796993E-2</v>
      </c>
      <c r="AK41" s="58"/>
      <c r="AL41" s="58">
        <f t="shared" si="59"/>
        <v>12.572919767670177</v>
      </c>
      <c r="AM41" s="58"/>
      <c r="AN41" s="58">
        <f t="shared" si="60"/>
        <v>2.5546990627843682E-2</v>
      </c>
      <c r="AO41" s="58"/>
      <c r="AP41" s="58">
        <f t="shared" si="61"/>
        <v>8.0863614962513477</v>
      </c>
      <c r="AQ41" s="58">
        <f t="shared" si="62"/>
        <v>2.1365979381443297E-2</v>
      </c>
      <c r="AR41" s="58">
        <f t="shared" si="63"/>
        <v>891.07358262967432</v>
      </c>
      <c r="AS41" s="58">
        <f t="shared" si="64"/>
        <v>19.038659793814432</v>
      </c>
      <c r="AT41" s="58">
        <f t="shared" si="65"/>
        <v>0.13097514340344166</v>
      </c>
      <c r="AU41" s="58">
        <f t="shared" si="66"/>
        <v>5.0912408759124084</v>
      </c>
      <c r="AV41" s="58">
        <f t="shared" si="67"/>
        <v>5.0482509047044628</v>
      </c>
      <c r="AW41" s="58">
        <f t="shared" si="68"/>
        <v>5.66535806145932E-3</v>
      </c>
      <c r="AX41" s="58">
        <f t="shared" si="69"/>
        <v>43.75960693103498</v>
      </c>
      <c r="AY41" s="58"/>
      <c r="AZ41" s="58"/>
      <c r="BA41" s="58"/>
      <c r="BB41" s="58"/>
      <c r="BC41" s="58"/>
      <c r="BD41" s="58"/>
      <c r="BE41" s="58"/>
      <c r="BF41" s="58"/>
      <c r="BG41" s="58"/>
      <c r="BH41" s="58"/>
      <c r="BI41" s="58"/>
      <c r="BJ41" s="58"/>
      <c r="BK41" s="58"/>
      <c r="BL41" s="58"/>
      <c r="BM41" s="58"/>
      <c r="BN41" s="58"/>
      <c r="BO41" s="58"/>
      <c r="BP41" s="58"/>
      <c r="BQ41" s="58"/>
      <c r="BR41" s="58"/>
      <c r="BS41" s="58"/>
      <c r="BT41" s="58"/>
      <c r="BU41" s="58"/>
      <c r="BV41" s="58"/>
      <c r="BW41" s="58"/>
      <c r="BX41" s="58"/>
      <c r="BY41" s="58"/>
      <c r="BZ41" s="58"/>
      <c r="CA41" s="58"/>
      <c r="CB41" s="58"/>
      <c r="CC41" s="58"/>
      <c r="CD41" s="58"/>
      <c r="CE41" s="58"/>
      <c r="CF41" s="58"/>
      <c r="CG41" s="58"/>
      <c r="CH41" s="58"/>
      <c r="CI41" s="58"/>
      <c r="CJ41" s="58"/>
      <c r="CK41" s="58"/>
      <c r="CL41" s="58"/>
      <c r="CM41" s="58"/>
      <c r="CN41" s="58"/>
      <c r="CO41" s="58"/>
      <c r="CP41" s="58"/>
      <c r="CQ41" s="58"/>
      <c r="CR41" s="58"/>
      <c r="CS41" s="58"/>
      <c r="CT41" s="58"/>
      <c r="CU41" s="58"/>
      <c r="CV41" s="58"/>
      <c r="CW41" s="58"/>
      <c r="CX41" s="58"/>
      <c r="CY41" s="58"/>
      <c r="CZ41" s="58"/>
      <c r="DA41" s="58"/>
      <c r="DB41" s="58"/>
      <c r="DC41" s="58"/>
      <c r="DD41" s="58"/>
      <c r="DE41" s="58"/>
      <c r="DF41" s="58"/>
      <c r="DG41" s="58"/>
      <c r="DH41" s="58"/>
      <c r="DI41" s="58"/>
      <c r="DJ41" s="58"/>
      <c r="DK41" s="58"/>
      <c r="DL41" s="58"/>
      <c r="DM41" s="58"/>
      <c r="DN41" s="58"/>
      <c r="DO41" s="58"/>
      <c r="DP41" s="58"/>
      <c r="DQ41" s="58"/>
      <c r="DR41" s="58"/>
      <c r="DS41" s="58"/>
      <c r="DT41" s="58"/>
      <c r="DU41" s="58"/>
      <c r="DV41" s="58"/>
      <c r="DW41" s="58"/>
      <c r="DX41" s="58"/>
      <c r="DY41" s="58"/>
      <c r="DZ41" s="58"/>
      <c r="EA41" s="58"/>
      <c r="EB41" s="58"/>
      <c r="EC41" s="58"/>
      <c r="ED41" s="58"/>
      <c r="EE41" s="58"/>
      <c r="EF41" s="58"/>
      <c r="EG41" s="58"/>
      <c r="EH41" s="58"/>
      <c r="EI41" s="58"/>
      <c r="EJ41" s="58"/>
      <c r="EK41" s="58"/>
      <c r="EL41" s="58"/>
      <c r="EN41" s="8">
        <v>2</v>
      </c>
      <c r="EO41" s="8">
        <v>1</v>
      </c>
    </row>
    <row r="42" spans="1:145">
      <c r="B42" s="18" t="s">
        <v>150</v>
      </c>
      <c r="C42" s="18" t="s">
        <v>114</v>
      </c>
      <c r="D42" s="18" t="s">
        <v>133</v>
      </c>
      <c r="E42" s="8">
        <v>2</v>
      </c>
      <c r="F42" s="8">
        <v>1</v>
      </c>
      <c r="I42" s="58">
        <v>3.83</v>
      </c>
      <c r="J42" s="58">
        <v>3.78</v>
      </c>
      <c r="K42" s="58">
        <v>0.45679999999999998</v>
      </c>
      <c r="L42" s="58">
        <v>74.33</v>
      </c>
      <c r="M42" s="58">
        <v>7.7700000000000005E-2</v>
      </c>
      <c r="N42" s="58">
        <v>9.4600000000000004E-2</v>
      </c>
      <c r="O42" s="58">
        <v>0.6089</v>
      </c>
      <c r="P42" s="58">
        <v>9.5999999999999992E-3</v>
      </c>
      <c r="Q42" s="58">
        <v>11.93</v>
      </c>
      <c r="R42" s="58">
        <v>0</v>
      </c>
      <c r="S42" s="58">
        <v>95.117599999999996</v>
      </c>
      <c r="T42" s="18"/>
      <c r="V42" s="58">
        <f t="shared" si="51"/>
        <v>4.026594447294717</v>
      </c>
      <c r="W42" s="58"/>
      <c r="X42" s="58">
        <f t="shared" si="52"/>
        <v>3.9740279401498775</v>
      </c>
      <c r="Y42" s="58"/>
      <c r="Z42" s="58">
        <f t="shared" si="53"/>
        <v>0.48024760927525506</v>
      </c>
      <c r="AA42" s="58"/>
      <c r="AB42" s="58">
        <f t="shared" si="54"/>
        <v>78.145369521518631</v>
      </c>
      <c r="AC42" s="58"/>
      <c r="AD42" s="58">
        <f t="shared" si="55"/>
        <v>8.1688352103080827E-2</v>
      </c>
      <c r="AE42" s="58"/>
      <c r="AF42" s="58">
        <f t="shared" si="56"/>
        <v>9.9455831518036636E-2</v>
      </c>
      <c r="AG42" s="58"/>
      <c r="AH42" s="58">
        <f t="shared" si="57"/>
        <v>0.6401549240098573</v>
      </c>
      <c r="AI42" s="58"/>
      <c r="AJ42" s="58">
        <f t="shared" si="58"/>
        <v>1.0092769371809213E-2</v>
      </c>
      <c r="AK42" s="58"/>
      <c r="AL42" s="58">
        <f t="shared" si="59"/>
        <v>12.542368604758741</v>
      </c>
      <c r="AM42" s="58"/>
      <c r="AN42" s="58">
        <f t="shared" si="60"/>
        <v>0</v>
      </c>
      <c r="AO42" s="58"/>
      <c r="AP42" s="58">
        <f t="shared" si="61"/>
        <v>8.0006223874445936</v>
      </c>
      <c r="AQ42" s="58">
        <f t="shared" si="62"/>
        <v>2.055555555555556E-2</v>
      </c>
      <c r="AR42" s="58">
        <f t="shared" si="63"/>
        <v>956.62805662805658</v>
      </c>
      <c r="AS42" s="58">
        <f t="shared" si="64"/>
        <v>19.664021164021165</v>
      </c>
      <c r="AT42" s="58">
        <f t="shared" si="65"/>
        <v>0.15536212842831337</v>
      </c>
      <c r="AU42" s="58">
        <f t="shared" si="66"/>
        <v>4.8287526427061307</v>
      </c>
      <c r="AV42" s="58">
        <f t="shared" si="67"/>
        <v>5.8790218790218782</v>
      </c>
      <c r="AW42" s="58">
        <f t="shared" si="68"/>
        <v>6.1455670657877028E-3</v>
      </c>
      <c r="AX42" s="58">
        <f t="shared" si="69"/>
        <v>45.066339843067489</v>
      </c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  <c r="BR42" s="58"/>
      <c r="BS42" s="58"/>
      <c r="BT42" s="58"/>
      <c r="BU42" s="58"/>
      <c r="BV42" s="58"/>
      <c r="BW42" s="58"/>
      <c r="BX42" s="58"/>
      <c r="BY42" s="58"/>
      <c r="BZ42" s="58"/>
      <c r="CA42" s="58"/>
      <c r="CB42" s="58"/>
      <c r="CC42" s="58"/>
      <c r="CD42" s="58"/>
      <c r="CE42" s="58"/>
      <c r="CF42" s="58"/>
      <c r="CG42" s="58"/>
      <c r="CH42" s="58"/>
      <c r="CI42" s="58"/>
      <c r="CJ42" s="58"/>
      <c r="CK42" s="58"/>
      <c r="CL42" s="58"/>
      <c r="CM42" s="58"/>
      <c r="CN42" s="58"/>
      <c r="CO42" s="58"/>
      <c r="CP42" s="58"/>
      <c r="CQ42" s="58"/>
      <c r="CR42" s="58"/>
      <c r="CS42" s="58"/>
      <c r="CT42" s="58"/>
      <c r="CU42" s="58"/>
      <c r="CV42" s="58"/>
      <c r="CW42" s="58"/>
      <c r="CX42" s="58"/>
      <c r="CY42" s="58"/>
      <c r="CZ42" s="58"/>
      <c r="DA42" s="58"/>
      <c r="DB42" s="58"/>
      <c r="DC42" s="58"/>
      <c r="DD42" s="58"/>
      <c r="DE42" s="58"/>
      <c r="DF42" s="58"/>
      <c r="DG42" s="58"/>
      <c r="DH42" s="58"/>
      <c r="DI42" s="58"/>
      <c r="DJ42" s="58"/>
      <c r="DK42" s="58"/>
      <c r="DL42" s="58"/>
      <c r="DM42" s="58"/>
      <c r="DN42" s="58"/>
      <c r="DO42" s="58"/>
      <c r="DP42" s="58"/>
      <c r="DQ42" s="58"/>
      <c r="DR42" s="58"/>
      <c r="DS42" s="58"/>
      <c r="DT42" s="58"/>
      <c r="DU42" s="58"/>
      <c r="DV42" s="58"/>
      <c r="DW42" s="58"/>
      <c r="DX42" s="58"/>
      <c r="DY42" s="58"/>
      <c r="DZ42" s="58"/>
      <c r="EA42" s="58"/>
      <c r="EB42" s="58"/>
      <c r="EC42" s="58"/>
      <c r="ED42" s="58"/>
      <c r="EE42" s="58"/>
      <c r="EF42" s="58"/>
      <c r="EG42" s="58"/>
      <c r="EH42" s="58"/>
      <c r="EI42" s="58"/>
      <c r="EJ42" s="58"/>
      <c r="EK42" s="58"/>
      <c r="EL42" s="58"/>
      <c r="EN42" s="8">
        <v>2</v>
      </c>
      <c r="EO42" s="8">
        <v>1</v>
      </c>
    </row>
    <row r="43" spans="1:145">
      <c r="B43" s="18" t="s">
        <v>151</v>
      </c>
      <c r="C43" s="18" t="s">
        <v>114</v>
      </c>
      <c r="D43" s="18" t="s">
        <v>133</v>
      </c>
      <c r="E43" s="8">
        <v>2</v>
      </c>
      <c r="F43" s="8">
        <v>1</v>
      </c>
      <c r="I43" s="58">
        <v>3.84</v>
      </c>
      <c r="J43" s="58">
        <v>3.74</v>
      </c>
      <c r="K43" s="58">
        <v>0.48859999999999998</v>
      </c>
      <c r="L43" s="58">
        <v>74.05</v>
      </c>
      <c r="M43" s="58">
        <v>9.4600000000000004E-2</v>
      </c>
      <c r="N43" s="58">
        <v>0.1094</v>
      </c>
      <c r="O43" s="58">
        <v>0.63990000000000002</v>
      </c>
      <c r="P43" s="58">
        <v>3.7900000000000003E-2</v>
      </c>
      <c r="Q43" s="58">
        <v>11.86</v>
      </c>
      <c r="R43" s="58">
        <v>7.0000000000000001E-3</v>
      </c>
      <c r="S43" s="58">
        <v>94.867500000000007</v>
      </c>
      <c r="T43" s="18"/>
      <c r="V43" s="58">
        <f t="shared" si="51"/>
        <v>4.0477508103407382</v>
      </c>
      <c r="W43" s="58"/>
      <c r="X43" s="58">
        <f t="shared" si="52"/>
        <v>3.942340632988115</v>
      </c>
      <c r="Y43" s="58"/>
      <c r="Z43" s="58">
        <f t="shared" si="53"/>
        <v>0.51503412654491787</v>
      </c>
      <c r="AA43" s="58"/>
      <c r="AB43" s="58">
        <f t="shared" si="54"/>
        <v>78.056236329617619</v>
      </c>
      <c r="AC43" s="58"/>
      <c r="AD43" s="58">
        <f t="shared" si="55"/>
        <v>9.9718027775581738E-2</v>
      </c>
      <c r="AE43" s="58"/>
      <c r="AF43" s="58">
        <f t="shared" si="56"/>
        <v>0.11531873402376998</v>
      </c>
      <c r="AG43" s="58"/>
      <c r="AH43" s="58">
        <f t="shared" si="57"/>
        <v>0.67451972487943712</v>
      </c>
      <c r="AI43" s="58"/>
      <c r="AJ43" s="58">
        <f t="shared" si="58"/>
        <v>3.9950457216644267E-2</v>
      </c>
      <c r="AK43" s="58"/>
      <c r="AL43" s="58">
        <f t="shared" si="59"/>
        <v>12.501647034021133</v>
      </c>
      <c r="AM43" s="58"/>
      <c r="AN43" s="58">
        <f t="shared" si="60"/>
        <v>7.3787124146836372E-3</v>
      </c>
      <c r="AO43" s="58"/>
      <c r="AP43" s="58">
        <f t="shared" si="61"/>
        <v>7.9900914433288532</v>
      </c>
      <c r="AQ43" s="58">
        <f t="shared" si="62"/>
        <v>2.5294117647058825E-2</v>
      </c>
      <c r="AR43" s="58">
        <f t="shared" si="63"/>
        <v>782.76955602536987</v>
      </c>
      <c r="AS43" s="58">
        <f t="shared" si="64"/>
        <v>19.799465240641709</v>
      </c>
      <c r="AT43" s="58">
        <f t="shared" si="65"/>
        <v>0.17096421315830596</v>
      </c>
      <c r="AU43" s="58">
        <f t="shared" si="66"/>
        <v>4.4661791590493607</v>
      </c>
      <c r="AV43" s="58">
        <f t="shared" si="67"/>
        <v>5.1649048625792808</v>
      </c>
      <c r="AW43" s="58">
        <f t="shared" si="68"/>
        <v>6.5982444294395677E-3</v>
      </c>
      <c r="AX43" s="58">
        <f t="shared" si="69"/>
        <v>47.005195510031747</v>
      </c>
      <c r="AY43" s="58"/>
      <c r="AZ43" s="58"/>
      <c r="BA43" s="58"/>
      <c r="BB43" s="58"/>
      <c r="BC43" s="58"/>
      <c r="BD43" s="58"/>
      <c r="BE43" s="58"/>
      <c r="BF43" s="58"/>
      <c r="BG43" s="58"/>
      <c r="BH43" s="58"/>
      <c r="BI43" s="58"/>
      <c r="BJ43" s="58"/>
      <c r="BK43" s="58"/>
      <c r="BL43" s="58"/>
      <c r="BM43" s="58"/>
      <c r="BN43" s="58"/>
      <c r="BO43" s="58"/>
      <c r="BP43" s="58"/>
      <c r="BQ43" s="58"/>
      <c r="BR43" s="58"/>
      <c r="BS43" s="58"/>
      <c r="BT43" s="58"/>
      <c r="BU43" s="58"/>
      <c r="BV43" s="58"/>
      <c r="BW43" s="58"/>
      <c r="BX43" s="58"/>
      <c r="BY43" s="58"/>
      <c r="BZ43" s="58"/>
      <c r="CA43" s="58"/>
      <c r="CB43" s="58"/>
      <c r="CC43" s="58"/>
      <c r="CD43" s="58"/>
      <c r="CE43" s="58"/>
      <c r="CF43" s="58"/>
      <c r="CG43" s="58"/>
      <c r="CH43" s="58"/>
      <c r="CI43" s="58"/>
      <c r="CJ43" s="58"/>
      <c r="CK43" s="58"/>
      <c r="CL43" s="58"/>
      <c r="CM43" s="58"/>
      <c r="CN43" s="58"/>
      <c r="CO43" s="58"/>
      <c r="CP43" s="58"/>
      <c r="CQ43" s="58"/>
      <c r="CR43" s="58"/>
      <c r="CS43" s="58"/>
      <c r="CT43" s="58"/>
      <c r="CU43" s="58"/>
      <c r="CV43" s="58"/>
      <c r="CW43" s="58"/>
      <c r="CX43" s="58"/>
      <c r="CY43" s="58"/>
      <c r="CZ43" s="58"/>
      <c r="DA43" s="58"/>
      <c r="DB43" s="58"/>
      <c r="DC43" s="58"/>
      <c r="DD43" s="58"/>
      <c r="DE43" s="58"/>
      <c r="DF43" s="58"/>
      <c r="DG43" s="58"/>
      <c r="DH43" s="58"/>
      <c r="DI43" s="58"/>
      <c r="DJ43" s="58"/>
      <c r="DK43" s="58"/>
      <c r="DL43" s="58"/>
      <c r="DM43" s="58"/>
      <c r="DN43" s="58"/>
      <c r="DO43" s="58"/>
      <c r="DP43" s="58"/>
      <c r="DQ43" s="58"/>
      <c r="DR43" s="58"/>
      <c r="DS43" s="58"/>
      <c r="DT43" s="58"/>
      <c r="DU43" s="58"/>
      <c r="DV43" s="58"/>
      <c r="DW43" s="58"/>
      <c r="DX43" s="58"/>
      <c r="DY43" s="58"/>
      <c r="DZ43" s="58"/>
      <c r="EA43" s="58"/>
      <c r="EB43" s="58"/>
      <c r="EC43" s="58"/>
      <c r="ED43" s="58"/>
      <c r="EE43" s="58"/>
      <c r="EF43" s="58"/>
      <c r="EG43" s="58"/>
      <c r="EH43" s="58"/>
      <c r="EI43" s="58"/>
      <c r="EJ43" s="58"/>
      <c r="EK43" s="58"/>
      <c r="EL43" s="58"/>
      <c r="EN43" s="8">
        <v>2</v>
      </c>
      <c r="EO43" s="8">
        <v>1</v>
      </c>
    </row>
    <row r="44" spans="1:145">
      <c r="B44" s="18" t="s">
        <v>152</v>
      </c>
      <c r="C44" s="18" t="s">
        <v>114</v>
      </c>
      <c r="D44" s="18" t="s">
        <v>133</v>
      </c>
      <c r="E44" s="8">
        <v>2</v>
      </c>
      <c r="F44" s="8">
        <v>1</v>
      </c>
      <c r="I44" s="58">
        <v>3.53</v>
      </c>
      <c r="J44" s="58">
        <v>3.74</v>
      </c>
      <c r="K44" s="58">
        <v>0.5393</v>
      </c>
      <c r="L44" s="58">
        <v>73.290000000000006</v>
      </c>
      <c r="M44" s="58">
        <v>8.9099999999999999E-2</v>
      </c>
      <c r="N44" s="58">
        <v>0.10979999999999999</v>
      </c>
      <c r="O44" s="58">
        <v>0.64539999999999997</v>
      </c>
      <c r="P44" s="58">
        <v>3.6400000000000002E-2</v>
      </c>
      <c r="Q44" s="58">
        <v>12.24</v>
      </c>
      <c r="R44" s="58">
        <v>3.4500000000000003E-2</v>
      </c>
      <c r="S44" s="58">
        <v>94.254599999999996</v>
      </c>
      <c r="T44" s="18"/>
      <c r="V44" s="58">
        <f t="shared" si="51"/>
        <v>3.7451753017889842</v>
      </c>
      <c r="W44" s="58"/>
      <c r="X44" s="58">
        <f t="shared" si="52"/>
        <v>3.967976098779264</v>
      </c>
      <c r="Y44" s="58"/>
      <c r="Z44" s="58">
        <f t="shared" si="53"/>
        <v>0.57217366579456075</v>
      </c>
      <c r="AA44" s="58"/>
      <c r="AB44" s="58">
        <f t="shared" si="54"/>
        <v>77.757478149607564</v>
      </c>
      <c r="AC44" s="58"/>
      <c r="AD44" s="58">
        <f t="shared" si="55"/>
        <v>9.4531195294447173E-2</v>
      </c>
      <c r="AE44" s="58"/>
      <c r="AF44" s="58">
        <f t="shared" si="56"/>
        <v>0.11649298814063187</v>
      </c>
      <c r="AG44" s="58"/>
      <c r="AH44" s="58">
        <f t="shared" si="57"/>
        <v>0.68474111608345911</v>
      </c>
      <c r="AI44" s="58"/>
      <c r="AJ44" s="58">
        <f t="shared" si="58"/>
        <v>3.8618804811648449E-2</v>
      </c>
      <c r="AK44" s="58"/>
      <c r="AL44" s="58">
        <f t="shared" si="59"/>
        <v>12.986103596004863</v>
      </c>
      <c r="AM44" s="58"/>
      <c r="AN44" s="58">
        <f t="shared" si="60"/>
        <v>3.6602988076974499E-2</v>
      </c>
      <c r="AO44" s="58"/>
      <c r="AP44" s="58">
        <f t="shared" si="61"/>
        <v>7.7131514005682487</v>
      </c>
      <c r="AQ44" s="58">
        <f t="shared" si="62"/>
        <v>2.3823529411764705E-2</v>
      </c>
      <c r="AR44" s="58">
        <f t="shared" si="63"/>
        <v>822.55892255892263</v>
      </c>
      <c r="AS44" s="58">
        <f t="shared" si="64"/>
        <v>19.59625668449198</v>
      </c>
      <c r="AT44" s="58">
        <f t="shared" si="65"/>
        <v>0.17012705299039355</v>
      </c>
      <c r="AU44" s="58">
        <f t="shared" si="66"/>
        <v>4.9116575591985425</v>
      </c>
      <c r="AV44" s="58">
        <f t="shared" si="67"/>
        <v>6.0527497194163864</v>
      </c>
      <c r="AW44" s="58">
        <f t="shared" si="68"/>
        <v>7.3584390776367846E-3</v>
      </c>
      <c r="AX44" s="58">
        <f t="shared" si="69"/>
        <v>44.64526502547151</v>
      </c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8"/>
      <c r="BJ44" s="58"/>
      <c r="BK44" s="58"/>
      <c r="BL44" s="58"/>
      <c r="BM44" s="58"/>
      <c r="BN44" s="58"/>
      <c r="BO44" s="58"/>
      <c r="BP44" s="58"/>
      <c r="BQ44" s="58"/>
      <c r="BR44" s="58"/>
      <c r="BS44" s="58"/>
      <c r="BT44" s="58"/>
      <c r="BU44" s="58"/>
      <c r="BV44" s="58"/>
      <c r="BW44" s="58"/>
      <c r="BX44" s="58"/>
      <c r="BY44" s="58"/>
      <c r="BZ44" s="58"/>
      <c r="CA44" s="58"/>
      <c r="CB44" s="58"/>
      <c r="CC44" s="58"/>
      <c r="CD44" s="58"/>
      <c r="CE44" s="58"/>
      <c r="CF44" s="58"/>
      <c r="CG44" s="58"/>
      <c r="CH44" s="58"/>
      <c r="CI44" s="58"/>
      <c r="CJ44" s="58"/>
      <c r="CK44" s="58"/>
      <c r="CL44" s="58"/>
      <c r="CM44" s="58"/>
      <c r="CN44" s="58"/>
      <c r="CO44" s="58"/>
      <c r="CP44" s="58"/>
      <c r="CQ44" s="58"/>
      <c r="CR44" s="58"/>
      <c r="CS44" s="58"/>
      <c r="CT44" s="58"/>
      <c r="CU44" s="58"/>
      <c r="CV44" s="58"/>
      <c r="CW44" s="58"/>
      <c r="CX44" s="58"/>
      <c r="CY44" s="58"/>
      <c r="CZ44" s="58"/>
      <c r="DA44" s="58"/>
      <c r="DB44" s="58"/>
      <c r="DC44" s="58"/>
      <c r="DD44" s="58"/>
      <c r="DE44" s="58"/>
      <c r="DF44" s="58"/>
      <c r="DG44" s="58"/>
      <c r="DH44" s="58"/>
      <c r="DI44" s="58"/>
      <c r="DJ44" s="58"/>
      <c r="DK44" s="58"/>
      <c r="DL44" s="58"/>
      <c r="DM44" s="58"/>
      <c r="DN44" s="58"/>
      <c r="DO44" s="58"/>
      <c r="DP44" s="58"/>
      <c r="DQ44" s="58"/>
      <c r="DR44" s="58"/>
      <c r="DS44" s="58"/>
      <c r="DT44" s="58"/>
      <c r="DU44" s="58"/>
      <c r="DV44" s="58"/>
      <c r="DW44" s="58"/>
      <c r="DX44" s="58"/>
      <c r="DY44" s="58"/>
      <c r="DZ44" s="58"/>
      <c r="EA44" s="58"/>
      <c r="EB44" s="58"/>
      <c r="EC44" s="58"/>
      <c r="ED44" s="58"/>
      <c r="EE44" s="58"/>
      <c r="EF44" s="58"/>
      <c r="EG44" s="58"/>
      <c r="EH44" s="58"/>
      <c r="EI44" s="58"/>
      <c r="EJ44" s="58"/>
      <c r="EK44" s="58"/>
      <c r="EL44" s="58"/>
      <c r="EN44" s="8">
        <v>2</v>
      </c>
      <c r="EO44" s="8">
        <v>1</v>
      </c>
    </row>
    <row r="45" spans="1:145">
      <c r="B45" s="18" t="s">
        <v>153</v>
      </c>
      <c r="C45" s="18" t="s">
        <v>114</v>
      </c>
      <c r="D45" s="18" t="s">
        <v>133</v>
      </c>
      <c r="E45" s="8">
        <v>2</v>
      </c>
      <c r="F45" s="8">
        <v>1</v>
      </c>
      <c r="I45" s="58">
        <v>3.76</v>
      </c>
      <c r="J45" s="58">
        <v>3.72</v>
      </c>
      <c r="K45" s="58">
        <v>0.4632</v>
      </c>
      <c r="L45" s="58">
        <v>73.94</v>
      </c>
      <c r="M45" s="58">
        <v>8.4199999999999997E-2</v>
      </c>
      <c r="N45" s="58">
        <v>0.1087</v>
      </c>
      <c r="O45" s="58">
        <v>0.62870000000000004</v>
      </c>
      <c r="P45" s="58">
        <v>7.2900000000000006E-2</v>
      </c>
      <c r="Q45" s="58">
        <v>11.91</v>
      </c>
      <c r="R45" s="58">
        <v>2.3699999999999999E-2</v>
      </c>
      <c r="S45" s="58">
        <v>94.711500000000001</v>
      </c>
      <c r="T45" s="18"/>
      <c r="V45" s="58">
        <f t="shared" si="51"/>
        <v>3.969950850741462</v>
      </c>
      <c r="W45" s="58"/>
      <c r="X45" s="58">
        <f t="shared" si="52"/>
        <v>3.9277173310527234</v>
      </c>
      <c r="Y45" s="58"/>
      <c r="Z45" s="58">
        <f t="shared" si="53"/>
        <v>0.48906415799559716</v>
      </c>
      <c r="AA45" s="58"/>
      <c r="AB45" s="58">
        <f t="shared" si="54"/>
        <v>78.068661144633964</v>
      </c>
      <c r="AC45" s="58"/>
      <c r="AD45" s="58">
        <f t="shared" si="55"/>
        <v>8.8901558944795497E-2</v>
      </c>
      <c r="AE45" s="58"/>
      <c r="AF45" s="58">
        <f t="shared" si="56"/>
        <v>0.11476958975414812</v>
      </c>
      <c r="AG45" s="58"/>
      <c r="AH45" s="58">
        <f t="shared" si="57"/>
        <v>0.66380534570775462</v>
      </c>
      <c r="AI45" s="58"/>
      <c r="AJ45" s="58">
        <f t="shared" si="58"/>
        <v>7.6970589632726766E-2</v>
      </c>
      <c r="AK45" s="58"/>
      <c r="AL45" s="58">
        <f t="shared" si="59"/>
        <v>12.575030487322024</v>
      </c>
      <c r="AM45" s="58"/>
      <c r="AN45" s="58">
        <f t="shared" si="60"/>
        <v>2.5023360415577834E-2</v>
      </c>
      <c r="AO45" s="58"/>
      <c r="AP45" s="58">
        <f t="shared" si="61"/>
        <v>7.8976681817941854</v>
      </c>
      <c r="AQ45" s="58">
        <f t="shared" si="62"/>
        <v>2.2634408602150533E-2</v>
      </c>
      <c r="AR45" s="58">
        <f t="shared" si="63"/>
        <v>878.14726840855121</v>
      </c>
      <c r="AS45" s="58">
        <f t="shared" si="64"/>
        <v>19.876344086021504</v>
      </c>
      <c r="AT45" s="58">
        <f t="shared" si="65"/>
        <v>0.17289645299825035</v>
      </c>
      <c r="AU45" s="58">
        <f t="shared" si="66"/>
        <v>4.2612695492180315</v>
      </c>
      <c r="AV45" s="58">
        <f t="shared" si="67"/>
        <v>5.5011876484560576</v>
      </c>
      <c r="AW45" s="58">
        <f t="shared" si="68"/>
        <v>6.2645388152556131E-3</v>
      </c>
      <c r="AX45" s="58">
        <f t="shared" si="69"/>
        <v>48.176568879797436</v>
      </c>
      <c r="AY45" s="58"/>
      <c r="AZ45" s="58"/>
      <c r="BA45" s="58"/>
      <c r="BB45" s="58"/>
      <c r="BC45" s="58"/>
      <c r="BD45" s="58"/>
      <c r="BE45" s="58"/>
      <c r="BF45" s="58"/>
      <c r="BG45" s="58"/>
      <c r="BH45" s="58"/>
      <c r="BI45" s="58"/>
      <c r="BJ45" s="58"/>
      <c r="BK45" s="58"/>
      <c r="BL45" s="58"/>
      <c r="BM45" s="58"/>
      <c r="BN45" s="58"/>
      <c r="BO45" s="58"/>
      <c r="BP45" s="58"/>
      <c r="BQ45" s="58"/>
      <c r="BR45" s="58"/>
      <c r="BS45" s="58"/>
      <c r="BT45" s="58"/>
      <c r="BU45" s="58"/>
      <c r="BV45" s="58"/>
      <c r="BW45" s="58"/>
      <c r="BX45" s="58"/>
      <c r="BY45" s="58"/>
      <c r="BZ45" s="58"/>
      <c r="CA45" s="58"/>
      <c r="CB45" s="58"/>
      <c r="CC45" s="58"/>
      <c r="CD45" s="58"/>
      <c r="CE45" s="58"/>
      <c r="CF45" s="58"/>
      <c r="CG45" s="58"/>
      <c r="CH45" s="58"/>
      <c r="CI45" s="58"/>
      <c r="CJ45" s="58"/>
      <c r="CK45" s="58"/>
      <c r="CL45" s="58"/>
      <c r="CM45" s="58"/>
      <c r="CN45" s="58"/>
      <c r="CO45" s="58"/>
      <c r="CP45" s="58"/>
      <c r="CQ45" s="58"/>
      <c r="CR45" s="58"/>
      <c r="CS45" s="58"/>
      <c r="CT45" s="58"/>
      <c r="CU45" s="58"/>
      <c r="CV45" s="58"/>
      <c r="CW45" s="58"/>
      <c r="CX45" s="58"/>
      <c r="CY45" s="58"/>
      <c r="CZ45" s="58"/>
      <c r="DA45" s="58"/>
      <c r="DB45" s="58"/>
      <c r="DC45" s="58"/>
      <c r="DD45" s="58"/>
      <c r="DE45" s="58"/>
      <c r="DF45" s="58"/>
      <c r="DG45" s="58"/>
      <c r="DH45" s="58"/>
      <c r="DI45" s="58"/>
      <c r="DJ45" s="58"/>
      <c r="DK45" s="58"/>
      <c r="DL45" s="58"/>
      <c r="DM45" s="58"/>
      <c r="DN45" s="58"/>
      <c r="DO45" s="58"/>
      <c r="DP45" s="58"/>
      <c r="DQ45" s="58"/>
      <c r="DR45" s="58"/>
      <c r="DS45" s="58"/>
      <c r="DT45" s="58"/>
      <c r="DU45" s="58"/>
      <c r="DV45" s="58"/>
      <c r="DW45" s="58"/>
      <c r="DX45" s="58"/>
      <c r="DY45" s="58"/>
      <c r="DZ45" s="58"/>
      <c r="EA45" s="58"/>
      <c r="EB45" s="58"/>
      <c r="EC45" s="58"/>
      <c r="ED45" s="58"/>
      <c r="EE45" s="58"/>
      <c r="EF45" s="58"/>
      <c r="EG45" s="58"/>
      <c r="EH45" s="58"/>
      <c r="EI45" s="58"/>
      <c r="EJ45" s="58"/>
      <c r="EK45" s="58"/>
      <c r="EL45" s="58"/>
      <c r="EN45" s="8">
        <v>2</v>
      </c>
      <c r="EO45" s="8">
        <v>1</v>
      </c>
    </row>
    <row r="46" spans="1:145">
      <c r="B46" s="18" t="s">
        <v>154</v>
      </c>
      <c r="C46" s="18" t="s">
        <v>114</v>
      </c>
      <c r="D46" s="18" t="s">
        <v>133</v>
      </c>
      <c r="E46" s="8">
        <v>2</v>
      </c>
      <c r="F46" s="8">
        <v>1</v>
      </c>
      <c r="I46" s="58">
        <v>3.95</v>
      </c>
      <c r="J46" s="58">
        <v>3.55</v>
      </c>
      <c r="K46" s="58">
        <v>0.49459999999999998</v>
      </c>
      <c r="L46" s="58">
        <v>73.91</v>
      </c>
      <c r="M46" s="58">
        <v>6.9900000000000004E-2</v>
      </c>
      <c r="N46" s="58">
        <v>4.2299999999999997E-2</v>
      </c>
      <c r="O46" s="58">
        <v>0.59240000000000004</v>
      </c>
      <c r="P46" s="58">
        <v>6.0400000000000002E-2</v>
      </c>
      <c r="Q46" s="58">
        <v>11.81</v>
      </c>
      <c r="R46" s="58">
        <v>2.1600000000000001E-2</v>
      </c>
      <c r="S46" s="58">
        <v>94.501300000000001</v>
      </c>
      <c r="T46" s="18"/>
      <c r="V46" s="58">
        <f t="shared" si="51"/>
        <v>4.1798366794954145</v>
      </c>
      <c r="W46" s="58"/>
      <c r="X46" s="58">
        <f t="shared" si="52"/>
        <v>3.7565620790401821</v>
      </c>
      <c r="Y46" s="58"/>
      <c r="Z46" s="58">
        <f t="shared" si="53"/>
        <v>0.52337904346289421</v>
      </c>
      <c r="AA46" s="58"/>
      <c r="AB46" s="58">
        <f t="shared" si="54"/>
        <v>78.210564299115461</v>
      </c>
      <c r="AC46" s="58"/>
      <c r="AD46" s="58">
        <f t="shared" si="55"/>
        <v>7.3967236429551775E-2</v>
      </c>
      <c r="AE46" s="58"/>
      <c r="AF46" s="58">
        <f t="shared" si="56"/>
        <v>4.4761288998140768E-2</v>
      </c>
      <c r="AG46" s="58"/>
      <c r="AH46" s="58">
        <f t="shared" si="57"/>
        <v>0.62686968327419834</v>
      </c>
      <c r="AI46" s="58"/>
      <c r="AJ46" s="58">
        <f t="shared" si="58"/>
        <v>6.3914464668739998E-2</v>
      </c>
      <c r="AK46" s="58"/>
      <c r="AL46" s="58">
        <f t="shared" si="59"/>
        <v>12.49718257844072</v>
      </c>
      <c r="AM46" s="58"/>
      <c r="AN46" s="58">
        <f t="shared" si="60"/>
        <v>2.2856828424582521E-2</v>
      </c>
      <c r="AO46" s="58"/>
      <c r="AP46" s="58">
        <f t="shared" si="61"/>
        <v>7.9363987585355966</v>
      </c>
      <c r="AQ46" s="58">
        <f t="shared" si="62"/>
        <v>1.9690140845070429E-2</v>
      </c>
      <c r="AR46" s="58">
        <f t="shared" si="63"/>
        <v>1057.3676680972817</v>
      </c>
      <c r="AS46" s="58">
        <f t="shared" si="64"/>
        <v>20.819718309859155</v>
      </c>
      <c r="AT46" s="58">
        <f t="shared" si="65"/>
        <v>7.1404456448345713E-2</v>
      </c>
      <c r="AU46" s="58">
        <f t="shared" si="66"/>
        <v>11.692671394799055</v>
      </c>
      <c r="AV46" s="58">
        <f t="shared" si="67"/>
        <v>7.0758226037195993</v>
      </c>
      <c r="AW46" s="58">
        <f t="shared" si="68"/>
        <v>6.6919226085780008E-3</v>
      </c>
      <c r="AX46" s="58">
        <f t="shared" si="69"/>
        <v>25.305877208096035</v>
      </c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58"/>
      <c r="BQ46" s="58"/>
      <c r="BR46" s="58"/>
      <c r="BS46" s="58"/>
      <c r="BT46" s="58"/>
      <c r="BU46" s="58"/>
      <c r="BV46" s="58"/>
      <c r="BW46" s="58"/>
      <c r="BX46" s="58"/>
      <c r="BY46" s="58"/>
      <c r="BZ46" s="58"/>
      <c r="CA46" s="58"/>
      <c r="CB46" s="58"/>
      <c r="CC46" s="58"/>
      <c r="CD46" s="58"/>
      <c r="CE46" s="58"/>
      <c r="CF46" s="58"/>
      <c r="CG46" s="58"/>
      <c r="CH46" s="58"/>
      <c r="CI46" s="58"/>
      <c r="CJ46" s="58"/>
      <c r="CK46" s="58"/>
      <c r="CL46" s="58"/>
      <c r="CM46" s="58"/>
      <c r="CN46" s="58"/>
      <c r="CO46" s="58"/>
      <c r="CP46" s="58"/>
      <c r="CQ46" s="58"/>
      <c r="CR46" s="58"/>
      <c r="CS46" s="58"/>
      <c r="CT46" s="58"/>
      <c r="CU46" s="58"/>
      <c r="CV46" s="58"/>
      <c r="CW46" s="58"/>
      <c r="CX46" s="58"/>
      <c r="CY46" s="58"/>
      <c r="CZ46" s="58"/>
      <c r="DA46" s="58"/>
      <c r="DB46" s="58"/>
      <c r="DC46" s="58"/>
      <c r="DD46" s="58"/>
      <c r="DE46" s="58"/>
      <c r="DF46" s="58"/>
      <c r="DG46" s="58"/>
      <c r="DH46" s="58"/>
      <c r="DI46" s="58"/>
      <c r="DJ46" s="58"/>
      <c r="DK46" s="58"/>
      <c r="DL46" s="58"/>
      <c r="DM46" s="58"/>
      <c r="DN46" s="58"/>
      <c r="DO46" s="58"/>
      <c r="DP46" s="58"/>
      <c r="DQ46" s="58"/>
      <c r="DR46" s="58"/>
      <c r="DS46" s="58"/>
      <c r="DT46" s="58"/>
      <c r="DU46" s="58"/>
      <c r="DV46" s="58"/>
      <c r="DW46" s="58"/>
      <c r="DX46" s="58"/>
      <c r="DY46" s="58"/>
      <c r="DZ46" s="58"/>
      <c r="EA46" s="58"/>
      <c r="EB46" s="58"/>
      <c r="EC46" s="58"/>
      <c r="ED46" s="58"/>
      <c r="EE46" s="58"/>
      <c r="EF46" s="58"/>
      <c r="EG46" s="58"/>
      <c r="EH46" s="58"/>
      <c r="EI46" s="58"/>
      <c r="EJ46" s="58"/>
      <c r="EK46" s="58"/>
      <c r="EL46" s="58"/>
      <c r="EN46" s="8">
        <v>2</v>
      </c>
      <c r="EO46" s="8">
        <v>1</v>
      </c>
    </row>
    <row r="47" spans="1:145">
      <c r="B47" s="18" t="s">
        <v>155</v>
      </c>
      <c r="C47" s="18" t="s">
        <v>114</v>
      </c>
      <c r="D47" s="18" t="s">
        <v>133</v>
      </c>
      <c r="E47" s="8">
        <v>2</v>
      </c>
      <c r="F47" s="8">
        <v>1</v>
      </c>
      <c r="I47" s="58">
        <v>3.83</v>
      </c>
      <c r="J47" s="58">
        <v>3.79</v>
      </c>
      <c r="K47" s="58">
        <v>0.60870000000000002</v>
      </c>
      <c r="L47" s="58">
        <v>74.67</v>
      </c>
      <c r="M47" s="58">
        <v>8.4199999999999997E-2</v>
      </c>
      <c r="N47" s="58">
        <v>8.1799999999999998E-2</v>
      </c>
      <c r="O47" s="58">
        <v>0.67520000000000002</v>
      </c>
      <c r="P47" s="58">
        <v>0.1283</v>
      </c>
      <c r="Q47" s="58">
        <v>11.78</v>
      </c>
      <c r="R47" s="58">
        <v>3.4500000000000003E-2</v>
      </c>
      <c r="S47" s="58">
        <v>95.6828</v>
      </c>
      <c r="T47" s="18"/>
      <c r="V47" s="58">
        <f t="shared" si="51"/>
        <v>4.0028092823370551</v>
      </c>
      <c r="W47" s="58"/>
      <c r="X47" s="58">
        <f t="shared" si="52"/>
        <v>3.9610044856546835</v>
      </c>
      <c r="Y47" s="58"/>
      <c r="Z47" s="58">
        <f t="shared" si="53"/>
        <v>0.63616449351398585</v>
      </c>
      <c r="AA47" s="58"/>
      <c r="AB47" s="58">
        <f t="shared" si="54"/>
        <v>78.039104206816688</v>
      </c>
      <c r="AC47" s="58"/>
      <c r="AD47" s="58">
        <f t="shared" si="55"/>
        <v>8.799909701639165E-2</v>
      </c>
      <c r="AE47" s="58"/>
      <c r="AF47" s="58">
        <f t="shared" si="56"/>
        <v>8.5490809215449381E-2</v>
      </c>
      <c r="AG47" s="58"/>
      <c r="AH47" s="58">
        <f t="shared" si="57"/>
        <v>0.70566496799842815</v>
      </c>
      <c r="AI47" s="58"/>
      <c r="AJ47" s="58">
        <f t="shared" si="58"/>
        <v>0.13408888535870606</v>
      </c>
      <c r="AK47" s="58"/>
      <c r="AL47" s="58">
        <f t="shared" si="59"/>
        <v>12.311512622958357</v>
      </c>
      <c r="AM47" s="58"/>
      <c r="AN47" s="58">
        <f t="shared" si="60"/>
        <v>3.6056637138545282E-2</v>
      </c>
      <c r="AO47" s="58"/>
      <c r="AP47" s="58">
        <f t="shared" si="61"/>
        <v>7.9638137679917387</v>
      </c>
      <c r="AQ47" s="58">
        <f t="shared" si="62"/>
        <v>2.2216358839050133E-2</v>
      </c>
      <c r="AR47" s="58">
        <f t="shared" si="63"/>
        <v>886.81710213776728</v>
      </c>
      <c r="AS47" s="58">
        <f t="shared" si="64"/>
        <v>19.701846965699211</v>
      </c>
      <c r="AT47" s="58">
        <f t="shared" si="65"/>
        <v>0.12114928909952606</v>
      </c>
      <c r="AU47" s="58">
        <f t="shared" si="66"/>
        <v>7.4413202933985332</v>
      </c>
      <c r="AV47" s="58">
        <f t="shared" si="67"/>
        <v>7.2292161520190037</v>
      </c>
      <c r="AW47" s="58">
        <f t="shared" si="68"/>
        <v>8.151868220168744E-3</v>
      </c>
      <c r="AX47" s="58">
        <f t="shared" si="69"/>
        <v>34.740833525158457</v>
      </c>
      <c r="AY47" s="58"/>
      <c r="AZ47" s="58"/>
      <c r="BA47" s="58"/>
      <c r="BB47" s="58"/>
      <c r="BC47" s="58"/>
      <c r="BD47" s="58"/>
      <c r="BE47" s="58"/>
      <c r="BF47" s="58"/>
      <c r="BG47" s="58"/>
      <c r="BH47" s="58"/>
      <c r="BI47" s="58"/>
      <c r="BJ47" s="58"/>
      <c r="BK47" s="58"/>
      <c r="BL47" s="58"/>
      <c r="BM47" s="58"/>
      <c r="BN47" s="58"/>
      <c r="BO47" s="58"/>
      <c r="BP47" s="58"/>
      <c r="BQ47" s="58"/>
      <c r="BR47" s="58"/>
      <c r="BS47" s="58"/>
      <c r="BT47" s="58"/>
      <c r="BU47" s="58"/>
      <c r="BV47" s="58"/>
      <c r="BW47" s="58"/>
      <c r="BX47" s="58"/>
      <c r="BY47" s="58"/>
      <c r="BZ47" s="58"/>
      <c r="CA47" s="58"/>
      <c r="CB47" s="58"/>
      <c r="CC47" s="58"/>
      <c r="CD47" s="58"/>
      <c r="CE47" s="58"/>
      <c r="CF47" s="58"/>
      <c r="CG47" s="58"/>
      <c r="CH47" s="58"/>
      <c r="CI47" s="58"/>
      <c r="CJ47" s="58"/>
      <c r="CK47" s="58"/>
      <c r="CL47" s="58"/>
      <c r="CM47" s="58"/>
      <c r="CN47" s="58"/>
      <c r="CO47" s="58"/>
      <c r="CP47" s="58"/>
      <c r="CQ47" s="58"/>
      <c r="CR47" s="58"/>
      <c r="CS47" s="58"/>
      <c r="CT47" s="58"/>
      <c r="CU47" s="58"/>
      <c r="CV47" s="58"/>
      <c r="CW47" s="58"/>
      <c r="CX47" s="58"/>
      <c r="CY47" s="58"/>
      <c r="CZ47" s="58"/>
      <c r="DA47" s="58"/>
      <c r="DB47" s="58"/>
      <c r="DC47" s="58"/>
      <c r="DD47" s="58"/>
      <c r="DE47" s="58"/>
      <c r="DF47" s="58"/>
      <c r="DG47" s="58"/>
      <c r="DH47" s="58"/>
      <c r="DI47" s="58"/>
      <c r="DJ47" s="58"/>
      <c r="DK47" s="58"/>
      <c r="DL47" s="58"/>
      <c r="DM47" s="58"/>
      <c r="DN47" s="58"/>
      <c r="DO47" s="58"/>
      <c r="DP47" s="58"/>
      <c r="DQ47" s="58"/>
      <c r="DR47" s="58"/>
      <c r="DS47" s="58"/>
      <c r="DT47" s="58"/>
      <c r="DU47" s="58"/>
      <c r="DV47" s="58"/>
      <c r="DW47" s="58"/>
      <c r="DX47" s="58"/>
      <c r="DY47" s="58"/>
      <c r="DZ47" s="58"/>
      <c r="EA47" s="58"/>
      <c r="EB47" s="58"/>
      <c r="EC47" s="58"/>
      <c r="ED47" s="58"/>
      <c r="EE47" s="58"/>
      <c r="EF47" s="58"/>
      <c r="EG47" s="58"/>
      <c r="EH47" s="58"/>
      <c r="EI47" s="58"/>
      <c r="EJ47" s="58"/>
      <c r="EK47" s="58"/>
      <c r="EL47" s="58"/>
      <c r="EN47" s="8">
        <v>2</v>
      </c>
      <c r="EO47" s="8">
        <v>1</v>
      </c>
    </row>
    <row r="48" spans="1:145">
      <c r="B48" s="18" t="s">
        <v>156</v>
      </c>
      <c r="C48" s="18" t="s">
        <v>114</v>
      </c>
      <c r="D48" s="18" t="s">
        <v>133</v>
      </c>
      <c r="E48" s="8">
        <v>2</v>
      </c>
      <c r="F48" s="8">
        <v>1</v>
      </c>
      <c r="I48" s="58">
        <v>3.78</v>
      </c>
      <c r="J48" s="58">
        <v>3.88</v>
      </c>
      <c r="K48" s="58">
        <v>0.53259999999999996</v>
      </c>
      <c r="L48" s="58">
        <v>74.33</v>
      </c>
      <c r="M48" s="58">
        <v>8.09E-2</v>
      </c>
      <c r="N48" s="58">
        <v>5.8200000000000002E-2</v>
      </c>
      <c r="O48" s="58">
        <v>0.63700000000000001</v>
      </c>
      <c r="P48" s="58">
        <v>6.0999999999999999E-2</v>
      </c>
      <c r="Q48" s="58">
        <v>11.9</v>
      </c>
      <c r="R48" s="58">
        <v>2.2000000000000001E-3</v>
      </c>
      <c r="S48" s="58">
        <v>95.261899999999997</v>
      </c>
      <c r="T48" s="18"/>
      <c r="V48" s="58">
        <f t="shared" si="51"/>
        <v>3.9680081963513221</v>
      </c>
      <c r="W48" s="58"/>
      <c r="X48" s="58">
        <f t="shared" si="52"/>
        <v>4.0729819581595574</v>
      </c>
      <c r="Y48" s="58"/>
      <c r="Z48" s="58">
        <f t="shared" si="53"/>
        <v>0.55909025539066504</v>
      </c>
      <c r="AA48" s="58"/>
      <c r="AB48" s="58">
        <f t="shared" si="54"/>
        <v>78.026997152061838</v>
      </c>
      <c r="AC48" s="58"/>
      <c r="AD48" s="58">
        <f t="shared" si="55"/>
        <v>8.4923773302862951E-2</v>
      </c>
      <c r="AE48" s="58"/>
      <c r="AF48" s="58">
        <f t="shared" si="56"/>
        <v>6.109472937239338E-2</v>
      </c>
      <c r="AG48" s="58"/>
      <c r="AH48" s="58">
        <f t="shared" si="57"/>
        <v>0.66868286271846356</v>
      </c>
      <c r="AI48" s="58"/>
      <c r="AJ48" s="58">
        <f t="shared" si="58"/>
        <v>6.4033994703023983E-2</v>
      </c>
      <c r="AK48" s="58"/>
      <c r="AL48" s="58">
        <f t="shared" si="59"/>
        <v>12.491877655180089</v>
      </c>
      <c r="AM48" s="58"/>
      <c r="AN48" s="58">
        <f t="shared" si="60"/>
        <v>2.3094227597811926E-3</v>
      </c>
      <c r="AO48" s="58"/>
      <c r="AP48" s="58">
        <f t="shared" si="61"/>
        <v>8.0409901545108795</v>
      </c>
      <c r="AQ48" s="58">
        <f t="shared" si="62"/>
        <v>2.0850515463917529E-2</v>
      </c>
      <c r="AR48" s="58">
        <f t="shared" si="63"/>
        <v>918.78862793572307</v>
      </c>
      <c r="AS48" s="58">
        <f t="shared" si="64"/>
        <v>19.157216494845361</v>
      </c>
      <c r="AT48" s="58">
        <f t="shared" si="65"/>
        <v>9.1365777080062799E-2</v>
      </c>
      <c r="AU48" s="58">
        <f t="shared" si="66"/>
        <v>9.1512027491408912</v>
      </c>
      <c r="AV48" s="58">
        <f t="shared" si="67"/>
        <v>6.583436341161927</v>
      </c>
      <c r="AW48" s="58">
        <f t="shared" si="68"/>
        <v>7.1653437373873259E-3</v>
      </c>
      <c r="AX48" s="58">
        <f t="shared" si="69"/>
        <v>30.210631370634072</v>
      </c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8"/>
      <c r="BJ48" s="58"/>
      <c r="BK48" s="58"/>
      <c r="BL48" s="58"/>
      <c r="BM48" s="58"/>
      <c r="BN48" s="58"/>
      <c r="BO48" s="58"/>
      <c r="BP48" s="58"/>
      <c r="BQ48" s="58"/>
      <c r="BR48" s="58"/>
      <c r="BS48" s="58"/>
      <c r="BT48" s="58"/>
      <c r="BU48" s="58"/>
      <c r="BV48" s="58"/>
      <c r="BW48" s="58"/>
      <c r="BX48" s="58"/>
      <c r="BY48" s="58"/>
      <c r="BZ48" s="58"/>
      <c r="CA48" s="58"/>
      <c r="CB48" s="58"/>
      <c r="CC48" s="58"/>
      <c r="CD48" s="58"/>
      <c r="CE48" s="58"/>
      <c r="CF48" s="58"/>
      <c r="CG48" s="58"/>
      <c r="CH48" s="58"/>
      <c r="CI48" s="58"/>
      <c r="CJ48" s="58"/>
      <c r="CK48" s="58"/>
      <c r="CL48" s="58"/>
      <c r="CM48" s="58"/>
      <c r="CN48" s="58"/>
      <c r="CO48" s="58"/>
      <c r="CP48" s="58"/>
      <c r="CQ48" s="58"/>
      <c r="CR48" s="58"/>
      <c r="CS48" s="58"/>
      <c r="CT48" s="58"/>
      <c r="CU48" s="58"/>
      <c r="CV48" s="58"/>
      <c r="CW48" s="58"/>
      <c r="CX48" s="58"/>
      <c r="CY48" s="58"/>
      <c r="CZ48" s="58"/>
      <c r="DA48" s="58"/>
      <c r="DB48" s="58"/>
      <c r="DC48" s="58"/>
      <c r="DD48" s="58"/>
      <c r="DE48" s="58"/>
      <c r="DF48" s="58"/>
      <c r="DG48" s="58"/>
      <c r="DH48" s="58"/>
      <c r="DI48" s="58"/>
      <c r="DJ48" s="58"/>
      <c r="DK48" s="58"/>
      <c r="DL48" s="58"/>
      <c r="DM48" s="58"/>
      <c r="DN48" s="58"/>
      <c r="DO48" s="58"/>
      <c r="DP48" s="58"/>
      <c r="DQ48" s="58"/>
      <c r="DR48" s="58"/>
      <c r="DS48" s="58"/>
      <c r="DT48" s="58"/>
      <c r="DU48" s="58"/>
      <c r="DV48" s="58"/>
      <c r="DW48" s="58"/>
      <c r="DX48" s="58"/>
      <c r="DY48" s="58"/>
      <c r="DZ48" s="58"/>
      <c r="EA48" s="58"/>
      <c r="EB48" s="58"/>
      <c r="EC48" s="58"/>
      <c r="ED48" s="58"/>
      <c r="EE48" s="58"/>
      <c r="EF48" s="58"/>
      <c r="EG48" s="58"/>
      <c r="EH48" s="58"/>
      <c r="EI48" s="58"/>
      <c r="EJ48" s="58"/>
      <c r="EK48" s="58"/>
      <c r="EL48" s="58"/>
      <c r="EN48" s="8">
        <v>2</v>
      </c>
      <c r="EO48" s="8">
        <v>1</v>
      </c>
    </row>
    <row r="49" spans="1:145" s="16" customFormat="1">
      <c r="A49" s="1"/>
      <c r="B49" s="1" t="s">
        <v>130</v>
      </c>
      <c r="C49" s="1" t="s">
        <v>114</v>
      </c>
      <c r="D49" s="1" t="s">
        <v>133</v>
      </c>
      <c r="E49" s="1">
        <v>2</v>
      </c>
      <c r="F49" s="1">
        <v>1</v>
      </c>
      <c r="G49" s="1"/>
      <c r="H49" s="1"/>
      <c r="I49" s="59">
        <f t="shared" ref="I49:AN49" si="70">AVERAGE(I38:I48)</f>
        <v>3.7972727272727274</v>
      </c>
      <c r="J49" s="59">
        <f t="shared" si="70"/>
        <v>3.7318181818181824</v>
      </c>
      <c r="K49" s="59">
        <f t="shared" si="70"/>
        <v>0.50395454545454543</v>
      </c>
      <c r="L49" s="59">
        <f t="shared" si="70"/>
        <v>74.047272727272713</v>
      </c>
      <c r="M49" s="59">
        <f t="shared" si="70"/>
        <v>8.4399999999999989E-2</v>
      </c>
      <c r="N49" s="59">
        <f t="shared" si="70"/>
        <v>8.7581818181818191E-2</v>
      </c>
      <c r="O49" s="59">
        <f t="shared" si="70"/>
        <v>0.63660909090909101</v>
      </c>
      <c r="P49" s="59">
        <f t="shared" si="70"/>
        <v>5.8881818181818174E-2</v>
      </c>
      <c r="Q49" s="59">
        <f t="shared" si="70"/>
        <v>11.925454545454544</v>
      </c>
      <c r="R49" s="59">
        <f t="shared" si="70"/>
        <v>1.9645454545454546E-2</v>
      </c>
      <c r="S49" s="59">
        <f t="shared" si="70"/>
        <v>94.892963636363632</v>
      </c>
      <c r="T49" s="1"/>
      <c r="U49" s="1"/>
      <c r="V49" s="59">
        <f t="shared" si="70"/>
        <v>4.001521379193731</v>
      </c>
      <c r="W49" s="59">
        <f>STDEV(V38:V48)</f>
        <v>0.11306456878274512</v>
      </c>
      <c r="X49" s="59">
        <f t="shared" si="70"/>
        <v>3.9325927200111295</v>
      </c>
      <c r="Y49" s="59">
        <f>STDEV(X38:X48)</f>
        <v>0.13386373267450871</v>
      </c>
      <c r="Z49" s="59">
        <f t="shared" si="70"/>
        <v>0.53099107507649923</v>
      </c>
      <c r="AA49" s="59">
        <f>STDEV(Z38:Z48)</f>
        <v>6.7722254186223255E-2</v>
      </c>
      <c r="AB49" s="59">
        <f t="shared" si="70"/>
        <v>78.032273316509361</v>
      </c>
      <c r="AC49" s="59">
        <f>STDEV(AB38:AB48)</f>
        <v>0.11380466805817449</v>
      </c>
      <c r="AD49" s="59">
        <f t="shared" si="70"/>
        <v>8.8947447451521708E-2</v>
      </c>
      <c r="AE49" s="59">
        <f>STDEV(AD38:AD48)</f>
        <v>1.3580569117070054E-2</v>
      </c>
      <c r="AF49" s="59">
        <f t="shared" si="70"/>
        <v>9.2315179432738051E-2</v>
      </c>
      <c r="AG49" s="59">
        <f>STDEV(AF38:AF48)</f>
        <v>2.4292241280871891E-2</v>
      </c>
      <c r="AH49" s="59">
        <f t="shared" si="70"/>
        <v>0.67084010867911692</v>
      </c>
      <c r="AI49" s="59">
        <f>STDEV(AH38:AH48)</f>
        <v>3.2434857902781743E-2</v>
      </c>
      <c r="AJ49" s="59">
        <f t="shared" si="70"/>
        <v>6.1995157535756885E-2</v>
      </c>
      <c r="AK49" s="59">
        <f>STDEV(AJ38:AJ48)</f>
        <v>3.2349016482553027E-2</v>
      </c>
      <c r="AL49" s="59">
        <f t="shared" si="70"/>
        <v>12.567731562241089</v>
      </c>
      <c r="AM49" s="59">
        <f>STDEV(AL38:AL48)</f>
        <v>0.16159707393931774</v>
      </c>
      <c r="AN49" s="59">
        <f t="shared" si="70"/>
        <v>2.0715364822718206E-2</v>
      </c>
      <c r="AO49" s="59">
        <f>STDEV(AN38:AN48)</f>
        <v>1.3913006765111556E-2</v>
      </c>
      <c r="AP49" s="59">
        <f t="shared" ref="AP49:DA49" si="71">AVERAGE(AP38:AP48)</f>
        <v>7.9341140992048613</v>
      </c>
      <c r="AQ49" s="59">
        <f t="shared" si="71"/>
        <v>2.2668003535234734E-2</v>
      </c>
      <c r="AR49" s="59">
        <f t="shared" si="71"/>
        <v>895.17022256113444</v>
      </c>
      <c r="AS49" s="59">
        <f t="shared" si="71"/>
        <v>19.86418978861019</v>
      </c>
      <c r="AT49" s="59">
        <f t="shared" si="71"/>
        <v>0.13721496806647393</v>
      </c>
      <c r="AU49" s="59">
        <f t="shared" si="71"/>
        <v>6.2730963157790418</v>
      </c>
      <c r="AV49" s="59">
        <f t="shared" si="71"/>
        <v>6.0525422765180767</v>
      </c>
      <c r="AW49" s="59">
        <f t="shared" si="71"/>
        <v>6.8049721823396749E-3</v>
      </c>
      <c r="AX49" s="59">
        <f t="shared" si="71"/>
        <v>40.305614568454047</v>
      </c>
      <c r="AY49" s="59" t="e">
        <f t="shared" si="71"/>
        <v>#DIV/0!</v>
      </c>
      <c r="AZ49" s="59" t="e">
        <f t="shared" si="71"/>
        <v>#DIV/0!</v>
      </c>
      <c r="BA49" s="59" t="e">
        <f t="shared" si="71"/>
        <v>#DIV/0!</v>
      </c>
      <c r="BB49" s="59" t="e">
        <f t="shared" si="71"/>
        <v>#DIV/0!</v>
      </c>
      <c r="BC49" s="59" t="e">
        <f t="shared" si="71"/>
        <v>#DIV/0!</v>
      </c>
      <c r="BD49" s="59" t="e">
        <f t="shared" si="71"/>
        <v>#DIV/0!</v>
      </c>
      <c r="BE49" s="59" t="e">
        <f t="shared" si="71"/>
        <v>#DIV/0!</v>
      </c>
      <c r="BF49" s="59" t="e">
        <f t="shared" si="71"/>
        <v>#DIV/0!</v>
      </c>
      <c r="BG49" s="59" t="e">
        <f t="shared" si="71"/>
        <v>#DIV/0!</v>
      </c>
      <c r="BH49" s="59" t="e">
        <f t="shared" si="71"/>
        <v>#DIV/0!</v>
      </c>
      <c r="BI49" s="59" t="e">
        <f t="shared" si="71"/>
        <v>#DIV/0!</v>
      </c>
      <c r="BJ49" s="59" t="e">
        <f t="shared" si="71"/>
        <v>#DIV/0!</v>
      </c>
      <c r="BK49" s="59" t="e">
        <f t="shared" si="71"/>
        <v>#DIV/0!</v>
      </c>
      <c r="BL49" s="59" t="e">
        <f t="shared" si="71"/>
        <v>#DIV/0!</v>
      </c>
      <c r="BM49" s="59" t="e">
        <f t="shared" si="71"/>
        <v>#DIV/0!</v>
      </c>
      <c r="BN49" s="59" t="e">
        <f t="shared" si="71"/>
        <v>#DIV/0!</v>
      </c>
      <c r="BO49" s="59" t="e">
        <f t="shared" si="71"/>
        <v>#DIV/0!</v>
      </c>
      <c r="BP49" s="59" t="e">
        <f t="shared" si="71"/>
        <v>#DIV/0!</v>
      </c>
      <c r="BQ49" s="59" t="e">
        <f t="shared" si="71"/>
        <v>#DIV/0!</v>
      </c>
      <c r="BR49" s="59" t="e">
        <f t="shared" si="71"/>
        <v>#DIV/0!</v>
      </c>
      <c r="BS49" s="59" t="e">
        <f t="shared" si="71"/>
        <v>#DIV/0!</v>
      </c>
      <c r="BT49" s="59" t="e">
        <f t="shared" si="71"/>
        <v>#DIV/0!</v>
      </c>
      <c r="BU49" s="59" t="e">
        <f t="shared" si="71"/>
        <v>#DIV/0!</v>
      </c>
      <c r="BV49" s="59" t="e">
        <f t="shared" si="71"/>
        <v>#DIV/0!</v>
      </c>
      <c r="BW49" s="59" t="e">
        <f t="shared" si="71"/>
        <v>#DIV/0!</v>
      </c>
      <c r="BX49" s="59" t="e">
        <f t="shared" si="71"/>
        <v>#DIV/0!</v>
      </c>
      <c r="BY49" s="59" t="e">
        <f t="shared" si="71"/>
        <v>#DIV/0!</v>
      </c>
      <c r="BZ49" s="59" t="e">
        <f t="shared" si="71"/>
        <v>#DIV/0!</v>
      </c>
      <c r="CA49" s="59" t="e">
        <f t="shared" si="71"/>
        <v>#DIV/0!</v>
      </c>
      <c r="CB49" s="59" t="e">
        <f t="shared" si="71"/>
        <v>#DIV/0!</v>
      </c>
      <c r="CC49" s="59" t="e">
        <f t="shared" si="71"/>
        <v>#DIV/0!</v>
      </c>
      <c r="CD49" s="59" t="e">
        <f t="shared" si="71"/>
        <v>#DIV/0!</v>
      </c>
      <c r="CE49" s="59" t="e">
        <f t="shared" si="71"/>
        <v>#DIV/0!</v>
      </c>
      <c r="CF49" s="59" t="e">
        <f t="shared" si="71"/>
        <v>#DIV/0!</v>
      </c>
      <c r="CG49" s="59" t="e">
        <f t="shared" si="71"/>
        <v>#DIV/0!</v>
      </c>
      <c r="CH49" s="59" t="e">
        <f t="shared" si="71"/>
        <v>#DIV/0!</v>
      </c>
      <c r="CI49" s="59" t="e">
        <f t="shared" si="71"/>
        <v>#DIV/0!</v>
      </c>
      <c r="CJ49" s="59" t="e">
        <f t="shared" si="71"/>
        <v>#DIV/0!</v>
      </c>
      <c r="CK49" s="59" t="e">
        <f t="shared" si="71"/>
        <v>#DIV/0!</v>
      </c>
      <c r="CL49" s="59" t="e">
        <f t="shared" si="71"/>
        <v>#DIV/0!</v>
      </c>
      <c r="CM49" s="59" t="e">
        <f t="shared" si="71"/>
        <v>#DIV/0!</v>
      </c>
      <c r="CN49" s="59" t="e">
        <f t="shared" si="71"/>
        <v>#DIV/0!</v>
      </c>
      <c r="CO49" s="59" t="e">
        <f t="shared" si="71"/>
        <v>#DIV/0!</v>
      </c>
      <c r="CP49" s="59" t="e">
        <f t="shared" si="71"/>
        <v>#DIV/0!</v>
      </c>
      <c r="CQ49" s="59" t="e">
        <f t="shared" si="71"/>
        <v>#DIV/0!</v>
      </c>
      <c r="CR49" s="59" t="e">
        <f t="shared" si="71"/>
        <v>#DIV/0!</v>
      </c>
      <c r="CS49" s="59" t="e">
        <f t="shared" si="71"/>
        <v>#DIV/0!</v>
      </c>
      <c r="CT49" s="59" t="e">
        <f t="shared" si="71"/>
        <v>#DIV/0!</v>
      </c>
      <c r="CU49" s="59" t="e">
        <f t="shared" si="71"/>
        <v>#DIV/0!</v>
      </c>
      <c r="CV49" s="59" t="e">
        <f t="shared" si="71"/>
        <v>#DIV/0!</v>
      </c>
      <c r="CW49" s="59" t="e">
        <f t="shared" si="71"/>
        <v>#DIV/0!</v>
      </c>
      <c r="CX49" s="59" t="e">
        <f t="shared" si="71"/>
        <v>#DIV/0!</v>
      </c>
      <c r="CY49" s="59" t="e">
        <f t="shared" si="71"/>
        <v>#DIV/0!</v>
      </c>
      <c r="CZ49" s="59" t="e">
        <f t="shared" si="71"/>
        <v>#DIV/0!</v>
      </c>
      <c r="DA49" s="59" t="e">
        <f t="shared" si="71"/>
        <v>#DIV/0!</v>
      </c>
      <c r="DB49" s="59" t="e">
        <f t="shared" ref="DB49:EL49" si="72">AVERAGE(DB38:DB48)</f>
        <v>#DIV/0!</v>
      </c>
      <c r="DC49" s="59" t="e">
        <f t="shared" si="72"/>
        <v>#DIV/0!</v>
      </c>
      <c r="DD49" s="59" t="e">
        <f t="shared" si="72"/>
        <v>#DIV/0!</v>
      </c>
      <c r="DE49" s="59" t="e">
        <f t="shared" si="72"/>
        <v>#DIV/0!</v>
      </c>
      <c r="DF49" s="59" t="e">
        <f t="shared" si="72"/>
        <v>#DIV/0!</v>
      </c>
      <c r="DG49" s="59" t="e">
        <f t="shared" si="72"/>
        <v>#DIV/0!</v>
      </c>
      <c r="DH49" s="59" t="e">
        <f t="shared" si="72"/>
        <v>#DIV/0!</v>
      </c>
      <c r="DI49" s="59" t="e">
        <f t="shared" si="72"/>
        <v>#DIV/0!</v>
      </c>
      <c r="DJ49" s="59" t="e">
        <f t="shared" si="72"/>
        <v>#DIV/0!</v>
      </c>
      <c r="DK49" s="59" t="e">
        <f t="shared" si="72"/>
        <v>#DIV/0!</v>
      </c>
      <c r="DL49" s="59" t="e">
        <f t="shared" si="72"/>
        <v>#DIV/0!</v>
      </c>
      <c r="DM49" s="59" t="e">
        <f t="shared" si="72"/>
        <v>#DIV/0!</v>
      </c>
      <c r="DN49" s="59" t="e">
        <f t="shared" si="72"/>
        <v>#DIV/0!</v>
      </c>
      <c r="DO49" s="59" t="e">
        <f t="shared" si="72"/>
        <v>#DIV/0!</v>
      </c>
      <c r="DP49" s="59" t="e">
        <f t="shared" si="72"/>
        <v>#DIV/0!</v>
      </c>
      <c r="DQ49" s="59" t="e">
        <f t="shared" si="72"/>
        <v>#DIV/0!</v>
      </c>
      <c r="DR49" s="59" t="e">
        <f t="shared" si="72"/>
        <v>#DIV/0!</v>
      </c>
      <c r="DS49" s="59" t="e">
        <f t="shared" si="72"/>
        <v>#DIV/0!</v>
      </c>
      <c r="DT49" s="59" t="e">
        <f t="shared" si="72"/>
        <v>#DIV/0!</v>
      </c>
      <c r="DU49" s="59" t="e">
        <f t="shared" si="72"/>
        <v>#DIV/0!</v>
      </c>
      <c r="DV49" s="59" t="e">
        <f t="shared" si="72"/>
        <v>#DIV/0!</v>
      </c>
      <c r="DW49" s="59" t="e">
        <f t="shared" si="72"/>
        <v>#DIV/0!</v>
      </c>
      <c r="DX49" s="59" t="e">
        <f t="shared" si="72"/>
        <v>#DIV/0!</v>
      </c>
      <c r="DY49" s="59" t="e">
        <f t="shared" si="72"/>
        <v>#DIV/0!</v>
      </c>
      <c r="DZ49" s="59" t="e">
        <f t="shared" si="72"/>
        <v>#DIV/0!</v>
      </c>
      <c r="EA49" s="59" t="e">
        <f t="shared" si="72"/>
        <v>#DIV/0!</v>
      </c>
      <c r="EB49" s="59" t="e">
        <f t="shared" si="72"/>
        <v>#DIV/0!</v>
      </c>
      <c r="EC49" s="59" t="e">
        <f t="shared" si="72"/>
        <v>#DIV/0!</v>
      </c>
      <c r="ED49" s="59" t="e">
        <f t="shared" si="72"/>
        <v>#DIV/0!</v>
      </c>
      <c r="EE49" s="59" t="e">
        <f t="shared" si="72"/>
        <v>#DIV/0!</v>
      </c>
      <c r="EF49" s="59" t="e">
        <f t="shared" si="72"/>
        <v>#DIV/0!</v>
      </c>
      <c r="EG49" s="59" t="e">
        <f t="shared" si="72"/>
        <v>#DIV/0!</v>
      </c>
      <c r="EH49" s="59" t="e">
        <f t="shared" si="72"/>
        <v>#DIV/0!</v>
      </c>
      <c r="EI49" s="59" t="e">
        <f t="shared" si="72"/>
        <v>#DIV/0!</v>
      </c>
      <c r="EJ49" s="59" t="e">
        <f t="shared" si="72"/>
        <v>#DIV/0!</v>
      </c>
      <c r="EK49" s="59" t="e">
        <f t="shared" si="72"/>
        <v>#DIV/0!</v>
      </c>
      <c r="EL49" s="59" t="e">
        <f t="shared" si="72"/>
        <v>#DIV/0!</v>
      </c>
      <c r="EN49" s="16">
        <v>2</v>
      </c>
      <c r="EO49" s="16">
        <v>1</v>
      </c>
    </row>
    <row r="50" spans="1:145" s="19" customFormat="1">
      <c r="A50" s="2"/>
      <c r="B50" s="2"/>
      <c r="C50" s="2"/>
      <c r="D50" s="2"/>
      <c r="E50" s="2"/>
      <c r="F50" s="2"/>
      <c r="G50" s="2"/>
      <c r="H50" s="2"/>
      <c r="I50" s="60">
        <f t="shared" ref="I50:S50" si="73">STDEV(I38:I48)</f>
        <v>0.11207951722691438</v>
      </c>
      <c r="J50" s="60">
        <f t="shared" si="73"/>
        <v>0.12990905910044781</v>
      </c>
      <c r="K50" s="60">
        <f t="shared" si="73"/>
        <v>6.5088576012021546E-2</v>
      </c>
      <c r="L50" s="60">
        <f t="shared" si="73"/>
        <v>0.35134287837071215</v>
      </c>
      <c r="M50" s="60">
        <f t="shared" si="73"/>
        <v>1.2854182198802105E-2</v>
      </c>
      <c r="N50" s="60">
        <f t="shared" si="73"/>
        <v>2.2937167139026469E-2</v>
      </c>
      <c r="O50" s="60">
        <f t="shared" si="73"/>
        <v>3.1546868451415418E-2</v>
      </c>
      <c r="P50" s="60">
        <f t="shared" si="73"/>
        <v>3.0940550033308017E-2</v>
      </c>
      <c r="Q50" s="60">
        <f t="shared" si="73"/>
        <v>0.1192781318066005</v>
      </c>
      <c r="R50" s="60">
        <f t="shared" si="73"/>
        <v>1.3197375772202872E-2</v>
      </c>
      <c r="S50" s="60">
        <f t="shared" si="73"/>
        <v>0.38414794616847076</v>
      </c>
      <c r="T50" s="2"/>
      <c r="U50" s="2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>
        <f t="shared" ref="AP50:DA50" si="74">STDEV(AP38:AP48)</f>
        <v>0.11225637458578268</v>
      </c>
      <c r="AQ50" s="60">
        <f t="shared" si="74"/>
        <v>3.8913355721633251E-3</v>
      </c>
      <c r="AR50" s="60">
        <f t="shared" si="74"/>
        <v>131.82713172790358</v>
      </c>
      <c r="AS50" s="60">
        <f t="shared" si="74"/>
        <v>0.70334038961587153</v>
      </c>
      <c r="AT50" s="60">
        <f t="shared" si="74"/>
        <v>3.4721903621544231E-2</v>
      </c>
      <c r="AU50" s="60">
        <f t="shared" si="74"/>
        <v>2.3741414959010441</v>
      </c>
      <c r="AV50" s="60">
        <f t="shared" si="74"/>
        <v>0.94493760476165412</v>
      </c>
      <c r="AW50" s="60">
        <f t="shared" si="74"/>
        <v>8.6985572395445649E-4</v>
      </c>
      <c r="AX50" s="60">
        <f t="shared" si="74"/>
        <v>7.7087095630884868</v>
      </c>
      <c r="AY50" s="60" t="e">
        <f t="shared" si="74"/>
        <v>#DIV/0!</v>
      </c>
      <c r="AZ50" s="60" t="e">
        <f t="shared" si="74"/>
        <v>#DIV/0!</v>
      </c>
      <c r="BA50" s="60" t="e">
        <f t="shared" si="74"/>
        <v>#DIV/0!</v>
      </c>
      <c r="BB50" s="60" t="e">
        <f t="shared" si="74"/>
        <v>#DIV/0!</v>
      </c>
      <c r="BC50" s="60" t="e">
        <f t="shared" si="74"/>
        <v>#DIV/0!</v>
      </c>
      <c r="BD50" s="60" t="e">
        <f t="shared" si="74"/>
        <v>#DIV/0!</v>
      </c>
      <c r="BE50" s="60" t="e">
        <f t="shared" si="74"/>
        <v>#DIV/0!</v>
      </c>
      <c r="BF50" s="60" t="e">
        <f t="shared" si="74"/>
        <v>#DIV/0!</v>
      </c>
      <c r="BG50" s="60" t="e">
        <f t="shared" si="74"/>
        <v>#DIV/0!</v>
      </c>
      <c r="BH50" s="60" t="e">
        <f t="shared" si="74"/>
        <v>#DIV/0!</v>
      </c>
      <c r="BI50" s="60" t="e">
        <f t="shared" si="74"/>
        <v>#DIV/0!</v>
      </c>
      <c r="BJ50" s="60" t="e">
        <f t="shared" si="74"/>
        <v>#DIV/0!</v>
      </c>
      <c r="BK50" s="60" t="e">
        <f t="shared" si="74"/>
        <v>#DIV/0!</v>
      </c>
      <c r="BL50" s="60" t="e">
        <f t="shared" si="74"/>
        <v>#DIV/0!</v>
      </c>
      <c r="BM50" s="60" t="e">
        <f t="shared" si="74"/>
        <v>#DIV/0!</v>
      </c>
      <c r="BN50" s="60" t="e">
        <f t="shared" si="74"/>
        <v>#DIV/0!</v>
      </c>
      <c r="BO50" s="60" t="e">
        <f t="shared" si="74"/>
        <v>#DIV/0!</v>
      </c>
      <c r="BP50" s="60" t="e">
        <f t="shared" si="74"/>
        <v>#DIV/0!</v>
      </c>
      <c r="BQ50" s="60" t="e">
        <f t="shared" si="74"/>
        <v>#DIV/0!</v>
      </c>
      <c r="BR50" s="60" t="e">
        <f t="shared" si="74"/>
        <v>#DIV/0!</v>
      </c>
      <c r="BS50" s="60" t="e">
        <f t="shared" si="74"/>
        <v>#DIV/0!</v>
      </c>
      <c r="BT50" s="60" t="e">
        <f t="shared" si="74"/>
        <v>#DIV/0!</v>
      </c>
      <c r="BU50" s="60" t="e">
        <f t="shared" si="74"/>
        <v>#DIV/0!</v>
      </c>
      <c r="BV50" s="60" t="e">
        <f t="shared" si="74"/>
        <v>#DIV/0!</v>
      </c>
      <c r="BW50" s="60" t="e">
        <f t="shared" si="74"/>
        <v>#DIV/0!</v>
      </c>
      <c r="BX50" s="60" t="e">
        <f t="shared" si="74"/>
        <v>#DIV/0!</v>
      </c>
      <c r="BY50" s="60" t="e">
        <f t="shared" si="74"/>
        <v>#DIV/0!</v>
      </c>
      <c r="BZ50" s="60" t="e">
        <f t="shared" si="74"/>
        <v>#DIV/0!</v>
      </c>
      <c r="CA50" s="60" t="e">
        <f t="shared" si="74"/>
        <v>#DIV/0!</v>
      </c>
      <c r="CB50" s="60" t="e">
        <f t="shared" si="74"/>
        <v>#DIV/0!</v>
      </c>
      <c r="CC50" s="60" t="e">
        <f t="shared" si="74"/>
        <v>#DIV/0!</v>
      </c>
      <c r="CD50" s="60" t="e">
        <f t="shared" si="74"/>
        <v>#DIV/0!</v>
      </c>
      <c r="CE50" s="60" t="e">
        <f t="shared" si="74"/>
        <v>#DIV/0!</v>
      </c>
      <c r="CF50" s="60" t="e">
        <f t="shared" si="74"/>
        <v>#DIV/0!</v>
      </c>
      <c r="CG50" s="60" t="e">
        <f t="shared" si="74"/>
        <v>#DIV/0!</v>
      </c>
      <c r="CH50" s="60" t="e">
        <f t="shared" si="74"/>
        <v>#DIV/0!</v>
      </c>
      <c r="CI50" s="60" t="e">
        <f t="shared" si="74"/>
        <v>#DIV/0!</v>
      </c>
      <c r="CJ50" s="60" t="e">
        <f t="shared" si="74"/>
        <v>#DIV/0!</v>
      </c>
      <c r="CK50" s="60" t="e">
        <f t="shared" si="74"/>
        <v>#DIV/0!</v>
      </c>
      <c r="CL50" s="60" t="e">
        <f t="shared" si="74"/>
        <v>#DIV/0!</v>
      </c>
      <c r="CM50" s="60" t="e">
        <f t="shared" si="74"/>
        <v>#DIV/0!</v>
      </c>
      <c r="CN50" s="60" t="e">
        <f t="shared" si="74"/>
        <v>#DIV/0!</v>
      </c>
      <c r="CO50" s="60" t="e">
        <f t="shared" si="74"/>
        <v>#DIV/0!</v>
      </c>
      <c r="CP50" s="60" t="e">
        <f t="shared" si="74"/>
        <v>#DIV/0!</v>
      </c>
      <c r="CQ50" s="60" t="e">
        <f t="shared" si="74"/>
        <v>#DIV/0!</v>
      </c>
      <c r="CR50" s="60" t="e">
        <f t="shared" si="74"/>
        <v>#DIV/0!</v>
      </c>
      <c r="CS50" s="60" t="e">
        <f t="shared" si="74"/>
        <v>#DIV/0!</v>
      </c>
      <c r="CT50" s="60" t="e">
        <f t="shared" si="74"/>
        <v>#DIV/0!</v>
      </c>
      <c r="CU50" s="60" t="e">
        <f t="shared" si="74"/>
        <v>#DIV/0!</v>
      </c>
      <c r="CV50" s="60" t="e">
        <f t="shared" si="74"/>
        <v>#DIV/0!</v>
      </c>
      <c r="CW50" s="60" t="e">
        <f t="shared" si="74"/>
        <v>#DIV/0!</v>
      </c>
      <c r="CX50" s="60" t="e">
        <f t="shared" si="74"/>
        <v>#DIV/0!</v>
      </c>
      <c r="CY50" s="60" t="e">
        <f t="shared" si="74"/>
        <v>#DIV/0!</v>
      </c>
      <c r="CZ50" s="60" t="e">
        <f t="shared" si="74"/>
        <v>#DIV/0!</v>
      </c>
      <c r="DA50" s="60" t="e">
        <f t="shared" si="74"/>
        <v>#DIV/0!</v>
      </c>
      <c r="DB50" s="60" t="e">
        <f t="shared" ref="DB50:EL50" si="75">STDEV(DB38:DB48)</f>
        <v>#DIV/0!</v>
      </c>
      <c r="DC50" s="60" t="e">
        <f t="shared" si="75"/>
        <v>#DIV/0!</v>
      </c>
      <c r="DD50" s="60" t="e">
        <f t="shared" si="75"/>
        <v>#DIV/0!</v>
      </c>
      <c r="DE50" s="60" t="e">
        <f t="shared" si="75"/>
        <v>#DIV/0!</v>
      </c>
      <c r="DF50" s="60" t="e">
        <f t="shared" si="75"/>
        <v>#DIV/0!</v>
      </c>
      <c r="DG50" s="60" t="e">
        <f t="shared" si="75"/>
        <v>#DIV/0!</v>
      </c>
      <c r="DH50" s="60" t="e">
        <f t="shared" si="75"/>
        <v>#DIV/0!</v>
      </c>
      <c r="DI50" s="60" t="e">
        <f t="shared" si="75"/>
        <v>#DIV/0!</v>
      </c>
      <c r="DJ50" s="60" t="e">
        <f t="shared" si="75"/>
        <v>#DIV/0!</v>
      </c>
      <c r="DK50" s="60" t="e">
        <f t="shared" si="75"/>
        <v>#DIV/0!</v>
      </c>
      <c r="DL50" s="60" t="e">
        <f t="shared" si="75"/>
        <v>#DIV/0!</v>
      </c>
      <c r="DM50" s="60" t="e">
        <f t="shared" si="75"/>
        <v>#DIV/0!</v>
      </c>
      <c r="DN50" s="60" t="e">
        <f t="shared" si="75"/>
        <v>#DIV/0!</v>
      </c>
      <c r="DO50" s="60" t="e">
        <f t="shared" si="75"/>
        <v>#DIV/0!</v>
      </c>
      <c r="DP50" s="60" t="e">
        <f t="shared" si="75"/>
        <v>#DIV/0!</v>
      </c>
      <c r="DQ50" s="60" t="e">
        <f t="shared" si="75"/>
        <v>#DIV/0!</v>
      </c>
      <c r="DR50" s="60" t="e">
        <f t="shared" si="75"/>
        <v>#DIV/0!</v>
      </c>
      <c r="DS50" s="60" t="e">
        <f t="shared" si="75"/>
        <v>#DIV/0!</v>
      </c>
      <c r="DT50" s="60" t="e">
        <f t="shared" si="75"/>
        <v>#DIV/0!</v>
      </c>
      <c r="DU50" s="60" t="e">
        <f t="shared" si="75"/>
        <v>#DIV/0!</v>
      </c>
      <c r="DV50" s="60" t="e">
        <f t="shared" si="75"/>
        <v>#DIV/0!</v>
      </c>
      <c r="DW50" s="60" t="e">
        <f t="shared" si="75"/>
        <v>#DIV/0!</v>
      </c>
      <c r="DX50" s="60" t="e">
        <f t="shared" si="75"/>
        <v>#DIV/0!</v>
      </c>
      <c r="DY50" s="60" t="e">
        <f t="shared" si="75"/>
        <v>#DIV/0!</v>
      </c>
      <c r="DZ50" s="60" t="e">
        <f t="shared" si="75"/>
        <v>#DIV/0!</v>
      </c>
      <c r="EA50" s="60" t="e">
        <f t="shared" si="75"/>
        <v>#DIV/0!</v>
      </c>
      <c r="EB50" s="60" t="e">
        <f t="shared" si="75"/>
        <v>#DIV/0!</v>
      </c>
      <c r="EC50" s="60" t="e">
        <f t="shared" si="75"/>
        <v>#DIV/0!</v>
      </c>
      <c r="ED50" s="60" t="e">
        <f t="shared" si="75"/>
        <v>#DIV/0!</v>
      </c>
      <c r="EE50" s="60" t="e">
        <f t="shared" si="75"/>
        <v>#DIV/0!</v>
      </c>
      <c r="EF50" s="60" t="e">
        <f t="shared" si="75"/>
        <v>#DIV/0!</v>
      </c>
      <c r="EG50" s="60" t="e">
        <f t="shared" si="75"/>
        <v>#DIV/0!</v>
      </c>
      <c r="EH50" s="60" t="e">
        <f t="shared" si="75"/>
        <v>#DIV/0!</v>
      </c>
      <c r="EI50" s="60" t="e">
        <f t="shared" si="75"/>
        <v>#DIV/0!</v>
      </c>
      <c r="EJ50" s="60" t="e">
        <f t="shared" si="75"/>
        <v>#DIV/0!</v>
      </c>
      <c r="EK50" s="60" t="e">
        <f t="shared" si="75"/>
        <v>#DIV/0!</v>
      </c>
      <c r="EL50" s="60" t="e">
        <f t="shared" si="75"/>
        <v>#DIV/0!</v>
      </c>
    </row>
    <row r="51" spans="1:145" s="12" customFormat="1">
      <c r="B51" s="5"/>
      <c r="C51" s="5"/>
      <c r="D51" s="5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29"/>
      <c r="U51" s="29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2"/>
      <c r="DV51" s="62"/>
      <c r="DW51" s="62"/>
      <c r="DX51" s="62"/>
      <c r="DY51" s="62"/>
      <c r="DZ51" s="62"/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</row>
    <row r="52" spans="1:145">
      <c r="A52" s="8" t="s">
        <v>157</v>
      </c>
      <c r="B52" s="18" t="s">
        <v>158</v>
      </c>
      <c r="C52" s="18" t="s">
        <v>114</v>
      </c>
      <c r="D52" s="18" t="s">
        <v>133</v>
      </c>
      <c r="E52" s="8">
        <v>2</v>
      </c>
      <c r="F52" s="8">
        <v>1</v>
      </c>
      <c r="G52" s="8" t="s">
        <v>1206</v>
      </c>
      <c r="H52" s="8" t="s">
        <v>1207</v>
      </c>
      <c r="I52" s="58">
        <v>3.91</v>
      </c>
      <c r="J52" s="58">
        <v>3.6</v>
      </c>
      <c r="K52" s="58">
        <v>0.55159999999999998</v>
      </c>
      <c r="L52" s="58">
        <v>74.03</v>
      </c>
      <c r="M52" s="58">
        <v>0.10920000000000001</v>
      </c>
      <c r="N52" s="58">
        <v>6.9400000000000003E-2</v>
      </c>
      <c r="O52" s="58">
        <v>0.59509999999999996</v>
      </c>
      <c r="P52" s="58">
        <v>0.1046</v>
      </c>
      <c r="Q52" s="58">
        <v>11.91</v>
      </c>
      <c r="R52" s="58">
        <v>2.2100000000000002E-2</v>
      </c>
      <c r="S52" s="58">
        <v>94.902100000000004</v>
      </c>
      <c r="T52" s="18"/>
      <c r="V52" s="58">
        <f t="shared" ref="V52:V63" si="76">(I52/S52)*100</f>
        <v>4.1200352784606453</v>
      </c>
      <c r="W52" s="58"/>
      <c r="X52" s="58">
        <f t="shared" ref="X52:X63" si="77">(J52/S52)*100</f>
        <v>3.793382865078855</v>
      </c>
      <c r="Y52" s="58"/>
      <c r="Z52" s="58">
        <f t="shared" ref="Z52:Z63" si="78">(K52/S52)*100</f>
        <v>0.58123055232708232</v>
      </c>
      <c r="AA52" s="58"/>
      <c r="AB52" s="58">
        <f t="shared" ref="AB52:AB63" si="79">(L52/S52)*100</f>
        <v>78.00670375049657</v>
      </c>
      <c r="AC52" s="58"/>
      <c r="AD52" s="58">
        <f t="shared" ref="AD52:AD63" si="80">(M52/S52)*100</f>
        <v>0.11506594690739193</v>
      </c>
      <c r="AE52" s="58"/>
      <c r="AF52" s="58">
        <f t="shared" ref="AF52:AF63" si="81">(N52/S52)*100</f>
        <v>7.3127991899020153E-2</v>
      </c>
      <c r="AG52" s="58"/>
      <c r="AH52" s="58">
        <f t="shared" ref="AH52:AH63" si="82">(O52/S52)*100</f>
        <v>0.62706726194678508</v>
      </c>
      <c r="AI52" s="58"/>
      <c r="AJ52" s="58">
        <f t="shared" ref="AJ52:AJ63" si="83">(P52/S52)*100</f>
        <v>0.11021884657979118</v>
      </c>
      <c r="AK52" s="58"/>
      <c r="AL52" s="58">
        <f t="shared" ref="AL52:AL63" si="84">(Q52/S52)*100</f>
        <v>12.549774978635877</v>
      </c>
      <c r="AM52" s="58"/>
      <c r="AN52" s="58">
        <f t="shared" ref="AN52:AN63" si="85">(R52/S52)*100</f>
        <v>2.3287155921734082E-2</v>
      </c>
      <c r="AO52" s="58"/>
      <c r="AP52" s="58">
        <f t="shared" ref="AP52:AP63" si="86">V52+X52</f>
        <v>7.9134181435395003</v>
      </c>
      <c r="AQ52" s="58">
        <f t="shared" ref="AQ52:AQ63" si="87">AD52/X52</f>
        <v>3.033333333333333E-2</v>
      </c>
      <c r="AR52" s="58">
        <f t="shared" ref="AR52:AR63" si="88">AB52/AD52</f>
        <v>677.93040293040303</v>
      </c>
      <c r="AS52" s="58">
        <f t="shared" ref="AS52:AS63" si="89">AB52/X52</f>
        <v>20.56388888888889</v>
      </c>
      <c r="AT52" s="58">
        <f t="shared" ref="AT52:AT63" si="90">AF52/AH52</f>
        <v>0.11661905562090408</v>
      </c>
      <c r="AU52" s="58">
        <f t="shared" ref="AU52:AU63" si="91">Z52/AF52</f>
        <v>7.9481268011527373</v>
      </c>
      <c r="AV52" s="58">
        <f t="shared" ref="AV52:AV63" si="92">Z52/AD52</f>
        <v>5.0512820512820511</v>
      </c>
      <c r="AW52" s="58">
        <f t="shared" ref="AW52:AW63" si="93">Z52/AB52</f>
        <v>7.4510333648520862E-3</v>
      </c>
      <c r="AX52" s="58">
        <f t="shared" ref="AX52:AX63" si="94">((AF52/40.311)/((AF52/40.311)+(Z52/159.688)))*100</f>
        <v>33.262447302042624</v>
      </c>
      <c r="AY52" s="58"/>
      <c r="AZ52" s="58"/>
      <c r="BA52" s="58"/>
      <c r="BB52" s="58"/>
      <c r="BC52" s="58"/>
      <c r="BD52" s="58"/>
      <c r="BE52" s="58"/>
      <c r="BF52" s="58"/>
      <c r="BG52" s="58"/>
      <c r="BH52" s="58"/>
      <c r="BI52" s="58"/>
      <c r="BJ52" s="58"/>
      <c r="BK52" s="58"/>
      <c r="BL52" s="58"/>
      <c r="BM52" s="58"/>
      <c r="BN52" s="58"/>
      <c r="BO52" s="58"/>
      <c r="BP52" s="58"/>
      <c r="BQ52" s="58"/>
      <c r="BR52" s="58"/>
      <c r="BS52" s="58"/>
      <c r="BT52" s="58"/>
      <c r="BU52" s="58"/>
      <c r="BV52" s="58"/>
      <c r="BW52" s="58"/>
      <c r="BX52" s="58"/>
      <c r="BY52" s="58"/>
      <c r="BZ52" s="58"/>
      <c r="CA52" s="58"/>
      <c r="CB52" s="58"/>
      <c r="CC52" s="58"/>
      <c r="CD52" s="58"/>
      <c r="CE52" s="58"/>
      <c r="CF52" s="58"/>
      <c r="CG52" s="58"/>
      <c r="CH52" s="58"/>
      <c r="CI52" s="58"/>
      <c r="CJ52" s="58"/>
      <c r="CK52" s="58"/>
      <c r="CL52" s="58"/>
      <c r="CM52" s="58"/>
      <c r="CN52" s="58"/>
      <c r="CO52" s="58"/>
      <c r="CP52" s="58"/>
      <c r="CQ52" s="58"/>
      <c r="CR52" s="58"/>
      <c r="CS52" s="58"/>
      <c r="CT52" s="58"/>
      <c r="CU52" s="58"/>
      <c r="CV52" s="58"/>
      <c r="CW52" s="58"/>
      <c r="CX52" s="58"/>
      <c r="CY52" s="58"/>
      <c r="CZ52" s="58"/>
      <c r="DA52" s="58"/>
      <c r="DB52" s="58"/>
      <c r="DC52" s="58"/>
      <c r="DD52" s="58"/>
      <c r="DE52" s="58"/>
      <c r="DF52" s="58"/>
      <c r="DG52" s="58"/>
      <c r="DH52" s="58"/>
      <c r="DI52" s="58"/>
      <c r="DJ52" s="58"/>
      <c r="DK52" s="58"/>
      <c r="DL52" s="58"/>
      <c r="DM52" s="58"/>
      <c r="DN52" s="58"/>
      <c r="DO52" s="58"/>
      <c r="DP52" s="58"/>
      <c r="DQ52" s="58"/>
      <c r="DR52" s="58"/>
      <c r="DS52" s="58"/>
      <c r="DT52" s="58"/>
      <c r="DU52" s="58"/>
      <c r="DV52" s="58"/>
      <c r="DW52" s="58"/>
      <c r="DX52" s="58"/>
      <c r="DY52" s="58"/>
      <c r="DZ52" s="58"/>
      <c r="EA52" s="58"/>
      <c r="EB52" s="58"/>
      <c r="EC52" s="58"/>
      <c r="ED52" s="58"/>
      <c r="EE52" s="58"/>
      <c r="EF52" s="58"/>
      <c r="EG52" s="58"/>
      <c r="EH52" s="58"/>
      <c r="EI52" s="58"/>
      <c r="EJ52" s="58"/>
      <c r="EK52" s="58"/>
      <c r="EL52" s="58"/>
      <c r="EN52" s="8">
        <v>2</v>
      </c>
      <c r="EO52" s="8">
        <v>1</v>
      </c>
    </row>
    <row r="53" spans="1:145">
      <c r="B53" s="18" t="s">
        <v>159</v>
      </c>
      <c r="C53" s="18" t="s">
        <v>114</v>
      </c>
      <c r="D53" s="18" t="s">
        <v>133</v>
      </c>
      <c r="E53" s="8">
        <v>2</v>
      </c>
      <c r="F53" s="8">
        <v>1</v>
      </c>
      <c r="I53" s="58">
        <v>3.86</v>
      </c>
      <c r="J53" s="58">
        <v>3.59</v>
      </c>
      <c r="K53" s="58">
        <v>0.54520000000000002</v>
      </c>
      <c r="L53" s="58">
        <v>74.05</v>
      </c>
      <c r="M53" s="58">
        <v>6.2399999999999997E-2</v>
      </c>
      <c r="N53" s="58">
        <v>0.10639999999999999</v>
      </c>
      <c r="O53" s="58">
        <v>0.62390000000000001</v>
      </c>
      <c r="P53" s="58">
        <v>7.7100000000000002E-2</v>
      </c>
      <c r="Q53" s="58">
        <v>12.07</v>
      </c>
      <c r="R53" s="58">
        <v>4.36E-2</v>
      </c>
      <c r="S53" s="58">
        <v>95.028700000000001</v>
      </c>
      <c r="T53" s="18"/>
      <c r="V53" s="58">
        <f t="shared" si="76"/>
        <v>4.0619307640744315</v>
      </c>
      <c r="W53" s="58"/>
      <c r="X53" s="58">
        <f t="shared" si="77"/>
        <v>3.7778060733231116</v>
      </c>
      <c r="Y53" s="58"/>
      <c r="Z53" s="58">
        <f t="shared" si="78"/>
        <v>0.57372141258377729</v>
      </c>
      <c r="AA53" s="58"/>
      <c r="AB53" s="58">
        <f t="shared" si="79"/>
        <v>77.923827222723247</v>
      </c>
      <c r="AC53" s="58"/>
      <c r="AD53" s="58">
        <f t="shared" si="80"/>
        <v>6.5664372973638488E-2</v>
      </c>
      <c r="AE53" s="58"/>
      <c r="AF53" s="58">
        <f t="shared" si="81"/>
        <v>0.11196617442940922</v>
      </c>
      <c r="AG53" s="58"/>
      <c r="AH53" s="58">
        <f t="shared" si="82"/>
        <v>0.65653849836944</v>
      </c>
      <c r="AI53" s="58"/>
      <c r="AJ53" s="58">
        <f t="shared" si="83"/>
        <v>8.1133383914543708E-2</v>
      </c>
      <c r="AK53" s="58"/>
      <c r="AL53" s="58">
        <f t="shared" si="84"/>
        <v>12.701425990253471</v>
      </c>
      <c r="AM53" s="58"/>
      <c r="AN53" s="58">
        <f t="shared" si="85"/>
        <v>4.5880875987990996E-2</v>
      </c>
      <c r="AO53" s="58"/>
      <c r="AP53" s="58">
        <f t="shared" si="86"/>
        <v>7.8397368373975436</v>
      </c>
      <c r="AQ53" s="58">
        <f t="shared" si="87"/>
        <v>1.7381615598885795E-2</v>
      </c>
      <c r="AR53" s="58">
        <f t="shared" si="88"/>
        <v>1186.698717948718</v>
      </c>
      <c r="AS53" s="58">
        <f t="shared" si="89"/>
        <v>20.626740947075213</v>
      </c>
      <c r="AT53" s="58">
        <f t="shared" si="90"/>
        <v>0.1705401506651707</v>
      </c>
      <c r="AU53" s="58">
        <f t="shared" si="91"/>
        <v>5.1240601503759393</v>
      </c>
      <c r="AV53" s="58">
        <f t="shared" si="92"/>
        <v>8.7371794871794872</v>
      </c>
      <c r="AW53" s="58">
        <f t="shared" si="93"/>
        <v>7.3625928426738676E-3</v>
      </c>
      <c r="AX53" s="58">
        <f t="shared" si="94"/>
        <v>43.601534746635124</v>
      </c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  <c r="BO53" s="58"/>
      <c r="BP53" s="58"/>
      <c r="BQ53" s="58"/>
      <c r="BR53" s="58"/>
      <c r="BS53" s="58"/>
      <c r="BT53" s="58"/>
      <c r="BU53" s="58"/>
      <c r="BV53" s="58"/>
      <c r="BW53" s="58"/>
      <c r="BX53" s="58"/>
      <c r="BY53" s="58"/>
      <c r="BZ53" s="58"/>
      <c r="CA53" s="58"/>
      <c r="CB53" s="58"/>
      <c r="CC53" s="58"/>
      <c r="CD53" s="58"/>
      <c r="CE53" s="58"/>
      <c r="CF53" s="58"/>
      <c r="CG53" s="58"/>
      <c r="CH53" s="58"/>
      <c r="CI53" s="58"/>
      <c r="CJ53" s="58"/>
      <c r="CK53" s="58"/>
      <c r="CL53" s="58"/>
      <c r="CM53" s="58"/>
      <c r="CN53" s="58"/>
      <c r="CO53" s="58"/>
      <c r="CP53" s="58"/>
      <c r="CQ53" s="58"/>
      <c r="CR53" s="58"/>
      <c r="CS53" s="58"/>
      <c r="CT53" s="58"/>
      <c r="CU53" s="58"/>
      <c r="CV53" s="58"/>
      <c r="CW53" s="58"/>
      <c r="CX53" s="58"/>
      <c r="CY53" s="58"/>
      <c r="CZ53" s="58"/>
      <c r="DA53" s="58"/>
      <c r="DB53" s="58"/>
      <c r="DC53" s="58"/>
      <c r="DD53" s="58"/>
      <c r="DE53" s="58"/>
      <c r="DF53" s="58"/>
      <c r="DG53" s="58"/>
      <c r="DH53" s="58"/>
      <c r="DI53" s="58"/>
      <c r="DJ53" s="58"/>
      <c r="DK53" s="58"/>
      <c r="DL53" s="58"/>
      <c r="DM53" s="58"/>
      <c r="DN53" s="58"/>
      <c r="DO53" s="58"/>
      <c r="DP53" s="58"/>
      <c r="DQ53" s="58"/>
      <c r="DR53" s="58"/>
      <c r="DS53" s="58"/>
      <c r="DT53" s="58"/>
      <c r="DU53" s="58"/>
      <c r="DV53" s="58"/>
      <c r="DW53" s="58"/>
      <c r="DX53" s="58"/>
      <c r="DY53" s="58"/>
      <c r="DZ53" s="58"/>
      <c r="EA53" s="58"/>
      <c r="EB53" s="58"/>
      <c r="EC53" s="58"/>
      <c r="ED53" s="58"/>
      <c r="EE53" s="58"/>
      <c r="EF53" s="58"/>
      <c r="EG53" s="58"/>
      <c r="EH53" s="58"/>
      <c r="EI53" s="58"/>
      <c r="EJ53" s="58"/>
      <c r="EK53" s="58"/>
      <c r="EL53" s="58"/>
      <c r="EN53" s="8">
        <v>2</v>
      </c>
      <c r="EO53" s="8">
        <v>1</v>
      </c>
    </row>
    <row r="54" spans="1:145">
      <c r="B54" s="18" t="s">
        <v>160</v>
      </c>
      <c r="C54" s="18" t="s">
        <v>114</v>
      </c>
      <c r="D54" s="18" t="s">
        <v>133</v>
      </c>
      <c r="E54" s="8">
        <v>2</v>
      </c>
      <c r="F54" s="8">
        <v>1</v>
      </c>
      <c r="I54" s="58">
        <v>3.87</v>
      </c>
      <c r="J54" s="58">
        <v>3.77</v>
      </c>
      <c r="K54" s="58">
        <v>0.61499999999999999</v>
      </c>
      <c r="L54" s="58">
        <v>74.11</v>
      </c>
      <c r="M54" s="58">
        <v>9.1999999999999998E-2</v>
      </c>
      <c r="N54" s="58">
        <v>8.3000000000000004E-2</v>
      </c>
      <c r="O54" s="58">
        <v>0.65280000000000005</v>
      </c>
      <c r="P54" s="58">
        <v>5.7799999999999997E-2</v>
      </c>
      <c r="Q54" s="58">
        <v>12.01</v>
      </c>
      <c r="R54" s="58">
        <v>0</v>
      </c>
      <c r="S54" s="58">
        <v>95.2607</v>
      </c>
      <c r="T54" s="18"/>
      <c r="V54" s="58">
        <f t="shared" si="76"/>
        <v>4.0625357571380434</v>
      </c>
      <c r="W54" s="58"/>
      <c r="X54" s="58">
        <f t="shared" si="77"/>
        <v>3.9575606729742696</v>
      </c>
      <c r="Y54" s="58"/>
      <c r="Z54" s="58">
        <f t="shared" si="78"/>
        <v>0.64559676760720841</v>
      </c>
      <c r="AA54" s="58"/>
      <c r="AB54" s="58">
        <f t="shared" si="79"/>
        <v>77.797034873772702</v>
      </c>
      <c r="AC54" s="58"/>
      <c r="AD54" s="58">
        <f t="shared" si="80"/>
        <v>9.6577077430671829E-2</v>
      </c>
      <c r="AE54" s="58"/>
      <c r="AF54" s="58">
        <f t="shared" si="81"/>
        <v>8.7129319855932197E-2</v>
      </c>
      <c r="AG54" s="58"/>
      <c r="AH54" s="58">
        <f t="shared" si="82"/>
        <v>0.68527734942111496</v>
      </c>
      <c r="AI54" s="58"/>
      <c r="AJ54" s="58">
        <f t="shared" si="83"/>
        <v>6.0675598646661215E-2</v>
      </c>
      <c r="AK54" s="58"/>
      <c r="AL54" s="58">
        <f t="shared" si="84"/>
        <v>12.607507608069223</v>
      </c>
      <c r="AM54" s="58"/>
      <c r="AN54" s="58">
        <f t="shared" si="85"/>
        <v>0</v>
      </c>
      <c r="AO54" s="58"/>
      <c r="AP54" s="58">
        <f t="shared" si="86"/>
        <v>8.0200964301123125</v>
      </c>
      <c r="AQ54" s="58">
        <f t="shared" si="87"/>
        <v>2.440318302387268E-2</v>
      </c>
      <c r="AR54" s="58">
        <f t="shared" si="88"/>
        <v>805.54347826086951</v>
      </c>
      <c r="AS54" s="58">
        <f t="shared" si="89"/>
        <v>19.657824933686999</v>
      </c>
      <c r="AT54" s="58">
        <f t="shared" si="90"/>
        <v>0.12714460784313725</v>
      </c>
      <c r="AU54" s="58">
        <f t="shared" si="91"/>
        <v>7.4096385542168672</v>
      </c>
      <c r="AV54" s="58">
        <f t="shared" si="92"/>
        <v>6.6847826086956523</v>
      </c>
      <c r="AW54" s="58">
        <f t="shared" si="93"/>
        <v>8.2984752395088394E-3</v>
      </c>
      <c r="AX54" s="58">
        <f t="shared" si="94"/>
        <v>34.837627675526029</v>
      </c>
      <c r="AY54" s="58"/>
      <c r="AZ54" s="58"/>
      <c r="BA54" s="58"/>
      <c r="BB54" s="58"/>
      <c r="BC54" s="58"/>
      <c r="BD54" s="58"/>
      <c r="BE54" s="58"/>
      <c r="BF54" s="58"/>
      <c r="BG54" s="58"/>
      <c r="BH54" s="58"/>
      <c r="BI54" s="58"/>
      <c r="BJ54" s="58"/>
      <c r="BK54" s="58"/>
      <c r="BL54" s="58"/>
      <c r="BM54" s="58"/>
      <c r="BN54" s="58"/>
      <c r="BO54" s="58"/>
      <c r="BP54" s="58"/>
      <c r="BQ54" s="58"/>
      <c r="BR54" s="58"/>
      <c r="BS54" s="58"/>
      <c r="BT54" s="58"/>
      <c r="BU54" s="58"/>
      <c r="BV54" s="58"/>
      <c r="BW54" s="58"/>
      <c r="BX54" s="58"/>
      <c r="BY54" s="58"/>
      <c r="BZ54" s="58"/>
      <c r="CA54" s="58"/>
      <c r="CB54" s="58"/>
      <c r="CC54" s="58"/>
      <c r="CD54" s="58"/>
      <c r="CE54" s="58"/>
      <c r="CF54" s="58"/>
      <c r="CG54" s="58"/>
      <c r="CH54" s="58"/>
      <c r="CI54" s="58"/>
      <c r="CJ54" s="58"/>
      <c r="CK54" s="58"/>
      <c r="CL54" s="58"/>
      <c r="CM54" s="58"/>
      <c r="CN54" s="58"/>
      <c r="CO54" s="58"/>
      <c r="CP54" s="58"/>
      <c r="CQ54" s="58"/>
      <c r="CR54" s="58"/>
      <c r="CS54" s="58"/>
      <c r="CT54" s="58"/>
      <c r="CU54" s="58"/>
      <c r="CV54" s="58"/>
      <c r="CW54" s="58"/>
      <c r="CX54" s="58"/>
      <c r="CY54" s="58"/>
      <c r="CZ54" s="58"/>
      <c r="DA54" s="58"/>
      <c r="DB54" s="58"/>
      <c r="DC54" s="58"/>
      <c r="DD54" s="58"/>
      <c r="DE54" s="58"/>
      <c r="DF54" s="58"/>
      <c r="DG54" s="58"/>
      <c r="DH54" s="58"/>
      <c r="DI54" s="58"/>
      <c r="DJ54" s="58"/>
      <c r="DK54" s="58"/>
      <c r="DL54" s="58"/>
      <c r="DM54" s="58"/>
      <c r="DN54" s="58"/>
      <c r="DO54" s="58"/>
      <c r="DP54" s="58"/>
      <c r="DQ54" s="58"/>
      <c r="DR54" s="58"/>
      <c r="DS54" s="58"/>
      <c r="DT54" s="58"/>
      <c r="DU54" s="58"/>
      <c r="DV54" s="58"/>
      <c r="DW54" s="58"/>
      <c r="DX54" s="58"/>
      <c r="DY54" s="58"/>
      <c r="DZ54" s="58"/>
      <c r="EA54" s="58"/>
      <c r="EB54" s="58"/>
      <c r="EC54" s="58"/>
      <c r="ED54" s="58"/>
      <c r="EE54" s="58"/>
      <c r="EF54" s="58"/>
      <c r="EG54" s="58"/>
      <c r="EH54" s="58"/>
      <c r="EI54" s="58"/>
      <c r="EJ54" s="58"/>
      <c r="EK54" s="58"/>
      <c r="EL54" s="58"/>
      <c r="EN54" s="8">
        <v>2</v>
      </c>
      <c r="EO54" s="8">
        <v>1</v>
      </c>
    </row>
    <row r="55" spans="1:145">
      <c r="B55" s="18" t="s">
        <v>161</v>
      </c>
      <c r="C55" s="18" t="s">
        <v>114</v>
      </c>
      <c r="D55" s="18" t="s">
        <v>133</v>
      </c>
      <c r="E55" s="8">
        <v>2</v>
      </c>
      <c r="F55" s="8">
        <v>1</v>
      </c>
      <c r="I55" s="58">
        <v>3.91</v>
      </c>
      <c r="J55" s="58">
        <v>3.65</v>
      </c>
      <c r="K55" s="58">
        <v>0.4501</v>
      </c>
      <c r="L55" s="58">
        <v>74.61</v>
      </c>
      <c r="M55" s="58">
        <v>0.1108</v>
      </c>
      <c r="N55" s="58">
        <v>5.3499999999999999E-2</v>
      </c>
      <c r="O55" s="58">
        <v>0.63160000000000005</v>
      </c>
      <c r="P55" s="58">
        <v>0.1076</v>
      </c>
      <c r="Q55" s="58">
        <v>11.85</v>
      </c>
      <c r="R55" s="58">
        <v>1.6000000000000001E-3</v>
      </c>
      <c r="S55" s="58">
        <v>95.375299999999996</v>
      </c>
      <c r="T55" s="18"/>
      <c r="V55" s="58">
        <f t="shared" si="76"/>
        <v>4.0995939200191245</v>
      </c>
      <c r="W55" s="58"/>
      <c r="X55" s="58">
        <f t="shared" si="77"/>
        <v>3.8269866516802571</v>
      </c>
      <c r="Y55" s="58"/>
      <c r="Z55" s="58">
        <f t="shared" si="78"/>
        <v>0.47192512107432427</v>
      </c>
      <c r="AA55" s="58"/>
      <c r="AB55" s="58">
        <f t="shared" si="79"/>
        <v>78.227801118318894</v>
      </c>
      <c r="AC55" s="58"/>
      <c r="AD55" s="58">
        <f t="shared" si="80"/>
        <v>0.11617263589210204</v>
      </c>
      <c r="AE55" s="58"/>
      <c r="AF55" s="58">
        <f t="shared" si="81"/>
        <v>5.6094187908190069E-2</v>
      </c>
      <c r="AG55" s="58"/>
      <c r="AH55" s="58">
        <f t="shared" si="82"/>
        <v>0.66222596416472612</v>
      </c>
      <c r="AI55" s="58"/>
      <c r="AJ55" s="58">
        <f t="shared" si="83"/>
        <v>0.11281746951254676</v>
      </c>
      <c r="AK55" s="58"/>
      <c r="AL55" s="58">
        <f t="shared" si="84"/>
        <v>12.424600499290698</v>
      </c>
      <c r="AM55" s="58"/>
      <c r="AN55" s="58">
        <f t="shared" si="85"/>
        <v>1.677583189777647E-3</v>
      </c>
      <c r="AO55" s="58"/>
      <c r="AP55" s="58">
        <f t="shared" si="86"/>
        <v>7.9265805716993816</v>
      </c>
      <c r="AQ55" s="58">
        <f t="shared" si="87"/>
        <v>3.0356164383561642E-2</v>
      </c>
      <c r="AR55" s="58">
        <f t="shared" si="88"/>
        <v>673.37545126353791</v>
      </c>
      <c r="AS55" s="58">
        <f t="shared" si="89"/>
        <v>20.441095890410956</v>
      </c>
      <c r="AT55" s="58">
        <f t="shared" si="90"/>
        <v>8.4705509816339453E-2</v>
      </c>
      <c r="AU55" s="58">
        <f t="shared" si="91"/>
        <v>8.4130841121495319</v>
      </c>
      <c r="AV55" s="58">
        <f t="shared" si="92"/>
        <v>4.0622743682310469</v>
      </c>
      <c r="AW55" s="58">
        <f t="shared" si="93"/>
        <v>6.0327033909663586E-3</v>
      </c>
      <c r="AX55" s="58">
        <f t="shared" si="94"/>
        <v>32.012648298548989</v>
      </c>
      <c r="AY55" s="58"/>
      <c r="AZ55" s="58"/>
      <c r="BA55" s="58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8"/>
      <c r="BW55" s="58"/>
      <c r="BX55" s="58"/>
      <c r="BY55" s="58"/>
      <c r="BZ55" s="58"/>
      <c r="CA55" s="58"/>
      <c r="CB55" s="58"/>
      <c r="CC55" s="58"/>
      <c r="CD55" s="58"/>
      <c r="CE55" s="58"/>
      <c r="CF55" s="58"/>
      <c r="CG55" s="58"/>
      <c r="CH55" s="58"/>
      <c r="CI55" s="58"/>
      <c r="CJ55" s="58"/>
      <c r="CK55" s="58"/>
      <c r="CL55" s="58"/>
      <c r="CM55" s="58"/>
      <c r="CN55" s="58"/>
      <c r="CO55" s="58"/>
      <c r="CP55" s="58"/>
      <c r="CQ55" s="58"/>
      <c r="CR55" s="58"/>
      <c r="CS55" s="58"/>
      <c r="CT55" s="58"/>
      <c r="CU55" s="58"/>
      <c r="CV55" s="58"/>
      <c r="CW55" s="58"/>
      <c r="CX55" s="58"/>
      <c r="CY55" s="58"/>
      <c r="CZ55" s="58"/>
      <c r="DA55" s="58"/>
      <c r="DB55" s="58"/>
      <c r="DC55" s="58"/>
      <c r="DD55" s="58"/>
      <c r="DE55" s="58"/>
      <c r="DF55" s="58"/>
      <c r="DG55" s="58"/>
      <c r="DH55" s="58"/>
      <c r="DI55" s="58"/>
      <c r="DJ55" s="58"/>
      <c r="DK55" s="58"/>
      <c r="DL55" s="58"/>
      <c r="DM55" s="58"/>
      <c r="DN55" s="58"/>
      <c r="DO55" s="58"/>
      <c r="DP55" s="58"/>
      <c r="DQ55" s="58"/>
      <c r="DR55" s="58"/>
      <c r="DS55" s="58"/>
      <c r="DT55" s="58"/>
      <c r="DU55" s="58"/>
      <c r="DV55" s="58"/>
      <c r="DW55" s="58"/>
      <c r="DX55" s="58"/>
      <c r="DY55" s="58"/>
      <c r="DZ55" s="58"/>
      <c r="EA55" s="58"/>
      <c r="EB55" s="58"/>
      <c r="EC55" s="58"/>
      <c r="ED55" s="58"/>
      <c r="EE55" s="58"/>
      <c r="EF55" s="58"/>
      <c r="EG55" s="58"/>
      <c r="EH55" s="58"/>
      <c r="EI55" s="58"/>
      <c r="EJ55" s="58"/>
      <c r="EK55" s="58"/>
      <c r="EL55" s="58"/>
      <c r="EN55" s="8">
        <v>2</v>
      </c>
      <c r="EO55" s="8">
        <v>1</v>
      </c>
    </row>
    <row r="56" spans="1:145">
      <c r="B56" s="18" t="s">
        <v>162</v>
      </c>
      <c r="C56" s="18" t="s">
        <v>114</v>
      </c>
      <c r="D56" s="18" t="s">
        <v>133</v>
      </c>
      <c r="E56" s="8">
        <v>2</v>
      </c>
      <c r="F56" s="8">
        <v>1</v>
      </c>
      <c r="I56" s="58">
        <v>4</v>
      </c>
      <c r="J56" s="58">
        <v>3.73</v>
      </c>
      <c r="K56" s="58">
        <v>0.49480000000000002</v>
      </c>
      <c r="L56" s="58">
        <v>73.86</v>
      </c>
      <c r="M56" s="58">
        <v>8.5199999999999998E-2</v>
      </c>
      <c r="N56" s="58">
        <v>8.3000000000000004E-2</v>
      </c>
      <c r="O56" s="58">
        <v>0.62939999999999996</v>
      </c>
      <c r="P56" s="58">
        <v>7.6999999999999999E-2</v>
      </c>
      <c r="Q56" s="58">
        <v>11.99</v>
      </c>
      <c r="R56" s="58">
        <v>0</v>
      </c>
      <c r="S56" s="58">
        <v>94.9495</v>
      </c>
      <c r="T56" s="18"/>
      <c r="V56" s="58">
        <f t="shared" si="76"/>
        <v>4.2127657333635247</v>
      </c>
      <c r="W56" s="58"/>
      <c r="X56" s="58">
        <f t="shared" si="77"/>
        <v>3.9284040463614867</v>
      </c>
      <c r="Y56" s="58"/>
      <c r="Z56" s="58">
        <f t="shared" si="78"/>
        <v>0.52111912121706805</v>
      </c>
      <c r="AA56" s="58"/>
      <c r="AB56" s="58">
        <f t="shared" si="79"/>
        <v>77.788719266557479</v>
      </c>
      <c r="AC56" s="58"/>
      <c r="AD56" s="58">
        <f t="shared" si="80"/>
        <v>8.9731910120643077E-2</v>
      </c>
      <c r="AE56" s="58"/>
      <c r="AF56" s="58">
        <f t="shared" si="81"/>
        <v>8.7414888967293145E-2</v>
      </c>
      <c r="AG56" s="58"/>
      <c r="AH56" s="58">
        <f t="shared" si="82"/>
        <v>0.66287868814475059</v>
      </c>
      <c r="AI56" s="58"/>
      <c r="AJ56" s="58">
        <f t="shared" si="83"/>
        <v>8.1095740367247857E-2</v>
      </c>
      <c r="AK56" s="58"/>
      <c r="AL56" s="58">
        <f t="shared" si="84"/>
        <v>12.627765285757167</v>
      </c>
      <c r="AM56" s="58"/>
      <c r="AN56" s="58">
        <f t="shared" si="85"/>
        <v>0</v>
      </c>
      <c r="AO56" s="58"/>
      <c r="AP56" s="58">
        <f t="shared" si="86"/>
        <v>8.1411697797250113</v>
      </c>
      <c r="AQ56" s="58">
        <f t="shared" si="87"/>
        <v>2.2841823056300271E-2</v>
      </c>
      <c r="AR56" s="58">
        <f t="shared" si="88"/>
        <v>866.90140845070414</v>
      </c>
      <c r="AS56" s="58">
        <f t="shared" si="89"/>
        <v>19.801608579088469</v>
      </c>
      <c r="AT56" s="58">
        <f t="shared" si="90"/>
        <v>0.13187162376866859</v>
      </c>
      <c r="AU56" s="58">
        <f t="shared" si="91"/>
        <v>5.9614457831325298</v>
      </c>
      <c r="AV56" s="58">
        <f t="shared" si="92"/>
        <v>5.807511737089202</v>
      </c>
      <c r="AW56" s="58">
        <f t="shared" si="93"/>
        <v>6.6991605740590312E-3</v>
      </c>
      <c r="AX56" s="58">
        <f t="shared" si="94"/>
        <v>39.922015872608718</v>
      </c>
      <c r="AY56" s="58"/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  <c r="BO56" s="58"/>
      <c r="BP56" s="58"/>
      <c r="BQ56" s="58"/>
      <c r="BR56" s="58"/>
      <c r="BS56" s="58"/>
      <c r="BT56" s="58"/>
      <c r="BU56" s="58"/>
      <c r="BV56" s="58"/>
      <c r="BW56" s="58"/>
      <c r="BX56" s="58"/>
      <c r="BY56" s="58"/>
      <c r="BZ56" s="58"/>
      <c r="CA56" s="58"/>
      <c r="CB56" s="58"/>
      <c r="CC56" s="58"/>
      <c r="CD56" s="58"/>
      <c r="CE56" s="58"/>
      <c r="CF56" s="58"/>
      <c r="CG56" s="58"/>
      <c r="CH56" s="58"/>
      <c r="CI56" s="58"/>
      <c r="CJ56" s="58"/>
      <c r="CK56" s="58"/>
      <c r="CL56" s="58"/>
      <c r="CM56" s="58"/>
      <c r="CN56" s="58"/>
      <c r="CO56" s="58"/>
      <c r="CP56" s="58"/>
      <c r="CQ56" s="58"/>
      <c r="CR56" s="58"/>
      <c r="CS56" s="58"/>
      <c r="CT56" s="58"/>
      <c r="CU56" s="58"/>
      <c r="CV56" s="58"/>
      <c r="CW56" s="58"/>
      <c r="CX56" s="58"/>
      <c r="CY56" s="58"/>
      <c r="CZ56" s="58"/>
      <c r="DA56" s="58"/>
      <c r="DB56" s="58"/>
      <c r="DC56" s="58"/>
      <c r="DD56" s="58"/>
      <c r="DE56" s="58"/>
      <c r="DF56" s="58"/>
      <c r="DG56" s="58"/>
      <c r="DH56" s="58"/>
      <c r="DI56" s="58"/>
      <c r="DJ56" s="58"/>
      <c r="DK56" s="58"/>
      <c r="DL56" s="58"/>
      <c r="DM56" s="58"/>
      <c r="DN56" s="58"/>
      <c r="DO56" s="58"/>
      <c r="DP56" s="58"/>
      <c r="DQ56" s="58"/>
      <c r="DR56" s="58"/>
      <c r="DS56" s="58"/>
      <c r="DT56" s="58"/>
      <c r="DU56" s="58"/>
      <c r="DV56" s="58"/>
      <c r="DW56" s="58"/>
      <c r="DX56" s="58"/>
      <c r="DY56" s="58"/>
      <c r="DZ56" s="58"/>
      <c r="EA56" s="58"/>
      <c r="EB56" s="58"/>
      <c r="EC56" s="58"/>
      <c r="ED56" s="58"/>
      <c r="EE56" s="58"/>
      <c r="EF56" s="58"/>
      <c r="EG56" s="58"/>
      <c r="EH56" s="58"/>
      <c r="EI56" s="58"/>
      <c r="EJ56" s="58"/>
      <c r="EK56" s="58"/>
      <c r="EL56" s="58"/>
      <c r="EN56" s="8">
        <v>2</v>
      </c>
      <c r="EO56" s="8">
        <v>1</v>
      </c>
    </row>
    <row r="57" spans="1:145">
      <c r="B57" s="18" t="s">
        <v>163</v>
      </c>
      <c r="C57" s="18" t="s">
        <v>114</v>
      </c>
      <c r="D57" s="18" t="s">
        <v>133</v>
      </c>
      <c r="E57" s="8">
        <v>2</v>
      </c>
      <c r="F57" s="8">
        <v>1</v>
      </c>
      <c r="I57" s="58">
        <v>3.88</v>
      </c>
      <c r="J57" s="58">
        <v>3.58</v>
      </c>
      <c r="K57" s="58">
        <v>0.60250000000000004</v>
      </c>
      <c r="L57" s="58">
        <v>73.989999999999995</v>
      </c>
      <c r="M57" s="58">
        <v>8.5500000000000007E-2</v>
      </c>
      <c r="N57" s="58">
        <v>7.0599999999999996E-2</v>
      </c>
      <c r="O57" s="58">
        <v>0.66</v>
      </c>
      <c r="P57" s="58">
        <v>0</v>
      </c>
      <c r="Q57" s="58">
        <v>12.03</v>
      </c>
      <c r="R57" s="58">
        <v>4.58E-2</v>
      </c>
      <c r="S57" s="58">
        <v>94.944500000000005</v>
      </c>
      <c r="T57" s="18"/>
      <c r="V57" s="58">
        <f t="shared" si="76"/>
        <v>4.0865979598607609</v>
      </c>
      <c r="W57" s="58"/>
      <c r="X57" s="58">
        <f t="shared" si="77"/>
        <v>3.7706238907993614</v>
      </c>
      <c r="Y57" s="58"/>
      <c r="Z57" s="58">
        <f t="shared" si="78"/>
        <v>0.63458125536497645</v>
      </c>
      <c r="AA57" s="58"/>
      <c r="AB57" s="58">
        <f t="shared" si="79"/>
        <v>77.929737899509703</v>
      </c>
      <c r="AC57" s="58"/>
      <c r="AD57" s="58">
        <f t="shared" si="80"/>
        <v>9.005260968249873E-2</v>
      </c>
      <c r="AE57" s="58"/>
      <c r="AF57" s="58">
        <f t="shared" si="81"/>
        <v>7.4359230919115893E-2</v>
      </c>
      <c r="AG57" s="58"/>
      <c r="AH57" s="58">
        <f t="shared" si="82"/>
        <v>0.69514295193507791</v>
      </c>
      <c r="AI57" s="58"/>
      <c r="AJ57" s="58">
        <f t="shared" si="83"/>
        <v>0</v>
      </c>
      <c r="AK57" s="58"/>
      <c r="AL57" s="58">
        <f t="shared" si="84"/>
        <v>12.6705601693621</v>
      </c>
      <c r="AM57" s="58"/>
      <c r="AN57" s="58">
        <f t="shared" si="85"/>
        <v>4.8238707876706921E-2</v>
      </c>
      <c r="AO57" s="58"/>
      <c r="AP57" s="58">
        <f t="shared" si="86"/>
        <v>7.8572218506601228</v>
      </c>
      <c r="AQ57" s="58">
        <f t="shared" si="87"/>
        <v>2.3882681564245813E-2</v>
      </c>
      <c r="AR57" s="58">
        <f t="shared" si="88"/>
        <v>865.38011695906414</v>
      </c>
      <c r="AS57" s="58">
        <f t="shared" si="89"/>
        <v>20.667597765363126</v>
      </c>
      <c r="AT57" s="58">
        <f t="shared" si="90"/>
        <v>0.10696969696969695</v>
      </c>
      <c r="AU57" s="58">
        <f t="shared" si="91"/>
        <v>8.5339943342776223</v>
      </c>
      <c r="AV57" s="58">
        <f t="shared" si="92"/>
        <v>7.0467836257309946</v>
      </c>
      <c r="AW57" s="58">
        <f t="shared" si="93"/>
        <v>8.1429922962562521E-3</v>
      </c>
      <c r="AX57" s="58">
        <f t="shared" si="94"/>
        <v>31.70288165351246</v>
      </c>
      <c r="AY57" s="58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8"/>
      <c r="BS57" s="58"/>
      <c r="BT57" s="58"/>
      <c r="BU57" s="58"/>
      <c r="BV57" s="58"/>
      <c r="BW57" s="58"/>
      <c r="BX57" s="58"/>
      <c r="BY57" s="58"/>
      <c r="BZ57" s="58"/>
      <c r="CA57" s="58"/>
      <c r="CB57" s="58"/>
      <c r="CC57" s="58"/>
      <c r="CD57" s="58"/>
      <c r="CE57" s="58"/>
      <c r="CF57" s="58"/>
      <c r="CG57" s="58"/>
      <c r="CH57" s="58"/>
      <c r="CI57" s="58"/>
      <c r="CJ57" s="58"/>
      <c r="CK57" s="58"/>
      <c r="CL57" s="58"/>
      <c r="CM57" s="58"/>
      <c r="CN57" s="58"/>
      <c r="CO57" s="58"/>
      <c r="CP57" s="58"/>
      <c r="CQ57" s="58"/>
      <c r="CR57" s="58"/>
      <c r="CS57" s="58"/>
      <c r="CT57" s="58"/>
      <c r="CU57" s="58"/>
      <c r="CV57" s="58"/>
      <c r="CW57" s="58"/>
      <c r="CX57" s="58"/>
      <c r="CY57" s="58"/>
      <c r="CZ57" s="58"/>
      <c r="DA57" s="58"/>
      <c r="DB57" s="58"/>
      <c r="DC57" s="58"/>
      <c r="DD57" s="58"/>
      <c r="DE57" s="58"/>
      <c r="DF57" s="58"/>
      <c r="DG57" s="58"/>
      <c r="DH57" s="58"/>
      <c r="DI57" s="58"/>
      <c r="DJ57" s="58"/>
      <c r="DK57" s="58"/>
      <c r="DL57" s="58"/>
      <c r="DM57" s="58"/>
      <c r="DN57" s="58"/>
      <c r="DO57" s="58"/>
      <c r="DP57" s="58"/>
      <c r="DQ57" s="58"/>
      <c r="DR57" s="58"/>
      <c r="DS57" s="58"/>
      <c r="DT57" s="58"/>
      <c r="DU57" s="58"/>
      <c r="DV57" s="58"/>
      <c r="DW57" s="58"/>
      <c r="DX57" s="58"/>
      <c r="DY57" s="58"/>
      <c r="DZ57" s="58"/>
      <c r="EA57" s="58"/>
      <c r="EB57" s="58"/>
      <c r="EC57" s="58"/>
      <c r="ED57" s="58"/>
      <c r="EE57" s="58"/>
      <c r="EF57" s="58"/>
      <c r="EG57" s="58"/>
      <c r="EH57" s="58"/>
      <c r="EI57" s="58"/>
      <c r="EJ57" s="58"/>
      <c r="EK57" s="58"/>
      <c r="EL57" s="58"/>
      <c r="EN57" s="8">
        <v>2</v>
      </c>
      <c r="EO57" s="8">
        <v>1</v>
      </c>
    </row>
    <row r="58" spans="1:145">
      <c r="B58" s="18" t="s">
        <v>164</v>
      </c>
      <c r="C58" s="18" t="s">
        <v>114</v>
      </c>
      <c r="D58" s="18" t="s">
        <v>133</v>
      </c>
      <c r="E58" s="8">
        <v>2</v>
      </c>
      <c r="F58" s="8">
        <v>1</v>
      </c>
      <c r="I58" s="58">
        <v>3.76</v>
      </c>
      <c r="J58" s="58">
        <v>3.68</v>
      </c>
      <c r="K58" s="58">
        <v>0.36809999999999998</v>
      </c>
      <c r="L58" s="58">
        <v>73.88</v>
      </c>
      <c r="M58" s="58">
        <v>0.1041</v>
      </c>
      <c r="N58" s="58">
        <v>8.5099999999999995E-2</v>
      </c>
      <c r="O58" s="58">
        <v>0.59960000000000002</v>
      </c>
      <c r="P58" s="58">
        <v>6.83E-2</v>
      </c>
      <c r="Q58" s="58">
        <v>12.04</v>
      </c>
      <c r="R58" s="58">
        <v>2.4299999999999999E-2</v>
      </c>
      <c r="S58" s="58">
        <v>94.6096</v>
      </c>
      <c r="T58" s="18"/>
      <c r="V58" s="58">
        <f t="shared" si="76"/>
        <v>3.9742267169504997</v>
      </c>
      <c r="W58" s="58"/>
      <c r="X58" s="58">
        <f t="shared" si="77"/>
        <v>3.8896687016962339</v>
      </c>
      <c r="Y58" s="58"/>
      <c r="Z58" s="58">
        <f t="shared" si="78"/>
        <v>0.3890725676886912</v>
      </c>
      <c r="AA58" s="58"/>
      <c r="AB58" s="58">
        <f t="shared" si="79"/>
        <v>78.089327087314601</v>
      </c>
      <c r="AC58" s="58"/>
      <c r="AD58" s="58">
        <f t="shared" si="80"/>
        <v>0.11003111734961357</v>
      </c>
      <c r="AE58" s="58"/>
      <c r="AF58" s="58">
        <f t="shared" si="81"/>
        <v>8.9948588726725398E-2</v>
      </c>
      <c r="AG58" s="58"/>
      <c r="AH58" s="58">
        <f t="shared" si="82"/>
        <v>0.63376232433072333</v>
      </c>
      <c r="AI58" s="58"/>
      <c r="AJ58" s="58">
        <f t="shared" si="83"/>
        <v>7.2191405523329547E-2</v>
      </c>
      <c r="AK58" s="58"/>
      <c r="AL58" s="58">
        <f t="shared" si="84"/>
        <v>12.725981295767024</v>
      </c>
      <c r="AM58" s="58"/>
      <c r="AN58" s="58">
        <f t="shared" si="85"/>
        <v>2.5684497133483281E-2</v>
      </c>
      <c r="AO58" s="58"/>
      <c r="AP58" s="58">
        <f t="shared" si="86"/>
        <v>7.8638954186467336</v>
      </c>
      <c r="AQ58" s="58">
        <f t="shared" si="87"/>
        <v>2.8288043478260871E-2</v>
      </c>
      <c r="AR58" s="58">
        <f t="shared" si="88"/>
        <v>709.70220941402488</v>
      </c>
      <c r="AS58" s="58">
        <f t="shared" si="89"/>
        <v>20.076086956521738</v>
      </c>
      <c r="AT58" s="58">
        <f t="shared" si="90"/>
        <v>0.14192795196797864</v>
      </c>
      <c r="AU58" s="58">
        <f t="shared" si="91"/>
        <v>4.3254994124559341</v>
      </c>
      <c r="AV58" s="58">
        <f t="shared" si="92"/>
        <v>3.5360230547550429</v>
      </c>
      <c r="AW58" s="58">
        <f t="shared" si="93"/>
        <v>4.9824038982133187E-3</v>
      </c>
      <c r="AX58" s="58">
        <f t="shared" si="94"/>
        <v>47.803163311104349</v>
      </c>
      <c r="AY58" s="58"/>
      <c r="AZ58" s="58"/>
      <c r="BA58" s="58"/>
      <c r="BB58" s="58"/>
      <c r="BC58" s="58"/>
      <c r="BD58" s="58"/>
      <c r="BE58" s="58"/>
      <c r="BF58" s="58"/>
      <c r="BG58" s="58"/>
      <c r="BH58" s="58"/>
      <c r="BI58" s="58"/>
      <c r="BJ58" s="58"/>
      <c r="BK58" s="58"/>
      <c r="BL58" s="58"/>
      <c r="BM58" s="58"/>
      <c r="BN58" s="58"/>
      <c r="BO58" s="58"/>
      <c r="BP58" s="58"/>
      <c r="BQ58" s="58"/>
      <c r="BR58" s="58"/>
      <c r="BS58" s="58"/>
      <c r="BT58" s="58"/>
      <c r="BU58" s="58"/>
      <c r="BV58" s="58"/>
      <c r="BW58" s="58"/>
      <c r="BX58" s="58"/>
      <c r="BY58" s="58"/>
      <c r="BZ58" s="58"/>
      <c r="CA58" s="58"/>
      <c r="CB58" s="58"/>
      <c r="CC58" s="58"/>
      <c r="CD58" s="58"/>
      <c r="CE58" s="58"/>
      <c r="CF58" s="58"/>
      <c r="CG58" s="58"/>
      <c r="CH58" s="58"/>
      <c r="CI58" s="58"/>
      <c r="CJ58" s="58"/>
      <c r="CK58" s="58"/>
      <c r="CL58" s="58"/>
      <c r="CM58" s="58"/>
      <c r="CN58" s="58"/>
      <c r="CO58" s="58"/>
      <c r="CP58" s="58"/>
      <c r="CQ58" s="58"/>
      <c r="CR58" s="58"/>
      <c r="CS58" s="58"/>
      <c r="CT58" s="58"/>
      <c r="CU58" s="58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58"/>
      <c r="DG58" s="58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S58" s="58"/>
      <c r="DT58" s="58"/>
      <c r="DU58" s="58"/>
      <c r="DV58" s="58"/>
      <c r="DW58" s="58"/>
      <c r="DX58" s="58"/>
      <c r="DY58" s="58"/>
      <c r="DZ58" s="58"/>
      <c r="EA58" s="58"/>
      <c r="EB58" s="58"/>
      <c r="EC58" s="58"/>
      <c r="ED58" s="58"/>
      <c r="EE58" s="58"/>
      <c r="EF58" s="58"/>
      <c r="EG58" s="58"/>
      <c r="EH58" s="58"/>
      <c r="EI58" s="58"/>
      <c r="EJ58" s="58"/>
      <c r="EK58" s="58"/>
      <c r="EL58" s="58"/>
      <c r="EN58" s="8">
        <v>2</v>
      </c>
      <c r="EO58" s="8">
        <v>1</v>
      </c>
    </row>
    <row r="59" spans="1:145">
      <c r="B59" s="18" t="s">
        <v>165</v>
      </c>
      <c r="C59" s="18" t="s">
        <v>114</v>
      </c>
      <c r="D59" s="18" t="s">
        <v>133</v>
      </c>
      <c r="E59" s="8">
        <v>2</v>
      </c>
      <c r="F59" s="8">
        <v>1</v>
      </c>
      <c r="I59" s="58">
        <v>3.73</v>
      </c>
      <c r="J59" s="58">
        <v>3.63</v>
      </c>
      <c r="K59" s="58">
        <v>0.50109999999999999</v>
      </c>
      <c r="L59" s="58">
        <v>72.790000000000006</v>
      </c>
      <c r="M59" s="58">
        <v>9.3600000000000003E-2</v>
      </c>
      <c r="N59" s="58">
        <v>7.17E-2</v>
      </c>
      <c r="O59" s="58">
        <v>0.61280000000000001</v>
      </c>
      <c r="P59" s="58">
        <v>5.8700000000000002E-2</v>
      </c>
      <c r="Q59" s="58">
        <v>11.81</v>
      </c>
      <c r="R59" s="58">
        <v>0</v>
      </c>
      <c r="S59" s="58">
        <v>93.298000000000002</v>
      </c>
      <c r="T59" s="18"/>
      <c r="V59" s="58">
        <f t="shared" si="76"/>
        <v>3.9979420780724131</v>
      </c>
      <c r="W59" s="58"/>
      <c r="X59" s="58">
        <f t="shared" si="77"/>
        <v>3.8907586443439302</v>
      </c>
      <c r="Y59" s="58"/>
      <c r="Z59" s="58">
        <f t="shared" si="78"/>
        <v>0.53709618641342793</v>
      </c>
      <c r="AA59" s="58"/>
      <c r="AB59" s="58">
        <f t="shared" si="79"/>
        <v>78.01882141096273</v>
      </c>
      <c r="AC59" s="58"/>
      <c r="AD59" s="58">
        <f t="shared" si="80"/>
        <v>0.10032369396986002</v>
      </c>
      <c r="AE59" s="58"/>
      <c r="AF59" s="58">
        <f t="shared" si="81"/>
        <v>7.6850521983322248E-2</v>
      </c>
      <c r="AG59" s="58"/>
      <c r="AH59" s="58">
        <f t="shared" si="82"/>
        <v>0.65682008188814334</v>
      </c>
      <c r="AI59" s="58"/>
      <c r="AJ59" s="58">
        <f t="shared" si="83"/>
        <v>6.2916675598619479E-2</v>
      </c>
      <c r="AK59" s="58"/>
      <c r="AL59" s="58">
        <f t="shared" si="84"/>
        <v>12.658363523333835</v>
      </c>
      <c r="AM59" s="58"/>
      <c r="AN59" s="58">
        <f t="shared" si="85"/>
        <v>0</v>
      </c>
      <c r="AO59" s="58"/>
      <c r="AP59" s="58">
        <f t="shared" si="86"/>
        <v>7.8887007224163437</v>
      </c>
      <c r="AQ59" s="58">
        <f t="shared" si="87"/>
        <v>2.5785123966942148E-2</v>
      </c>
      <c r="AR59" s="58">
        <f t="shared" si="88"/>
        <v>777.6709401709403</v>
      </c>
      <c r="AS59" s="58">
        <f t="shared" si="89"/>
        <v>20.052341597796147</v>
      </c>
      <c r="AT59" s="58">
        <f t="shared" si="90"/>
        <v>0.11700391644908616</v>
      </c>
      <c r="AU59" s="58">
        <f t="shared" si="91"/>
        <v>6.9888423988842403</v>
      </c>
      <c r="AV59" s="58">
        <f t="shared" si="92"/>
        <v>5.3536324786324787</v>
      </c>
      <c r="AW59" s="58">
        <f t="shared" si="93"/>
        <v>6.8841873883775237E-3</v>
      </c>
      <c r="AX59" s="58">
        <f t="shared" si="94"/>
        <v>36.176368782800253</v>
      </c>
      <c r="AY59" s="58"/>
      <c r="AZ59" s="58"/>
      <c r="BA59" s="58"/>
      <c r="BB59" s="58"/>
      <c r="BC59" s="58"/>
      <c r="BD59" s="58"/>
      <c r="BE59" s="58"/>
      <c r="BF59" s="58"/>
      <c r="BG59" s="58"/>
      <c r="BH59" s="58"/>
      <c r="BI59" s="58"/>
      <c r="BJ59" s="58"/>
      <c r="BK59" s="58"/>
      <c r="BL59" s="58"/>
      <c r="BM59" s="58"/>
      <c r="BN59" s="58"/>
      <c r="BO59" s="58"/>
      <c r="BP59" s="58"/>
      <c r="BQ59" s="58"/>
      <c r="BR59" s="58"/>
      <c r="BS59" s="58"/>
      <c r="BT59" s="58"/>
      <c r="BU59" s="58"/>
      <c r="BV59" s="58"/>
      <c r="BW59" s="58"/>
      <c r="BX59" s="58"/>
      <c r="BY59" s="58"/>
      <c r="BZ59" s="58"/>
      <c r="CA59" s="58"/>
      <c r="CB59" s="58"/>
      <c r="CC59" s="58"/>
      <c r="CD59" s="58"/>
      <c r="CE59" s="58"/>
      <c r="CF59" s="58"/>
      <c r="CG59" s="58"/>
      <c r="CH59" s="58"/>
      <c r="CI59" s="58"/>
      <c r="CJ59" s="58"/>
      <c r="CK59" s="58"/>
      <c r="CL59" s="58"/>
      <c r="CM59" s="58"/>
      <c r="CN59" s="58"/>
      <c r="CO59" s="58"/>
      <c r="CP59" s="58"/>
      <c r="CQ59" s="58"/>
      <c r="CR59" s="58"/>
      <c r="CS59" s="58"/>
      <c r="CT59" s="58"/>
      <c r="CU59" s="58"/>
      <c r="CV59" s="58"/>
      <c r="CW59" s="58"/>
      <c r="CX59" s="58"/>
      <c r="CY59" s="58"/>
      <c r="CZ59" s="58"/>
      <c r="DA59" s="58"/>
      <c r="DB59" s="58"/>
      <c r="DC59" s="58"/>
      <c r="DD59" s="58"/>
      <c r="DE59" s="58"/>
      <c r="DF59" s="58"/>
      <c r="DG59" s="58"/>
      <c r="DH59" s="58"/>
      <c r="DI59" s="58"/>
      <c r="DJ59" s="58"/>
      <c r="DK59" s="58"/>
      <c r="DL59" s="58"/>
      <c r="DM59" s="58"/>
      <c r="DN59" s="58"/>
      <c r="DO59" s="58"/>
      <c r="DP59" s="58"/>
      <c r="DQ59" s="58"/>
      <c r="DR59" s="58"/>
      <c r="DS59" s="58"/>
      <c r="DT59" s="58"/>
      <c r="DU59" s="58"/>
      <c r="DV59" s="58"/>
      <c r="DW59" s="58"/>
      <c r="DX59" s="58"/>
      <c r="DY59" s="58"/>
      <c r="DZ59" s="58"/>
      <c r="EA59" s="58"/>
      <c r="EB59" s="58"/>
      <c r="EC59" s="58"/>
      <c r="ED59" s="58"/>
      <c r="EE59" s="58"/>
      <c r="EF59" s="58"/>
      <c r="EG59" s="58"/>
      <c r="EH59" s="58"/>
      <c r="EI59" s="58"/>
      <c r="EJ59" s="58"/>
      <c r="EK59" s="58"/>
      <c r="EL59" s="58"/>
      <c r="EN59" s="8">
        <v>2</v>
      </c>
      <c r="EO59" s="8">
        <v>1</v>
      </c>
    </row>
    <row r="60" spans="1:145">
      <c r="B60" s="18" t="s">
        <v>166</v>
      </c>
      <c r="C60" s="18" t="s">
        <v>114</v>
      </c>
      <c r="D60" s="18" t="s">
        <v>133</v>
      </c>
      <c r="E60" s="8">
        <v>2</v>
      </c>
      <c r="F60" s="8">
        <v>1</v>
      </c>
      <c r="I60" s="58">
        <v>3.49</v>
      </c>
      <c r="J60" s="58">
        <v>3.93</v>
      </c>
      <c r="K60" s="58">
        <v>0.60870000000000002</v>
      </c>
      <c r="L60" s="58">
        <v>71.900000000000006</v>
      </c>
      <c r="M60" s="58">
        <v>8.9399999999999993E-2</v>
      </c>
      <c r="N60" s="58">
        <v>7.6899999999999996E-2</v>
      </c>
      <c r="O60" s="58">
        <v>0.5978</v>
      </c>
      <c r="P60" s="58">
        <v>8.2000000000000007E-3</v>
      </c>
      <c r="Q60" s="58">
        <v>11.58</v>
      </c>
      <c r="R60" s="58">
        <v>0</v>
      </c>
      <c r="S60" s="58">
        <v>92.281099999999995</v>
      </c>
      <c r="T60" s="18"/>
      <c r="V60" s="58">
        <f t="shared" si="76"/>
        <v>3.7819228422721451</v>
      </c>
      <c r="W60" s="58"/>
      <c r="X60" s="58">
        <f t="shared" si="77"/>
        <v>4.2587268682319568</v>
      </c>
      <c r="Y60" s="58"/>
      <c r="Z60" s="58">
        <f t="shared" si="78"/>
        <v>0.65961502409485806</v>
      </c>
      <c r="AA60" s="58"/>
      <c r="AB60" s="58">
        <f t="shared" si="79"/>
        <v>77.91411242388746</v>
      </c>
      <c r="AC60" s="58"/>
      <c r="AD60" s="58">
        <f t="shared" si="80"/>
        <v>9.6877908910925417E-2</v>
      </c>
      <c r="AE60" s="58"/>
      <c r="AF60" s="58">
        <f t="shared" si="81"/>
        <v>8.3332339991612589E-2</v>
      </c>
      <c r="AG60" s="58"/>
      <c r="AH60" s="58">
        <f t="shared" si="82"/>
        <v>0.6478032879972172</v>
      </c>
      <c r="AI60" s="58"/>
      <c r="AJ60" s="58">
        <f t="shared" si="83"/>
        <v>8.8858932110692235E-3</v>
      </c>
      <c r="AK60" s="58"/>
      <c r="AL60" s="58">
        <f t="shared" si="84"/>
        <v>12.548615046851413</v>
      </c>
      <c r="AM60" s="58"/>
      <c r="AN60" s="58">
        <f t="shared" si="85"/>
        <v>0</v>
      </c>
      <c r="AO60" s="58"/>
      <c r="AP60" s="58">
        <f t="shared" si="86"/>
        <v>8.0406497105041019</v>
      </c>
      <c r="AQ60" s="58">
        <f t="shared" si="87"/>
        <v>2.2748091603053432E-2</v>
      </c>
      <c r="AR60" s="58">
        <f t="shared" si="88"/>
        <v>804.25055928411655</v>
      </c>
      <c r="AS60" s="58">
        <f t="shared" si="89"/>
        <v>18.295165394402037</v>
      </c>
      <c r="AT60" s="58">
        <f t="shared" si="90"/>
        <v>0.1286383405821345</v>
      </c>
      <c r="AU60" s="58">
        <f t="shared" si="91"/>
        <v>7.9154746423927183</v>
      </c>
      <c r="AV60" s="58">
        <f t="shared" si="92"/>
        <v>6.8087248322147662</v>
      </c>
      <c r="AW60" s="58">
        <f t="shared" si="93"/>
        <v>8.4659248956884554E-3</v>
      </c>
      <c r="AX60" s="58">
        <f t="shared" si="94"/>
        <v>33.353893135422169</v>
      </c>
      <c r="AY60" s="58"/>
      <c r="AZ60" s="58"/>
      <c r="BA60" s="58"/>
      <c r="BB60" s="58"/>
      <c r="BC60" s="58"/>
      <c r="BD60" s="58"/>
      <c r="BE60" s="58"/>
      <c r="BF60" s="58"/>
      <c r="BG60" s="58"/>
      <c r="BH60" s="58"/>
      <c r="BI60" s="58"/>
      <c r="BJ60" s="58"/>
      <c r="BK60" s="58"/>
      <c r="BL60" s="58"/>
      <c r="BM60" s="58"/>
      <c r="BN60" s="58"/>
      <c r="BO60" s="58"/>
      <c r="BP60" s="58"/>
      <c r="BQ60" s="58"/>
      <c r="BR60" s="58"/>
      <c r="BS60" s="58"/>
      <c r="BT60" s="58"/>
      <c r="BU60" s="58"/>
      <c r="BV60" s="58"/>
      <c r="BW60" s="58"/>
      <c r="BX60" s="58"/>
      <c r="BY60" s="58"/>
      <c r="BZ60" s="58"/>
      <c r="CA60" s="58"/>
      <c r="CB60" s="58"/>
      <c r="CC60" s="58"/>
      <c r="CD60" s="58"/>
      <c r="CE60" s="58"/>
      <c r="CF60" s="58"/>
      <c r="CG60" s="58"/>
      <c r="CH60" s="58"/>
      <c r="CI60" s="58"/>
      <c r="CJ60" s="58"/>
      <c r="CK60" s="58"/>
      <c r="CL60" s="58"/>
      <c r="CM60" s="58"/>
      <c r="CN60" s="58"/>
      <c r="CO60" s="58"/>
      <c r="CP60" s="58"/>
      <c r="CQ60" s="58"/>
      <c r="CR60" s="58"/>
      <c r="CS60" s="58"/>
      <c r="CT60" s="58"/>
      <c r="CU60" s="58"/>
      <c r="CV60" s="58"/>
      <c r="CW60" s="58"/>
      <c r="CX60" s="58"/>
      <c r="CY60" s="58"/>
      <c r="CZ60" s="58"/>
      <c r="DA60" s="58"/>
      <c r="DB60" s="58"/>
      <c r="DC60" s="58"/>
      <c r="DD60" s="58"/>
      <c r="DE60" s="58"/>
      <c r="DF60" s="58"/>
      <c r="DG60" s="58"/>
      <c r="DH60" s="58"/>
      <c r="DI60" s="58"/>
      <c r="DJ60" s="58"/>
      <c r="DK60" s="58"/>
      <c r="DL60" s="58"/>
      <c r="DM60" s="58"/>
      <c r="DN60" s="58"/>
      <c r="DO60" s="58"/>
      <c r="DP60" s="58"/>
      <c r="DQ60" s="58"/>
      <c r="DR60" s="58"/>
      <c r="DS60" s="58"/>
      <c r="DT60" s="58"/>
      <c r="DU60" s="58"/>
      <c r="DV60" s="58"/>
      <c r="DW60" s="58"/>
      <c r="DX60" s="58"/>
      <c r="DY60" s="58"/>
      <c r="DZ60" s="58"/>
      <c r="EA60" s="58"/>
      <c r="EB60" s="58"/>
      <c r="EC60" s="58"/>
      <c r="ED60" s="58"/>
      <c r="EE60" s="58"/>
      <c r="EF60" s="58"/>
      <c r="EG60" s="58"/>
      <c r="EH60" s="58"/>
      <c r="EI60" s="58"/>
      <c r="EJ60" s="58"/>
      <c r="EK60" s="58"/>
      <c r="EL60" s="58"/>
      <c r="EN60" s="8">
        <v>2</v>
      </c>
      <c r="EO60" s="8">
        <v>1</v>
      </c>
    </row>
    <row r="61" spans="1:145">
      <c r="B61" s="18" t="s">
        <v>167</v>
      </c>
      <c r="C61" s="18" t="s">
        <v>114</v>
      </c>
      <c r="D61" s="18" t="s">
        <v>133</v>
      </c>
      <c r="E61" s="8">
        <v>2</v>
      </c>
      <c r="F61" s="8">
        <v>1</v>
      </c>
      <c r="I61" s="58">
        <v>3.82</v>
      </c>
      <c r="J61" s="58">
        <v>3.65</v>
      </c>
      <c r="K61" s="58">
        <v>0.51380000000000003</v>
      </c>
      <c r="L61" s="58">
        <v>73.88</v>
      </c>
      <c r="M61" s="58">
        <v>7.0499999999999993E-2</v>
      </c>
      <c r="N61" s="58">
        <v>8.1100000000000005E-2</v>
      </c>
      <c r="O61" s="58">
        <v>0.60719999999999996</v>
      </c>
      <c r="P61" s="58">
        <v>4.6699999999999998E-2</v>
      </c>
      <c r="Q61" s="58">
        <v>11.96</v>
      </c>
      <c r="R61" s="58">
        <v>1.7299999999999999E-2</v>
      </c>
      <c r="S61" s="58">
        <v>94.646699999999996</v>
      </c>
      <c r="T61" s="18"/>
      <c r="V61" s="58">
        <f t="shared" si="76"/>
        <v>4.0360625357249642</v>
      </c>
      <c r="W61" s="58"/>
      <c r="X61" s="58">
        <f t="shared" si="77"/>
        <v>3.8564471872764718</v>
      </c>
      <c r="Y61" s="58"/>
      <c r="Z61" s="58">
        <f t="shared" si="78"/>
        <v>0.54286097666374</v>
      </c>
      <c r="AA61" s="58"/>
      <c r="AB61" s="58">
        <f t="shared" si="79"/>
        <v>78.058717313968685</v>
      </c>
      <c r="AC61" s="58"/>
      <c r="AD61" s="58">
        <f t="shared" si="80"/>
        <v>7.4487541562463344E-2</v>
      </c>
      <c r="AE61" s="58"/>
      <c r="AF61" s="58">
        <f t="shared" si="81"/>
        <v>8.5687086818663522E-2</v>
      </c>
      <c r="AG61" s="58"/>
      <c r="AH61" s="58">
        <f t="shared" si="82"/>
        <v>0.64154376222308862</v>
      </c>
      <c r="AI61" s="58"/>
      <c r="AJ61" s="58">
        <f t="shared" si="83"/>
        <v>4.9341392779674302E-2</v>
      </c>
      <c r="AK61" s="58"/>
      <c r="AL61" s="58">
        <f t="shared" si="84"/>
        <v>12.63646804378811</v>
      </c>
      <c r="AM61" s="58"/>
      <c r="AN61" s="58">
        <f t="shared" si="85"/>
        <v>1.8278503106817248E-2</v>
      </c>
      <c r="AO61" s="58"/>
      <c r="AP61" s="58">
        <f t="shared" si="86"/>
        <v>7.8925097230014361</v>
      </c>
      <c r="AQ61" s="58">
        <f t="shared" si="87"/>
        <v>1.9315068493150681E-2</v>
      </c>
      <c r="AR61" s="58">
        <f t="shared" si="88"/>
        <v>1047.9432624113476</v>
      </c>
      <c r="AS61" s="58">
        <f t="shared" si="89"/>
        <v>20.241095890410957</v>
      </c>
      <c r="AT61" s="58">
        <f t="shared" si="90"/>
        <v>0.13356389986824771</v>
      </c>
      <c r="AU61" s="58">
        <f t="shared" si="91"/>
        <v>6.3353884093711459</v>
      </c>
      <c r="AV61" s="58">
        <f t="shared" si="92"/>
        <v>7.287943262411348</v>
      </c>
      <c r="AW61" s="58">
        <f t="shared" si="93"/>
        <v>6.9545208446128862E-3</v>
      </c>
      <c r="AX61" s="58">
        <f t="shared" si="94"/>
        <v>38.472190674577753</v>
      </c>
      <c r="AY61" s="58"/>
      <c r="AZ61" s="58"/>
      <c r="BA61" s="58"/>
      <c r="BB61" s="58"/>
      <c r="BC61" s="58"/>
      <c r="BD61" s="58"/>
      <c r="BE61" s="58"/>
      <c r="BF61" s="58"/>
      <c r="BG61" s="58"/>
      <c r="BH61" s="58"/>
      <c r="BI61" s="58"/>
      <c r="BJ61" s="58"/>
      <c r="BK61" s="58"/>
      <c r="BL61" s="58"/>
      <c r="BM61" s="58"/>
      <c r="BN61" s="58"/>
      <c r="BO61" s="58"/>
      <c r="BP61" s="58"/>
      <c r="BQ61" s="58"/>
      <c r="BR61" s="58"/>
      <c r="BS61" s="58"/>
      <c r="BT61" s="58"/>
      <c r="BU61" s="58"/>
      <c r="BV61" s="58"/>
      <c r="BW61" s="58"/>
      <c r="BX61" s="58"/>
      <c r="BY61" s="58"/>
      <c r="BZ61" s="58"/>
      <c r="CA61" s="58"/>
      <c r="CB61" s="58"/>
      <c r="CC61" s="58"/>
      <c r="CD61" s="58"/>
      <c r="CE61" s="58"/>
      <c r="CF61" s="58"/>
      <c r="CG61" s="58"/>
      <c r="CH61" s="58"/>
      <c r="CI61" s="58"/>
      <c r="CJ61" s="58"/>
      <c r="CK61" s="58"/>
      <c r="CL61" s="58"/>
      <c r="CM61" s="58"/>
      <c r="CN61" s="58"/>
      <c r="CO61" s="58"/>
      <c r="CP61" s="58"/>
      <c r="CQ61" s="58"/>
      <c r="CR61" s="58"/>
      <c r="CS61" s="58"/>
      <c r="CT61" s="58"/>
      <c r="CU61" s="58"/>
      <c r="CV61" s="58"/>
      <c r="CW61" s="58"/>
      <c r="CX61" s="58"/>
      <c r="CY61" s="58"/>
      <c r="CZ61" s="58"/>
      <c r="DA61" s="58"/>
      <c r="DB61" s="58"/>
      <c r="DC61" s="58"/>
      <c r="DD61" s="58"/>
      <c r="DE61" s="58"/>
      <c r="DF61" s="58"/>
      <c r="DG61" s="58"/>
      <c r="DH61" s="58"/>
      <c r="DI61" s="58"/>
      <c r="DJ61" s="58"/>
      <c r="DK61" s="58"/>
      <c r="DL61" s="58"/>
      <c r="DM61" s="58"/>
      <c r="DN61" s="58"/>
      <c r="DO61" s="58"/>
      <c r="DP61" s="58"/>
      <c r="DQ61" s="58"/>
      <c r="DR61" s="58"/>
      <c r="DS61" s="58"/>
      <c r="DT61" s="58"/>
      <c r="DU61" s="58"/>
      <c r="DV61" s="58"/>
      <c r="DW61" s="58"/>
      <c r="DX61" s="58"/>
      <c r="DY61" s="58"/>
      <c r="DZ61" s="58"/>
      <c r="EA61" s="58"/>
      <c r="EB61" s="58"/>
      <c r="EC61" s="58"/>
      <c r="ED61" s="58"/>
      <c r="EE61" s="58"/>
      <c r="EF61" s="58"/>
      <c r="EG61" s="58"/>
      <c r="EH61" s="58"/>
      <c r="EI61" s="58"/>
      <c r="EJ61" s="58"/>
      <c r="EK61" s="58"/>
      <c r="EL61" s="58"/>
      <c r="EN61" s="8">
        <v>2</v>
      </c>
      <c r="EO61" s="8">
        <v>1</v>
      </c>
    </row>
    <row r="62" spans="1:145">
      <c r="B62" s="18" t="s">
        <v>168</v>
      </c>
      <c r="C62" s="18" t="s">
        <v>114</v>
      </c>
      <c r="D62" s="18" t="s">
        <v>133</v>
      </c>
      <c r="E62" s="8">
        <v>2</v>
      </c>
      <c r="F62" s="8">
        <v>1</v>
      </c>
      <c r="I62" s="58">
        <v>3.81</v>
      </c>
      <c r="J62" s="58">
        <v>3.8</v>
      </c>
      <c r="K62" s="58">
        <v>0.47560000000000002</v>
      </c>
      <c r="L62" s="58">
        <v>73.680000000000007</v>
      </c>
      <c r="M62" s="58">
        <v>5.4899999999999997E-2</v>
      </c>
      <c r="N62" s="58">
        <v>7.2900000000000006E-2</v>
      </c>
      <c r="O62" s="58">
        <v>0.64659999999999995</v>
      </c>
      <c r="P62" s="58">
        <v>9.9900000000000003E-2</v>
      </c>
      <c r="Q62" s="58">
        <v>11.78</v>
      </c>
      <c r="R62" s="58">
        <v>0</v>
      </c>
      <c r="S62" s="58">
        <v>94.42</v>
      </c>
      <c r="T62" s="18"/>
      <c r="V62" s="58">
        <f t="shared" si="76"/>
        <v>4.035162041940267</v>
      </c>
      <c r="W62" s="58"/>
      <c r="X62" s="58">
        <f t="shared" si="77"/>
        <v>4.0245710654522346</v>
      </c>
      <c r="Y62" s="58"/>
      <c r="Z62" s="58">
        <f t="shared" si="78"/>
        <v>0.50370684177081126</v>
      </c>
      <c r="AA62" s="58"/>
      <c r="AB62" s="58">
        <f t="shared" si="79"/>
        <v>78.034314763821229</v>
      </c>
      <c r="AC62" s="58"/>
      <c r="AD62" s="58">
        <f t="shared" si="80"/>
        <v>5.8144460919296752E-2</v>
      </c>
      <c r="AE62" s="58"/>
      <c r="AF62" s="58">
        <f t="shared" si="81"/>
        <v>7.7208218597754716E-2</v>
      </c>
      <c r="AG62" s="58"/>
      <c r="AH62" s="58">
        <f t="shared" si="82"/>
        <v>0.68481253971616174</v>
      </c>
      <c r="AI62" s="58"/>
      <c r="AJ62" s="58">
        <f t="shared" si="83"/>
        <v>0.10580385511544164</v>
      </c>
      <c r="AK62" s="58"/>
      <c r="AL62" s="58">
        <f t="shared" si="84"/>
        <v>12.476170302901926</v>
      </c>
      <c r="AM62" s="58"/>
      <c r="AN62" s="58">
        <f t="shared" si="85"/>
        <v>0</v>
      </c>
      <c r="AO62" s="58"/>
      <c r="AP62" s="58">
        <f t="shared" si="86"/>
        <v>8.0597331073925016</v>
      </c>
      <c r="AQ62" s="58">
        <f t="shared" si="87"/>
        <v>1.4447368421052631E-2</v>
      </c>
      <c r="AR62" s="58">
        <f t="shared" si="88"/>
        <v>1342.0765027322407</v>
      </c>
      <c r="AS62" s="58">
        <f t="shared" si="89"/>
        <v>19.389473684210529</v>
      </c>
      <c r="AT62" s="58">
        <f t="shared" si="90"/>
        <v>0.11274358181255802</v>
      </c>
      <c r="AU62" s="58">
        <f t="shared" si="91"/>
        <v>6.5240054869684494</v>
      </c>
      <c r="AV62" s="58">
        <f t="shared" si="92"/>
        <v>8.6630236794171225</v>
      </c>
      <c r="AW62" s="58">
        <f t="shared" si="93"/>
        <v>6.4549402823018453E-3</v>
      </c>
      <c r="AX62" s="58">
        <f t="shared" si="94"/>
        <v>37.78013235562662</v>
      </c>
      <c r="AY62" s="58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  <c r="BR62" s="58"/>
      <c r="BS62" s="58"/>
      <c r="BT62" s="58"/>
      <c r="BU62" s="58"/>
      <c r="BV62" s="58"/>
      <c r="BW62" s="58"/>
      <c r="BX62" s="58"/>
      <c r="BY62" s="58"/>
      <c r="BZ62" s="58"/>
      <c r="CA62" s="58"/>
      <c r="CB62" s="58"/>
      <c r="CC62" s="58"/>
      <c r="CD62" s="58"/>
      <c r="CE62" s="58"/>
      <c r="CF62" s="58"/>
      <c r="CG62" s="58"/>
      <c r="CH62" s="58"/>
      <c r="CI62" s="58"/>
      <c r="CJ62" s="58"/>
      <c r="CK62" s="58"/>
      <c r="CL62" s="58"/>
      <c r="CM62" s="58"/>
      <c r="CN62" s="58"/>
      <c r="CO62" s="58"/>
      <c r="CP62" s="58"/>
      <c r="CQ62" s="58"/>
      <c r="CR62" s="58"/>
      <c r="CS62" s="58"/>
      <c r="CT62" s="58"/>
      <c r="CU62" s="58"/>
      <c r="CV62" s="58"/>
      <c r="CW62" s="58"/>
      <c r="CX62" s="58"/>
      <c r="CY62" s="58"/>
      <c r="CZ62" s="58"/>
      <c r="DA62" s="58"/>
      <c r="DB62" s="58"/>
      <c r="DC62" s="58"/>
      <c r="DD62" s="58"/>
      <c r="DE62" s="58"/>
      <c r="DF62" s="58"/>
      <c r="DG62" s="58"/>
      <c r="DH62" s="58"/>
      <c r="DI62" s="58"/>
      <c r="DJ62" s="58"/>
      <c r="DK62" s="58"/>
      <c r="DL62" s="58"/>
      <c r="DM62" s="58"/>
      <c r="DN62" s="58"/>
      <c r="DO62" s="58"/>
      <c r="DP62" s="58"/>
      <c r="DQ62" s="58"/>
      <c r="DR62" s="58"/>
      <c r="DS62" s="58"/>
      <c r="DT62" s="58"/>
      <c r="DU62" s="58"/>
      <c r="DV62" s="58"/>
      <c r="DW62" s="58"/>
      <c r="DX62" s="58"/>
      <c r="DY62" s="58"/>
      <c r="DZ62" s="58"/>
      <c r="EA62" s="58"/>
      <c r="EB62" s="58"/>
      <c r="EC62" s="58"/>
      <c r="ED62" s="58"/>
      <c r="EE62" s="58"/>
      <c r="EF62" s="58"/>
      <c r="EG62" s="58"/>
      <c r="EH62" s="58"/>
      <c r="EI62" s="58"/>
      <c r="EJ62" s="58"/>
      <c r="EK62" s="58"/>
      <c r="EL62" s="58"/>
      <c r="EN62" s="8">
        <v>2</v>
      </c>
      <c r="EO62" s="8">
        <v>1</v>
      </c>
    </row>
    <row r="63" spans="1:145">
      <c r="B63" s="18" t="s">
        <v>169</v>
      </c>
      <c r="C63" s="18" t="s">
        <v>114</v>
      </c>
      <c r="D63" s="18" t="s">
        <v>133</v>
      </c>
      <c r="E63" s="8">
        <v>2</v>
      </c>
      <c r="F63" s="8">
        <v>1</v>
      </c>
      <c r="I63" s="58">
        <v>3.65</v>
      </c>
      <c r="J63" s="58">
        <v>3.78</v>
      </c>
      <c r="K63" s="58">
        <v>0.41220000000000001</v>
      </c>
      <c r="L63" s="58">
        <v>73.680000000000007</v>
      </c>
      <c r="M63" s="58">
        <v>0.1011</v>
      </c>
      <c r="N63" s="58">
        <v>8.6199999999999999E-2</v>
      </c>
      <c r="O63" s="58">
        <v>0.6573</v>
      </c>
      <c r="P63" s="58">
        <v>5.79E-2</v>
      </c>
      <c r="Q63" s="58">
        <v>11.94</v>
      </c>
      <c r="R63" s="58">
        <v>0</v>
      </c>
      <c r="S63" s="58">
        <v>94.364800000000002</v>
      </c>
      <c r="T63" s="18"/>
      <c r="V63" s="58">
        <f t="shared" si="76"/>
        <v>3.8679677167757469</v>
      </c>
      <c r="W63" s="58"/>
      <c r="X63" s="58">
        <f t="shared" si="77"/>
        <v>4.0057309505239242</v>
      </c>
      <c r="Y63" s="58"/>
      <c r="Z63" s="58">
        <f t="shared" si="78"/>
        <v>0.4368154226999898</v>
      </c>
      <c r="AA63" s="58"/>
      <c r="AB63" s="58">
        <f t="shared" si="79"/>
        <v>78.079962019736186</v>
      </c>
      <c r="AC63" s="58"/>
      <c r="AD63" s="58">
        <f t="shared" si="80"/>
        <v>0.10713740716877479</v>
      </c>
      <c r="AE63" s="58"/>
      <c r="AF63" s="58">
        <f t="shared" si="81"/>
        <v>9.1347621146868313E-2</v>
      </c>
      <c r="AG63" s="58"/>
      <c r="AH63" s="58">
        <f t="shared" si="82"/>
        <v>0.69655210417443791</v>
      </c>
      <c r="AI63" s="58"/>
      <c r="AJ63" s="58">
        <f t="shared" si="83"/>
        <v>6.135762487707281E-2</v>
      </c>
      <c r="AK63" s="58"/>
      <c r="AL63" s="58">
        <f t="shared" si="84"/>
        <v>12.653023161178744</v>
      </c>
      <c r="AM63" s="58"/>
      <c r="AN63" s="58">
        <f t="shared" si="85"/>
        <v>0</v>
      </c>
      <c r="AO63" s="58"/>
      <c r="AP63" s="58">
        <f t="shared" si="86"/>
        <v>7.8736986672996707</v>
      </c>
      <c r="AQ63" s="58">
        <f t="shared" si="87"/>
        <v>2.6746031746031743E-2</v>
      </c>
      <c r="AR63" s="58">
        <f t="shared" si="88"/>
        <v>728.78338278931767</v>
      </c>
      <c r="AS63" s="58">
        <f t="shared" si="89"/>
        <v>19.492063492063494</v>
      </c>
      <c r="AT63" s="58">
        <f t="shared" si="90"/>
        <v>0.13114255286779247</v>
      </c>
      <c r="AU63" s="58">
        <f t="shared" si="91"/>
        <v>4.7819025522041763</v>
      </c>
      <c r="AV63" s="58">
        <f t="shared" si="92"/>
        <v>4.0771513353115729</v>
      </c>
      <c r="AW63" s="58">
        <f t="shared" si="93"/>
        <v>5.5944625407166109E-3</v>
      </c>
      <c r="AX63" s="58">
        <f t="shared" si="94"/>
        <v>45.307823202481941</v>
      </c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8"/>
      <c r="BS63" s="58"/>
      <c r="BT63" s="58"/>
      <c r="BU63" s="58"/>
      <c r="BV63" s="58"/>
      <c r="BW63" s="58"/>
      <c r="BX63" s="58"/>
      <c r="BY63" s="58"/>
      <c r="BZ63" s="58"/>
      <c r="CA63" s="58"/>
      <c r="CB63" s="58"/>
      <c r="CC63" s="58"/>
      <c r="CD63" s="58"/>
      <c r="CE63" s="58"/>
      <c r="CF63" s="58"/>
      <c r="CG63" s="58"/>
      <c r="CH63" s="58"/>
      <c r="CI63" s="58"/>
      <c r="CJ63" s="58"/>
      <c r="CK63" s="58"/>
      <c r="CL63" s="58"/>
      <c r="CM63" s="58"/>
      <c r="CN63" s="58"/>
      <c r="CO63" s="58"/>
      <c r="CP63" s="58"/>
      <c r="CQ63" s="58"/>
      <c r="CR63" s="58"/>
      <c r="CS63" s="58"/>
      <c r="CT63" s="58"/>
      <c r="CU63" s="58"/>
      <c r="CV63" s="58"/>
      <c r="CW63" s="58"/>
      <c r="CX63" s="58"/>
      <c r="CY63" s="58"/>
      <c r="CZ63" s="58"/>
      <c r="DA63" s="58"/>
      <c r="DB63" s="58"/>
      <c r="DC63" s="58"/>
      <c r="DD63" s="58"/>
      <c r="DE63" s="58"/>
      <c r="DF63" s="58"/>
      <c r="DG63" s="58"/>
      <c r="DH63" s="58"/>
      <c r="DI63" s="58"/>
      <c r="DJ63" s="58"/>
      <c r="DK63" s="58"/>
      <c r="DL63" s="58"/>
      <c r="DM63" s="58"/>
      <c r="DN63" s="58"/>
      <c r="DO63" s="58"/>
      <c r="DP63" s="58"/>
      <c r="DQ63" s="58"/>
      <c r="DR63" s="58"/>
      <c r="DS63" s="58"/>
      <c r="DT63" s="58"/>
      <c r="DU63" s="58"/>
      <c r="DV63" s="58"/>
      <c r="DW63" s="58"/>
      <c r="DX63" s="58"/>
      <c r="DY63" s="58"/>
      <c r="DZ63" s="58"/>
      <c r="EA63" s="58"/>
      <c r="EB63" s="58"/>
      <c r="EC63" s="58"/>
      <c r="ED63" s="58"/>
      <c r="EE63" s="58"/>
      <c r="EF63" s="58"/>
      <c r="EG63" s="58"/>
      <c r="EH63" s="58"/>
      <c r="EI63" s="58"/>
      <c r="EJ63" s="58"/>
      <c r="EK63" s="58"/>
      <c r="EL63" s="58"/>
      <c r="EN63" s="8">
        <v>2</v>
      </c>
      <c r="EO63" s="8">
        <v>1</v>
      </c>
    </row>
    <row r="64" spans="1:145" s="16" customFormat="1">
      <c r="A64" s="1"/>
      <c r="B64" s="1" t="s">
        <v>130</v>
      </c>
      <c r="C64" s="1" t="s">
        <v>114</v>
      </c>
      <c r="D64" s="1" t="s">
        <v>133</v>
      </c>
      <c r="E64" s="1">
        <v>2</v>
      </c>
      <c r="F64" s="1">
        <v>1</v>
      </c>
      <c r="G64" s="1"/>
      <c r="H64" s="1"/>
      <c r="I64" s="59">
        <f t="shared" ref="I64:S64" si="95">AVERAGE(I52:I63)</f>
        <v>3.8074999999999997</v>
      </c>
      <c r="J64" s="59">
        <f t="shared" si="95"/>
        <v>3.6991666666666667</v>
      </c>
      <c r="K64" s="59">
        <f t="shared" si="95"/>
        <v>0.51155833333333334</v>
      </c>
      <c r="L64" s="59">
        <f t="shared" si="95"/>
        <v>73.704999999999998</v>
      </c>
      <c r="M64" s="59">
        <f t="shared" si="95"/>
        <v>8.8224999999999998E-2</v>
      </c>
      <c r="N64" s="59">
        <f t="shared" si="95"/>
        <v>7.8316666666666659E-2</v>
      </c>
      <c r="O64" s="59">
        <f t="shared" si="95"/>
        <v>0.62617500000000004</v>
      </c>
      <c r="P64" s="59">
        <f t="shared" si="95"/>
        <v>6.3649999999999984E-2</v>
      </c>
      <c r="Q64" s="59">
        <f t="shared" si="95"/>
        <v>11.914166666666667</v>
      </c>
      <c r="R64" s="59">
        <f t="shared" si="95"/>
        <v>1.2891666666666668E-2</v>
      </c>
      <c r="S64" s="59">
        <f t="shared" si="95"/>
        <v>94.506750000000011</v>
      </c>
      <c r="T64" s="1"/>
      <c r="U64" s="1"/>
      <c r="V64" s="59">
        <f>AVERAGE(V52:V63)</f>
        <v>4.028061945387714</v>
      </c>
      <c r="W64" s="59">
        <f>STDEV(V52:V63)</f>
        <v>0.11425167252096728</v>
      </c>
      <c r="X64" s="59">
        <f>AVERAGE(X52:X63)</f>
        <v>3.915055634811841</v>
      </c>
      <c r="Y64" s="59">
        <f>STDEV(X52:X63)</f>
        <v>0.13725841163209149</v>
      </c>
      <c r="Z64" s="59">
        <f>AVERAGE(Z52:Z63)</f>
        <v>0.54144510412549629</v>
      </c>
      <c r="AA64" s="59">
        <f>STDEV(Z52:Z63)</f>
        <v>8.3647915575534845E-2</v>
      </c>
      <c r="AB64" s="59">
        <f>AVERAGE(AB52:AB63)</f>
        <v>77.989089929255798</v>
      </c>
      <c r="AC64" s="59">
        <f>STDEV(AB52:AB63)</f>
        <v>0.12570267226185686</v>
      </c>
      <c r="AD64" s="59">
        <f>AVERAGE(AD52:AD63)</f>
        <v>9.335555690732332E-2</v>
      </c>
      <c r="AE64" s="59">
        <f>STDEV(AD52:AD63)</f>
        <v>1.8872729628834316E-2</v>
      </c>
      <c r="AF64" s="59">
        <f>AVERAGE(AF52:AF63)</f>
        <v>8.2872180936992293E-2</v>
      </c>
      <c r="AG64" s="59">
        <f>STDEV(AF52:AF63)</f>
        <v>1.3375980016419806E-2</v>
      </c>
      <c r="AH64" s="59">
        <f>AVERAGE(AH52:AH63)</f>
        <v>0.66253540119263887</v>
      </c>
      <c r="AI64" s="59">
        <f>STDEV(AH52:AH63)</f>
        <v>2.3444828451106969E-2</v>
      </c>
      <c r="AJ64" s="59">
        <f>AVERAGE(AJ52:AJ63)</f>
        <v>6.7203157177166489E-2</v>
      </c>
      <c r="AK64" s="59">
        <f>STDEV(AJ52:AJ63)</f>
        <v>3.5884068436578417E-2</v>
      </c>
      <c r="AL64" s="59">
        <f>AVERAGE(AL52:AL63)</f>
        <v>12.606687992099133</v>
      </c>
      <c r="AM64" s="59">
        <f>STDEV(AL52:AL63)</f>
        <v>9.0572522375148956E-2</v>
      </c>
      <c r="AN64" s="59">
        <f>AVERAGE(AN52:AN63)</f>
        <v>1.3587276934709182E-2</v>
      </c>
      <c r="AO64" s="59">
        <f>STDEV(AN52:AN63)</f>
        <v>1.8477410213411528E-2</v>
      </c>
      <c r="AP64" s="59">
        <f t="shared" ref="AP64:DA64" si="96">AVERAGE(AP52:AP63)</f>
        <v>7.9431175801995551</v>
      </c>
      <c r="AQ64" s="59">
        <f t="shared" si="96"/>
        <v>2.3877377389057586E-2</v>
      </c>
      <c r="AR64" s="59">
        <f t="shared" si="96"/>
        <v>873.85470271794031</v>
      </c>
      <c r="AS64" s="59">
        <f t="shared" si="96"/>
        <v>19.94208200165988</v>
      </c>
      <c r="AT64" s="59">
        <f t="shared" si="96"/>
        <v>0.12523924068597622</v>
      </c>
      <c r="AU64" s="59">
        <f t="shared" si="96"/>
        <v>6.6884552197984908</v>
      </c>
      <c r="AV64" s="59">
        <f t="shared" si="96"/>
        <v>6.0930260434125634</v>
      </c>
      <c r="AW64" s="59">
        <f t="shared" si="96"/>
        <v>6.9436164631855894E-3</v>
      </c>
      <c r="AX64" s="59">
        <f t="shared" si="96"/>
        <v>37.852727250907243</v>
      </c>
      <c r="AY64" s="59" t="e">
        <f t="shared" si="96"/>
        <v>#DIV/0!</v>
      </c>
      <c r="AZ64" s="59" t="e">
        <f t="shared" si="96"/>
        <v>#DIV/0!</v>
      </c>
      <c r="BA64" s="59" t="e">
        <f t="shared" si="96"/>
        <v>#DIV/0!</v>
      </c>
      <c r="BB64" s="59" t="e">
        <f t="shared" si="96"/>
        <v>#DIV/0!</v>
      </c>
      <c r="BC64" s="59" t="e">
        <f t="shared" si="96"/>
        <v>#DIV/0!</v>
      </c>
      <c r="BD64" s="59" t="e">
        <f t="shared" si="96"/>
        <v>#DIV/0!</v>
      </c>
      <c r="BE64" s="59" t="e">
        <f t="shared" si="96"/>
        <v>#DIV/0!</v>
      </c>
      <c r="BF64" s="59" t="e">
        <f t="shared" si="96"/>
        <v>#DIV/0!</v>
      </c>
      <c r="BG64" s="59" t="e">
        <f t="shared" si="96"/>
        <v>#DIV/0!</v>
      </c>
      <c r="BH64" s="59" t="e">
        <f t="shared" si="96"/>
        <v>#DIV/0!</v>
      </c>
      <c r="BI64" s="59" t="e">
        <f t="shared" si="96"/>
        <v>#DIV/0!</v>
      </c>
      <c r="BJ64" s="59" t="e">
        <f t="shared" si="96"/>
        <v>#DIV/0!</v>
      </c>
      <c r="BK64" s="59" t="e">
        <f t="shared" si="96"/>
        <v>#DIV/0!</v>
      </c>
      <c r="BL64" s="59" t="e">
        <f t="shared" si="96"/>
        <v>#DIV/0!</v>
      </c>
      <c r="BM64" s="59" t="e">
        <f t="shared" si="96"/>
        <v>#DIV/0!</v>
      </c>
      <c r="BN64" s="59" t="e">
        <f t="shared" si="96"/>
        <v>#DIV/0!</v>
      </c>
      <c r="BO64" s="59" t="e">
        <f t="shared" si="96"/>
        <v>#DIV/0!</v>
      </c>
      <c r="BP64" s="59" t="e">
        <f t="shared" si="96"/>
        <v>#DIV/0!</v>
      </c>
      <c r="BQ64" s="59" t="e">
        <f t="shared" si="96"/>
        <v>#DIV/0!</v>
      </c>
      <c r="BR64" s="59" t="e">
        <f t="shared" si="96"/>
        <v>#DIV/0!</v>
      </c>
      <c r="BS64" s="59" t="e">
        <f t="shared" si="96"/>
        <v>#DIV/0!</v>
      </c>
      <c r="BT64" s="59" t="e">
        <f t="shared" si="96"/>
        <v>#DIV/0!</v>
      </c>
      <c r="BU64" s="59" t="e">
        <f t="shared" si="96"/>
        <v>#DIV/0!</v>
      </c>
      <c r="BV64" s="59" t="e">
        <f t="shared" si="96"/>
        <v>#DIV/0!</v>
      </c>
      <c r="BW64" s="59" t="e">
        <f t="shared" si="96"/>
        <v>#DIV/0!</v>
      </c>
      <c r="BX64" s="59" t="e">
        <f t="shared" si="96"/>
        <v>#DIV/0!</v>
      </c>
      <c r="BY64" s="59" t="e">
        <f t="shared" si="96"/>
        <v>#DIV/0!</v>
      </c>
      <c r="BZ64" s="59" t="e">
        <f t="shared" si="96"/>
        <v>#DIV/0!</v>
      </c>
      <c r="CA64" s="59" t="e">
        <f t="shared" si="96"/>
        <v>#DIV/0!</v>
      </c>
      <c r="CB64" s="59" t="e">
        <f t="shared" si="96"/>
        <v>#DIV/0!</v>
      </c>
      <c r="CC64" s="59" t="e">
        <f t="shared" si="96"/>
        <v>#DIV/0!</v>
      </c>
      <c r="CD64" s="59" t="e">
        <f t="shared" si="96"/>
        <v>#DIV/0!</v>
      </c>
      <c r="CE64" s="59" t="e">
        <f t="shared" si="96"/>
        <v>#DIV/0!</v>
      </c>
      <c r="CF64" s="59" t="e">
        <f t="shared" si="96"/>
        <v>#DIV/0!</v>
      </c>
      <c r="CG64" s="59" t="e">
        <f t="shared" si="96"/>
        <v>#DIV/0!</v>
      </c>
      <c r="CH64" s="59" t="e">
        <f t="shared" si="96"/>
        <v>#DIV/0!</v>
      </c>
      <c r="CI64" s="59" t="e">
        <f t="shared" si="96"/>
        <v>#DIV/0!</v>
      </c>
      <c r="CJ64" s="59" t="e">
        <f t="shared" si="96"/>
        <v>#DIV/0!</v>
      </c>
      <c r="CK64" s="59" t="e">
        <f t="shared" si="96"/>
        <v>#DIV/0!</v>
      </c>
      <c r="CL64" s="59" t="e">
        <f t="shared" si="96"/>
        <v>#DIV/0!</v>
      </c>
      <c r="CM64" s="59" t="e">
        <f t="shared" si="96"/>
        <v>#DIV/0!</v>
      </c>
      <c r="CN64" s="59" t="e">
        <f t="shared" si="96"/>
        <v>#DIV/0!</v>
      </c>
      <c r="CO64" s="59" t="e">
        <f t="shared" si="96"/>
        <v>#DIV/0!</v>
      </c>
      <c r="CP64" s="59" t="e">
        <f t="shared" si="96"/>
        <v>#DIV/0!</v>
      </c>
      <c r="CQ64" s="59" t="e">
        <f t="shared" si="96"/>
        <v>#DIV/0!</v>
      </c>
      <c r="CR64" s="59" t="e">
        <f t="shared" si="96"/>
        <v>#DIV/0!</v>
      </c>
      <c r="CS64" s="59" t="e">
        <f t="shared" si="96"/>
        <v>#DIV/0!</v>
      </c>
      <c r="CT64" s="59" t="e">
        <f t="shared" si="96"/>
        <v>#DIV/0!</v>
      </c>
      <c r="CU64" s="59" t="e">
        <f t="shared" si="96"/>
        <v>#DIV/0!</v>
      </c>
      <c r="CV64" s="59" t="e">
        <f t="shared" si="96"/>
        <v>#DIV/0!</v>
      </c>
      <c r="CW64" s="59" t="e">
        <f t="shared" si="96"/>
        <v>#DIV/0!</v>
      </c>
      <c r="CX64" s="59" t="e">
        <f t="shared" si="96"/>
        <v>#DIV/0!</v>
      </c>
      <c r="CY64" s="59" t="e">
        <f t="shared" si="96"/>
        <v>#DIV/0!</v>
      </c>
      <c r="CZ64" s="59" t="e">
        <f t="shared" si="96"/>
        <v>#DIV/0!</v>
      </c>
      <c r="DA64" s="59" t="e">
        <f t="shared" si="96"/>
        <v>#DIV/0!</v>
      </c>
      <c r="DB64" s="59" t="e">
        <f t="shared" ref="DB64:EL64" si="97">AVERAGE(DB52:DB63)</f>
        <v>#DIV/0!</v>
      </c>
      <c r="DC64" s="59" t="e">
        <f t="shared" si="97"/>
        <v>#DIV/0!</v>
      </c>
      <c r="DD64" s="59" t="e">
        <f t="shared" si="97"/>
        <v>#DIV/0!</v>
      </c>
      <c r="DE64" s="59" t="e">
        <f t="shared" si="97"/>
        <v>#DIV/0!</v>
      </c>
      <c r="DF64" s="59" t="e">
        <f t="shared" si="97"/>
        <v>#DIV/0!</v>
      </c>
      <c r="DG64" s="59" t="e">
        <f t="shared" si="97"/>
        <v>#DIV/0!</v>
      </c>
      <c r="DH64" s="59" t="e">
        <f t="shared" si="97"/>
        <v>#DIV/0!</v>
      </c>
      <c r="DI64" s="59" t="e">
        <f t="shared" si="97"/>
        <v>#DIV/0!</v>
      </c>
      <c r="DJ64" s="59" t="e">
        <f t="shared" si="97"/>
        <v>#DIV/0!</v>
      </c>
      <c r="DK64" s="59" t="e">
        <f t="shared" si="97"/>
        <v>#DIV/0!</v>
      </c>
      <c r="DL64" s="59" t="e">
        <f t="shared" si="97"/>
        <v>#DIV/0!</v>
      </c>
      <c r="DM64" s="59" t="e">
        <f t="shared" si="97"/>
        <v>#DIV/0!</v>
      </c>
      <c r="DN64" s="59" t="e">
        <f t="shared" si="97"/>
        <v>#DIV/0!</v>
      </c>
      <c r="DO64" s="59" t="e">
        <f t="shared" si="97"/>
        <v>#DIV/0!</v>
      </c>
      <c r="DP64" s="59" t="e">
        <f t="shared" si="97"/>
        <v>#DIV/0!</v>
      </c>
      <c r="DQ64" s="59" t="e">
        <f t="shared" si="97"/>
        <v>#DIV/0!</v>
      </c>
      <c r="DR64" s="59" t="e">
        <f t="shared" si="97"/>
        <v>#DIV/0!</v>
      </c>
      <c r="DS64" s="59" t="e">
        <f t="shared" si="97"/>
        <v>#DIV/0!</v>
      </c>
      <c r="DT64" s="59" t="e">
        <f t="shared" si="97"/>
        <v>#DIV/0!</v>
      </c>
      <c r="DU64" s="59" t="e">
        <f t="shared" si="97"/>
        <v>#DIV/0!</v>
      </c>
      <c r="DV64" s="59" t="e">
        <f t="shared" si="97"/>
        <v>#DIV/0!</v>
      </c>
      <c r="DW64" s="59" t="e">
        <f t="shared" si="97"/>
        <v>#DIV/0!</v>
      </c>
      <c r="DX64" s="59" t="e">
        <f t="shared" si="97"/>
        <v>#DIV/0!</v>
      </c>
      <c r="DY64" s="59" t="e">
        <f t="shared" si="97"/>
        <v>#DIV/0!</v>
      </c>
      <c r="DZ64" s="59" t="e">
        <f t="shared" si="97"/>
        <v>#DIV/0!</v>
      </c>
      <c r="EA64" s="59" t="e">
        <f t="shared" si="97"/>
        <v>#DIV/0!</v>
      </c>
      <c r="EB64" s="59" t="e">
        <f t="shared" si="97"/>
        <v>#DIV/0!</v>
      </c>
      <c r="EC64" s="59" t="e">
        <f t="shared" si="97"/>
        <v>#DIV/0!</v>
      </c>
      <c r="ED64" s="59" t="e">
        <f t="shared" si="97"/>
        <v>#DIV/0!</v>
      </c>
      <c r="EE64" s="59" t="e">
        <f t="shared" si="97"/>
        <v>#DIV/0!</v>
      </c>
      <c r="EF64" s="59" t="e">
        <f t="shared" si="97"/>
        <v>#DIV/0!</v>
      </c>
      <c r="EG64" s="59" t="e">
        <f t="shared" si="97"/>
        <v>#DIV/0!</v>
      </c>
      <c r="EH64" s="59" t="e">
        <f t="shared" si="97"/>
        <v>#DIV/0!</v>
      </c>
      <c r="EI64" s="59" t="e">
        <f t="shared" si="97"/>
        <v>#DIV/0!</v>
      </c>
      <c r="EJ64" s="59" t="e">
        <f t="shared" si="97"/>
        <v>#DIV/0!</v>
      </c>
      <c r="EK64" s="59" t="e">
        <f t="shared" si="97"/>
        <v>#DIV/0!</v>
      </c>
      <c r="EL64" s="59" t="e">
        <f t="shared" si="97"/>
        <v>#DIV/0!</v>
      </c>
      <c r="EN64" s="16">
        <v>2</v>
      </c>
      <c r="EO64" s="16">
        <v>1</v>
      </c>
    </row>
    <row r="65" spans="1:145" s="19" customFormat="1">
      <c r="A65" s="2"/>
      <c r="B65" s="2"/>
      <c r="C65" s="2"/>
      <c r="D65" s="2"/>
      <c r="E65" s="2"/>
      <c r="F65" s="2"/>
      <c r="G65" s="2"/>
      <c r="H65" s="2"/>
      <c r="I65" s="60">
        <f t="shared" ref="I65:S65" si="98">STDEV(I52:I63)</f>
        <v>0.13619004101889121</v>
      </c>
      <c r="J65" s="60">
        <f t="shared" si="98"/>
        <v>0.10526661676932821</v>
      </c>
      <c r="K65" s="60">
        <f t="shared" si="98"/>
        <v>7.8079160976459866E-2</v>
      </c>
      <c r="L65" s="60">
        <f t="shared" si="98"/>
        <v>0.70522079070058608</v>
      </c>
      <c r="M65" s="60">
        <f t="shared" si="98"/>
        <v>1.7888855088116634E-2</v>
      </c>
      <c r="N65" s="60">
        <f t="shared" si="98"/>
        <v>1.2715404639708357E-2</v>
      </c>
      <c r="O65" s="60">
        <f t="shared" si="98"/>
        <v>2.3931611844055678E-2</v>
      </c>
      <c r="P65" s="60">
        <f t="shared" si="98"/>
        <v>3.4123345780751491E-2</v>
      </c>
      <c r="Q65" s="60">
        <f t="shared" si="98"/>
        <v>0.14009466496449868</v>
      </c>
      <c r="R65" s="60">
        <f t="shared" si="98"/>
        <v>1.7542180766957283E-2</v>
      </c>
      <c r="S65" s="60">
        <f t="shared" si="98"/>
        <v>0.88480299450833155</v>
      </c>
      <c r="T65" s="2"/>
      <c r="U65" s="2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>
        <f t="shared" ref="AP65:DA65" si="99">STDEV(AP52:AP63)</f>
        <v>9.7281589489176312E-2</v>
      </c>
      <c r="AQ65" s="60">
        <f t="shared" si="99"/>
        <v>4.9500735526736492E-3</v>
      </c>
      <c r="AR65" s="60">
        <f t="shared" si="99"/>
        <v>211.67352481373521</v>
      </c>
      <c r="AS65" s="60">
        <f t="shared" si="99"/>
        <v>0.67897484617496229</v>
      </c>
      <c r="AT65" s="60">
        <f t="shared" si="99"/>
        <v>2.0821834248548086E-2</v>
      </c>
      <c r="AU65" s="60">
        <f t="shared" si="99"/>
        <v>1.4279395269266473</v>
      </c>
      <c r="AV65" s="60">
        <f t="shared" si="99"/>
        <v>1.7382262603821323</v>
      </c>
      <c r="AW65" s="60">
        <f t="shared" si="99"/>
        <v>1.0796939062735411E-3</v>
      </c>
      <c r="AX65" s="60">
        <f t="shared" si="99"/>
        <v>5.3720462160607632</v>
      </c>
      <c r="AY65" s="60" t="e">
        <f t="shared" si="99"/>
        <v>#DIV/0!</v>
      </c>
      <c r="AZ65" s="60" t="e">
        <f t="shared" si="99"/>
        <v>#DIV/0!</v>
      </c>
      <c r="BA65" s="60" t="e">
        <f t="shared" si="99"/>
        <v>#DIV/0!</v>
      </c>
      <c r="BB65" s="60" t="e">
        <f t="shared" si="99"/>
        <v>#DIV/0!</v>
      </c>
      <c r="BC65" s="60" t="e">
        <f t="shared" si="99"/>
        <v>#DIV/0!</v>
      </c>
      <c r="BD65" s="60" t="e">
        <f t="shared" si="99"/>
        <v>#DIV/0!</v>
      </c>
      <c r="BE65" s="60" t="e">
        <f t="shared" si="99"/>
        <v>#DIV/0!</v>
      </c>
      <c r="BF65" s="60" t="e">
        <f t="shared" si="99"/>
        <v>#DIV/0!</v>
      </c>
      <c r="BG65" s="60" t="e">
        <f t="shared" si="99"/>
        <v>#DIV/0!</v>
      </c>
      <c r="BH65" s="60" t="e">
        <f t="shared" si="99"/>
        <v>#DIV/0!</v>
      </c>
      <c r="BI65" s="60" t="e">
        <f t="shared" si="99"/>
        <v>#DIV/0!</v>
      </c>
      <c r="BJ65" s="60" t="e">
        <f t="shared" si="99"/>
        <v>#DIV/0!</v>
      </c>
      <c r="BK65" s="60" t="e">
        <f t="shared" si="99"/>
        <v>#DIV/0!</v>
      </c>
      <c r="BL65" s="60" t="e">
        <f t="shared" si="99"/>
        <v>#DIV/0!</v>
      </c>
      <c r="BM65" s="60" t="e">
        <f t="shared" si="99"/>
        <v>#DIV/0!</v>
      </c>
      <c r="BN65" s="60" t="e">
        <f t="shared" si="99"/>
        <v>#DIV/0!</v>
      </c>
      <c r="BO65" s="60" t="e">
        <f t="shared" si="99"/>
        <v>#DIV/0!</v>
      </c>
      <c r="BP65" s="60" t="e">
        <f t="shared" si="99"/>
        <v>#DIV/0!</v>
      </c>
      <c r="BQ65" s="60" t="e">
        <f t="shared" si="99"/>
        <v>#DIV/0!</v>
      </c>
      <c r="BR65" s="60" t="e">
        <f t="shared" si="99"/>
        <v>#DIV/0!</v>
      </c>
      <c r="BS65" s="60" t="e">
        <f t="shared" si="99"/>
        <v>#DIV/0!</v>
      </c>
      <c r="BT65" s="60" t="e">
        <f t="shared" si="99"/>
        <v>#DIV/0!</v>
      </c>
      <c r="BU65" s="60" t="e">
        <f t="shared" si="99"/>
        <v>#DIV/0!</v>
      </c>
      <c r="BV65" s="60" t="e">
        <f t="shared" si="99"/>
        <v>#DIV/0!</v>
      </c>
      <c r="BW65" s="60" t="e">
        <f t="shared" si="99"/>
        <v>#DIV/0!</v>
      </c>
      <c r="BX65" s="60" t="e">
        <f t="shared" si="99"/>
        <v>#DIV/0!</v>
      </c>
      <c r="BY65" s="60" t="e">
        <f t="shared" si="99"/>
        <v>#DIV/0!</v>
      </c>
      <c r="BZ65" s="60" t="e">
        <f t="shared" si="99"/>
        <v>#DIV/0!</v>
      </c>
      <c r="CA65" s="60" t="e">
        <f t="shared" si="99"/>
        <v>#DIV/0!</v>
      </c>
      <c r="CB65" s="60" t="e">
        <f t="shared" si="99"/>
        <v>#DIV/0!</v>
      </c>
      <c r="CC65" s="60" t="e">
        <f t="shared" si="99"/>
        <v>#DIV/0!</v>
      </c>
      <c r="CD65" s="60" t="e">
        <f t="shared" si="99"/>
        <v>#DIV/0!</v>
      </c>
      <c r="CE65" s="60" t="e">
        <f t="shared" si="99"/>
        <v>#DIV/0!</v>
      </c>
      <c r="CF65" s="60" t="e">
        <f t="shared" si="99"/>
        <v>#DIV/0!</v>
      </c>
      <c r="CG65" s="60" t="e">
        <f t="shared" si="99"/>
        <v>#DIV/0!</v>
      </c>
      <c r="CH65" s="60" t="e">
        <f t="shared" si="99"/>
        <v>#DIV/0!</v>
      </c>
      <c r="CI65" s="60" t="e">
        <f t="shared" si="99"/>
        <v>#DIV/0!</v>
      </c>
      <c r="CJ65" s="60" t="e">
        <f t="shared" si="99"/>
        <v>#DIV/0!</v>
      </c>
      <c r="CK65" s="60" t="e">
        <f t="shared" si="99"/>
        <v>#DIV/0!</v>
      </c>
      <c r="CL65" s="60" t="e">
        <f t="shared" si="99"/>
        <v>#DIV/0!</v>
      </c>
      <c r="CM65" s="60" t="e">
        <f t="shared" si="99"/>
        <v>#DIV/0!</v>
      </c>
      <c r="CN65" s="60" t="e">
        <f t="shared" si="99"/>
        <v>#DIV/0!</v>
      </c>
      <c r="CO65" s="60" t="e">
        <f t="shared" si="99"/>
        <v>#DIV/0!</v>
      </c>
      <c r="CP65" s="60" t="e">
        <f t="shared" si="99"/>
        <v>#DIV/0!</v>
      </c>
      <c r="CQ65" s="60" t="e">
        <f t="shared" si="99"/>
        <v>#DIV/0!</v>
      </c>
      <c r="CR65" s="60" t="e">
        <f t="shared" si="99"/>
        <v>#DIV/0!</v>
      </c>
      <c r="CS65" s="60" t="e">
        <f t="shared" si="99"/>
        <v>#DIV/0!</v>
      </c>
      <c r="CT65" s="60" t="e">
        <f t="shared" si="99"/>
        <v>#DIV/0!</v>
      </c>
      <c r="CU65" s="60" t="e">
        <f t="shared" si="99"/>
        <v>#DIV/0!</v>
      </c>
      <c r="CV65" s="60" t="e">
        <f t="shared" si="99"/>
        <v>#DIV/0!</v>
      </c>
      <c r="CW65" s="60" t="e">
        <f t="shared" si="99"/>
        <v>#DIV/0!</v>
      </c>
      <c r="CX65" s="60" t="e">
        <f t="shared" si="99"/>
        <v>#DIV/0!</v>
      </c>
      <c r="CY65" s="60" t="e">
        <f t="shared" si="99"/>
        <v>#DIV/0!</v>
      </c>
      <c r="CZ65" s="60" t="e">
        <f t="shared" si="99"/>
        <v>#DIV/0!</v>
      </c>
      <c r="DA65" s="60" t="e">
        <f t="shared" si="99"/>
        <v>#DIV/0!</v>
      </c>
      <c r="DB65" s="60" t="e">
        <f t="shared" ref="DB65:EL65" si="100">STDEV(DB52:DB63)</f>
        <v>#DIV/0!</v>
      </c>
      <c r="DC65" s="60" t="e">
        <f t="shared" si="100"/>
        <v>#DIV/0!</v>
      </c>
      <c r="DD65" s="60" t="e">
        <f t="shared" si="100"/>
        <v>#DIV/0!</v>
      </c>
      <c r="DE65" s="60" t="e">
        <f t="shared" si="100"/>
        <v>#DIV/0!</v>
      </c>
      <c r="DF65" s="60" t="e">
        <f t="shared" si="100"/>
        <v>#DIV/0!</v>
      </c>
      <c r="DG65" s="60" t="e">
        <f t="shared" si="100"/>
        <v>#DIV/0!</v>
      </c>
      <c r="DH65" s="60" t="e">
        <f t="shared" si="100"/>
        <v>#DIV/0!</v>
      </c>
      <c r="DI65" s="60" t="e">
        <f t="shared" si="100"/>
        <v>#DIV/0!</v>
      </c>
      <c r="DJ65" s="60" t="e">
        <f t="shared" si="100"/>
        <v>#DIV/0!</v>
      </c>
      <c r="DK65" s="60" t="e">
        <f t="shared" si="100"/>
        <v>#DIV/0!</v>
      </c>
      <c r="DL65" s="60" t="e">
        <f t="shared" si="100"/>
        <v>#DIV/0!</v>
      </c>
      <c r="DM65" s="60" t="e">
        <f t="shared" si="100"/>
        <v>#DIV/0!</v>
      </c>
      <c r="DN65" s="60" t="e">
        <f t="shared" si="100"/>
        <v>#DIV/0!</v>
      </c>
      <c r="DO65" s="60" t="e">
        <f t="shared" si="100"/>
        <v>#DIV/0!</v>
      </c>
      <c r="DP65" s="60" t="e">
        <f t="shared" si="100"/>
        <v>#DIV/0!</v>
      </c>
      <c r="DQ65" s="60" t="e">
        <f t="shared" si="100"/>
        <v>#DIV/0!</v>
      </c>
      <c r="DR65" s="60" t="e">
        <f t="shared" si="100"/>
        <v>#DIV/0!</v>
      </c>
      <c r="DS65" s="60" t="e">
        <f t="shared" si="100"/>
        <v>#DIV/0!</v>
      </c>
      <c r="DT65" s="60" t="e">
        <f t="shared" si="100"/>
        <v>#DIV/0!</v>
      </c>
      <c r="DU65" s="60" t="e">
        <f t="shared" si="100"/>
        <v>#DIV/0!</v>
      </c>
      <c r="DV65" s="60" t="e">
        <f t="shared" si="100"/>
        <v>#DIV/0!</v>
      </c>
      <c r="DW65" s="60" t="e">
        <f t="shared" si="100"/>
        <v>#DIV/0!</v>
      </c>
      <c r="DX65" s="60" t="e">
        <f t="shared" si="100"/>
        <v>#DIV/0!</v>
      </c>
      <c r="DY65" s="60" t="e">
        <f t="shared" si="100"/>
        <v>#DIV/0!</v>
      </c>
      <c r="DZ65" s="60" t="e">
        <f t="shared" si="100"/>
        <v>#DIV/0!</v>
      </c>
      <c r="EA65" s="60" t="e">
        <f t="shared" si="100"/>
        <v>#DIV/0!</v>
      </c>
      <c r="EB65" s="60" t="e">
        <f t="shared" si="100"/>
        <v>#DIV/0!</v>
      </c>
      <c r="EC65" s="60" t="e">
        <f t="shared" si="100"/>
        <v>#DIV/0!</v>
      </c>
      <c r="ED65" s="60" t="e">
        <f t="shared" si="100"/>
        <v>#DIV/0!</v>
      </c>
      <c r="EE65" s="60" t="e">
        <f t="shared" si="100"/>
        <v>#DIV/0!</v>
      </c>
      <c r="EF65" s="60" t="e">
        <f t="shared" si="100"/>
        <v>#DIV/0!</v>
      </c>
      <c r="EG65" s="60" t="e">
        <f t="shared" si="100"/>
        <v>#DIV/0!</v>
      </c>
      <c r="EH65" s="60" t="e">
        <f t="shared" si="100"/>
        <v>#DIV/0!</v>
      </c>
      <c r="EI65" s="60" t="e">
        <f t="shared" si="100"/>
        <v>#DIV/0!</v>
      </c>
      <c r="EJ65" s="60" t="e">
        <f t="shared" si="100"/>
        <v>#DIV/0!</v>
      </c>
      <c r="EK65" s="60" t="e">
        <f t="shared" si="100"/>
        <v>#DIV/0!</v>
      </c>
      <c r="EL65" s="60" t="e">
        <f t="shared" si="100"/>
        <v>#DIV/0!</v>
      </c>
    </row>
    <row r="66" spans="1:145" s="12" customFormat="1">
      <c r="B66" s="5"/>
      <c r="C66" s="5"/>
      <c r="D66" s="5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29"/>
      <c r="U66" s="29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62"/>
      <c r="DM66" s="62"/>
      <c r="DN66" s="62"/>
      <c r="DO66" s="62"/>
      <c r="DP66" s="62"/>
      <c r="DQ66" s="62"/>
      <c r="DR66" s="62"/>
      <c r="DS66" s="62"/>
      <c r="DT66" s="62"/>
      <c r="DU66" s="62"/>
      <c r="DV66" s="62"/>
      <c r="DW66" s="62"/>
      <c r="DX66" s="62"/>
      <c r="DY66" s="62"/>
      <c r="DZ66" s="62"/>
      <c r="EA66" s="62"/>
      <c r="EB66" s="62"/>
      <c r="EC66" s="62"/>
      <c r="ED66" s="62"/>
      <c r="EE66" s="62"/>
      <c r="EF66" s="62"/>
      <c r="EG66" s="62"/>
      <c r="EH66" s="62"/>
      <c r="EI66" s="62"/>
      <c r="EJ66" s="62"/>
      <c r="EK66" s="62"/>
      <c r="EL66" s="62"/>
    </row>
    <row r="67" spans="1:145">
      <c r="A67" s="8" t="s">
        <v>170</v>
      </c>
      <c r="B67" s="18" t="s">
        <v>171</v>
      </c>
      <c r="C67" s="18" t="s">
        <v>114</v>
      </c>
      <c r="D67" s="18" t="s">
        <v>133</v>
      </c>
      <c r="E67" s="8">
        <v>2</v>
      </c>
      <c r="F67" s="8">
        <v>1</v>
      </c>
      <c r="G67" s="8" t="s">
        <v>1208</v>
      </c>
      <c r="H67" s="8" t="s">
        <v>1209</v>
      </c>
      <c r="I67" s="58">
        <v>3.82</v>
      </c>
      <c r="J67" s="58">
        <v>3.85</v>
      </c>
      <c r="K67" s="58">
        <v>0.5262</v>
      </c>
      <c r="L67" s="58">
        <v>73.790000000000006</v>
      </c>
      <c r="M67" s="58">
        <v>8.3799999999999999E-2</v>
      </c>
      <c r="N67" s="58">
        <v>6.6500000000000004E-2</v>
      </c>
      <c r="O67" s="58">
        <v>0.58950000000000002</v>
      </c>
      <c r="P67" s="58">
        <v>0.1163</v>
      </c>
      <c r="Q67" s="58">
        <v>11.7</v>
      </c>
      <c r="R67" s="58">
        <v>3.6600000000000001E-2</v>
      </c>
      <c r="S67" s="58">
        <v>94.578900000000004</v>
      </c>
      <c r="T67" s="18"/>
      <c r="V67" s="58">
        <f t="shared" ref="V67:V77" si="101">(I67/S67)*100</f>
        <v>4.0389558347580694</v>
      </c>
      <c r="W67" s="58"/>
      <c r="X67" s="58">
        <f t="shared" ref="X67:X77" si="102">(J67/S67)*100</f>
        <v>4.0706753831985774</v>
      </c>
      <c r="Y67" s="58"/>
      <c r="Z67" s="58">
        <f t="shared" ref="Z67:Z77" si="103">(K67/S67)*100</f>
        <v>0.55636087964651737</v>
      </c>
      <c r="AA67" s="58"/>
      <c r="AB67" s="58">
        <f t="shared" ref="AB67:AB77" si="104">(L67/S67)*100</f>
        <v>78.019515980837156</v>
      </c>
      <c r="AC67" s="58"/>
      <c r="AD67" s="58">
        <f t="shared" ref="AD67:AD77" si="105">(M67/S67)*100</f>
        <v>8.8603271977153467E-2</v>
      </c>
      <c r="AE67" s="58"/>
      <c r="AF67" s="58">
        <f t="shared" ref="AF67:AF77" si="106">(N67/S67)*100</f>
        <v>7.0311665709793622E-2</v>
      </c>
      <c r="AG67" s="58"/>
      <c r="AH67" s="58">
        <f t="shared" ref="AH67:AH77" si="107">(O67/S67)*100</f>
        <v>0.62328912685599014</v>
      </c>
      <c r="AI67" s="58"/>
      <c r="AJ67" s="58">
        <f t="shared" ref="AJ67:AJ77" si="108">(P67/S67)*100</f>
        <v>0.12296611612103757</v>
      </c>
      <c r="AK67" s="58"/>
      <c r="AL67" s="58">
        <f t="shared" ref="AL67:AL77" si="109">(Q67/S67)*100</f>
        <v>12.370623891798276</v>
      </c>
      <c r="AM67" s="58"/>
      <c r="AN67" s="58">
        <f t="shared" ref="AN67:AN77" si="110">(R67/S67)*100</f>
        <v>3.8697849097420252E-2</v>
      </c>
      <c r="AO67" s="58"/>
      <c r="AP67" s="58">
        <f t="shared" ref="AP67:AP77" si="111">V67+X67</f>
        <v>8.1096312179566468</v>
      </c>
      <c r="AQ67" s="58">
        <f t="shared" ref="AQ67:AQ77" si="112">AD67/X67</f>
        <v>2.176623376623377E-2</v>
      </c>
      <c r="AR67" s="58">
        <f t="shared" ref="AR67:AR77" si="113">AB67/AD67</f>
        <v>880.5489260143197</v>
      </c>
      <c r="AS67" s="58">
        <f t="shared" ref="AS67:AS77" si="114">AB67/X67</f>
        <v>19.166233766233766</v>
      </c>
      <c r="AT67" s="58">
        <f t="shared" ref="AT67:AT77" si="115">AF67/AH67</f>
        <v>0.11280746395250212</v>
      </c>
      <c r="AU67" s="58">
        <f t="shared" ref="AU67:AU77" si="116">Z67/AF67</f>
        <v>7.912781954887218</v>
      </c>
      <c r="AV67" s="58">
        <f t="shared" ref="AV67:AV77" si="117">Z67/AD67</f>
        <v>6.2792362768496419</v>
      </c>
      <c r="AW67" s="58">
        <f t="shared" ref="AW67:AW77" si="118">Z67/AB67</f>
        <v>7.1310475674210604E-3</v>
      </c>
      <c r="AX67" s="58">
        <f t="shared" ref="AX67:AX77" si="119">((AF67/40.311)/((AF67/40.311)+(Z67/159.688)))*100</f>
        <v>33.361456739448414</v>
      </c>
      <c r="AY67" s="58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8"/>
      <c r="BR67" s="58"/>
      <c r="BS67" s="58"/>
      <c r="BT67" s="58"/>
      <c r="BU67" s="58"/>
      <c r="BV67" s="58"/>
      <c r="BW67" s="58"/>
      <c r="BX67" s="58"/>
      <c r="BY67" s="58"/>
      <c r="BZ67" s="58"/>
      <c r="CA67" s="58"/>
      <c r="CB67" s="58"/>
      <c r="CC67" s="58"/>
      <c r="CD67" s="58"/>
      <c r="CE67" s="58"/>
      <c r="CF67" s="58"/>
      <c r="CG67" s="58"/>
      <c r="CH67" s="58"/>
      <c r="CI67" s="58"/>
      <c r="CJ67" s="58"/>
      <c r="CK67" s="58"/>
      <c r="CL67" s="58"/>
      <c r="CM67" s="58"/>
      <c r="CN67" s="58"/>
      <c r="CO67" s="58"/>
      <c r="CP67" s="58"/>
      <c r="CQ67" s="58"/>
      <c r="CR67" s="58"/>
      <c r="CS67" s="58"/>
      <c r="CT67" s="58"/>
      <c r="CU67" s="58"/>
      <c r="CV67" s="58"/>
      <c r="CW67" s="58"/>
      <c r="CX67" s="58"/>
      <c r="CY67" s="58"/>
      <c r="CZ67" s="58"/>
      <c r="DA67" s="58"/>
      <c r="DB67" s="58"/>
      <c r="DC67" s="58"/>
      <c r="DD67" s="58"/>
      <c r="DE67" s="58"/>
      <c r="DF67" s="58"/>
      <c r="DG67" s="58"/>
      <c r="DH67" s="58"/>
      <c r="DI67" s="58"/>
      <c r="DJ67" s="58"/>
      <c r="DK67" s="58"/>
      <c r="DL67" s="58"/>
      <c r="DM67" s="58"/>
      <c r="DN67" s="58"/>
      <c r="DO67" s="58"/>
      <c r="DP67" s="58"/>
      <c r="DQ67" s="58"/>
      <c r="DR67" s="58"/>
      <c r="DS67" s="58"/>
      <c r="DT67" s="58"/>
      <c r="DU67" s="58"/>
      <c r="DV67" s="58"/>
      <c r="DW67" s="58"/>
      <c r="DX67" s="58"/>
      <c r="DY67" s="58"/>
      <c r="DZ67" s="58"/>
      <c r="EA67" s="58"/>
      <c r="EB67" s="58"/>
      <c r="EC67" s="58"/>
      <c r="ED67" s="58"/>
      <c r="EE67" s="58"/>
      <c r="EF67" s="58"/>
      <c r="EG67" s="58"/>
      <c r="EH67" s="58"/>
      <c r="EI67" s="58"/>
      <c r="EJ67" s="58"/>
      <c r="EK67" s="58"/>
      <c r="EL67" s="58"/>
      <c r="EN67" s="8">
        <v>2</v>
      </c>
      <c r="EO67" s="8">
        <v>1</v>
      </c>
    </row>
    <row r="68" spans="1:145">
      <c r="B68" s="18" t="s">
        <v>172</v>
      </c>
      <c r="C68" s="18" t="s">
        <v>114</v>
      </c>
      <c r="D68" s="18" t="s">
        <v>133</v>
      </c>
      <c r="E68" s="8">
        <v>2</v>
      </c>
      <c r="F68" s="8">
        <v>1</v>
      </c>
      <c r="I68" s="58">
        <v>3.68</v>
      </c>
      <c r="J68" s="58">
        <v>3.93</v>
      </c>
      <c r="K68" s="58">
        <v>0.58320000000000005</v>
      </c>
      <c r="L68" s="58">
        <v>72.09</v>
      </c>
      <c r="M68" s="58">
        <v>7.4399999999999994E-2</v>
      </c>
      <c r="N68" s="58">
        <v>4.4699999999999997E-2</v>
      </c>
      <c r="O68" s="58">
        <v>0.62839999999999996</v>
      </c>
      <c r="P68" s="58">
        <v>0.1023</v>
      </c>
      <c r="Q68" s="58">
        <v>11.76</v>
      </c>
      <c r="R68" s="58">
        <v>2.53E-2</v>
      </c>
      <c r="S68" s="58">
        <v>92.918400000000005</v>
      </c>
      <c r="T68" s="18"/>
      <c r="V68" s="58">
        <f t="shared" si="101"/>
        <v>3.9604642352860147</v>
      </c>
      <c r="W68" s="58"/>
      <c r="X68" s="58">
        <f t="shared" si="102"/>
        <v>4.2295175121396831</v>
      </c>
      <c r="Y68" s="58"/>
      <c r="Z68" s="58">
        <f t="shared" si="103"/>
        <v>0.62764748424424011</v>
      </c>
      <c r="AA68" s="58"/>
      <c r="AB68" s="58">
        <f t="shared" si="104"/>
        <v>77.584202913524123</v>
      </c>
      <c r="AC68" s="58"/>
      <c r="AD68" s="58">
        <f t="shared" si="105"/>
        <v>8.0070255191652021E-2</v>
      </c>
      <c r="AE68" s="58"/>
      <c r="AF68" s="58">
        <f t="shared" si="106"/>
        <v>4.8106725901436088E-2</v>
      </c>
      <c r="AG68" s="58"/>
      <c r="AH68" s="58">
        <f t="shared" si="107"/>
        <v>0.67629231669938339</v>
      </c>
      <c r="AI68" s="58"/>
      <c r="AJ68" s="58">
        <f t="shared" si="108"/>
        <v>0.11009660088852154</v>
      </c>
      <c r="AK68" s="58"/>
      <c r="AL68" s="58">
        <f t="shared" si="109"/>
        <v>12.656266143196609</v>
      </c>
      <c r="AM68" s="58"/>
      <c r="AN68" s="58">
        <f t="shared" si="110"/>
        <v>2.7228191617591348E-2</v>
      </c>
      <c r="AO68" s="58"/>
      <c r="AP68" s="58">
        <f t="shared" si="111"/>
        <v>8.1899817474256977</v>
      </c>
      <c r="AQ68" s="58">
        <f t="shared" si="112"/>
        <v>1.8931297709923665E-2</v>
      </c>
      <c r="AR68" s="58">
        <f t="shared" si="113"/>
        <v>968.95161290322596</v>
      </c>
      <c r="AS68" s="58">
        <f t="shared" si="114"/>
        <v>18.343511450381683</v>
      </c>
      <c r="AT68" s="58">
        <f t="shared" si="115"/>
        <v>7.1133036282622533E-2</v>
      </c>
      <c r="AU68" s="58">
        <f t="shared" si="116"/>
        <v>13.046979865771815</v>
      </c>
      <c r="AV68" s="58">
        <f t="shared" si="117"/>
        <v>7.8387096774193559</v>
      </c>
      <c r="AW68" s="58">
        <f t="shared" si="118"/>
        <v>8.0898876404494387E-3</v>
      </c>
      <c r="AX68" s="58">
        <f t="shared" si="119"/>
        <v>23.290872609841902</v>
      </c>
      <c r="AY68" s="58"/>
      <c r="AZ68" s="58"/>
      <c r="BA68" s="58"/>
      <c r="BB68" s="58"/>
      <c r="BC68" s="58"/>
      <c r="BD68" s="58"/>
      <c r="BE68" s="58"/>
      <c r="BF68" s="58"/>
      <c r="BG68" s="58"/>
      <c r="BH68" s="58"/>
      <c r="BI68" s="58"/>
      <c r="BJ68" s="58"/>
      <c r="BK68" s="58"/>
      <c r="BL68" s="58"/>
      <c r="BM68" s="58"/>
      <c r="BN68" s="58"/>
      <c r="BO68" s="58"/>
      <c r="BP68" s="58"/>
      <c r="BQ68" s="58"/>
      <c r="BR68" s="58"/>
      <c r="BS68" s="58"/>
      <c r="BT68" s="58"/>
      <c r="BU68" s="58"/>
      <c r="BV68" s="58"/>
      <c r="BW68" s="58"/>
      <c r="BX68" s="58"/>
      <c r="BY68" s="58"/>
      <c r="BZ68" s="58"/>
      <c r="CA68" s="58"/>
      <c r="CB68" s="58"/>
      <c r="CC68" s="58"/>
      <c r="CD68" s="58"/>
      <c r="CE68" s="58"/>
      <c r="CF68" s="58"/>
      <c r="CG68" s="58"/>
      <c r="CH68" s="58"/>
      <c r="CI68" s="58"/>
      <c r="CJ68" s="58"/>
      <c r="CK68" s="58"/>
      <c r="CL68" s="58"/>
      <c r="CM68" s="58"/>
      <c r="CN68" s="58"/>
      <c r="CO68" s="58"/>
      <c r="CP68" s="58"/>
      <c r="CQ68" s="58"/>
      <c r="CR68" s="58"/>
      <c r="CS68" s="58"/>
      <c r="CT68" s="58"/>
      <c r="CU68" s="58"/>
      <c r="CV68" s="58"/>
      <c r="CW68" s="58"/>
      <c r="CX68" s="58"/>
      <c r="CY68" s="58"/>
      <c r="CZ68" s="58"/>
      <c r="DA68" s="58"/>
      <c r="DB68" s="58"/>
      <c r="DC68" s="58"/>
      <c r="DD68" s="58"/>
      <c r="DE68" s="58"/>
      <c r="DF68" s="58"/>
      <c r="DG68" s="58"/>
      <c r="DH68" s="58"/>
      <c r="DI68" s="58"/>
      <c r="DJ68" s="58"/>
      <c r="DK68" s="58"/>
      <c r="DL68" s="58"/>
      <c r="DM68" s="58"/>
      <c r="DN68" s="58"/>
      <c r="DO68" s="58"/>
      <c r="DP68" s="58"/>
      <c r="DQ68" s="58"/>
      <c r="DR68" s="58"/>
      <c r="DS68" s="58"/>
      <c r="DT68" s="58"/>
      <c r="DU68" s="58"/>
      <c r="DV68" s="58"/>
      <c r="DW68" s="58"/>
      <c r="DX68" s="58"/>
      <c r="DY68" s="58"/>
      <c r="DZ68" s="58"/>
      <c r="EA68" s="58"/>
      <c r="EB68" s="58"/>
      <c r="EC68" s="58"/>
      <c r="ED68" s="58"/>
      <c r="EE68" s="58"/>
      <c r="EF68" s="58"/>
      <c r="EG68" s="58"/>
      <c r="EH68" s="58"/>
      <c r="EI68" s="58"/>
      <c r="EJ68" s="58"/>
      <c r="EK68" s="58"/>
      <c r="EL68" s="58"/>
      <c r="EN68" s="8">
        <v>2</v>
      </c>
      <c r="EO68" s="8">
        <v>1</v>
      </c>
    </row>
    <row r="69" spans="1:145">
      <c r="B69" s="18" t="s">
        <v>173</v>
      </c>
      <c r="C69" s="18" t="s">
        <v>114</v>
      </c>
      <c r="D69" s="18" t="s">
        <v>133</v>
      </c>
      <c r="E69" s="8">
        <v>2</v>
      </c>
      <c r="F69" s="8">
        <v>1</v>
      </c>
      <c r="I69" s="58">
        <v>3.63</v>
      </c>
      <c r="J69" s="58">
        <v>3.88</v>
      </c>
      <c r="K69" s="58">
        <v>0.53879999999999995</v>
      </c>
      <c r="L69" s="58">
        <v>73.489999999999995</v>
      </c>
      <c r="M69" s="58">
        <v>0.10199999999999999</v>
      </c>
      <c r="N69" s="58">
        <v>5.8700000000000002E-2</v>
      </c>
      <c r="O69" s="58">
        <v>0.62890000000000001</v>
      </c>
      <c r="P69" s="58">
        <v>6.4399999999999999E-2</v>
      </c>
      <c r="Q69" s="58">
        <v>11.76</v>
      </c>
      <c r="R69" s="58">
        <v>0</v>
      </c>
      <c r="S69" s="58">
        <v>94.152799999999999</v>
      </c>
      <c r="T69" s="18"/>
      <c r="V69" s="58">
        <f t="shared" si="101"/>
        <v>3.8554349950293569</v>
      </c>
      <c r="W69" s="58"/>
      <c r="X69" s="58">
        <f t="shared" si="102"/>
        <v>4.1209608211333064</v>
      </c>
      <c r="Y69" s="58"/>
      <c r="Z69" s="58">
        <f t="shared" si="103"/>
        <v>0.57226126041923331</v>
      </c>
      <c r="AA69" s="58"/>
      <c r="AB69" s="58">
        <f t="shared" si="104"/>
        <v>78.053971841517182</v>
      </c>
      <c r="AC69" s="58"/>
      <c r="AD69" s="58">
        <f t="shared" si="105"/>
        <v>0.10833453705041167</v>
      </c>
      <c r="AE69" s="58"/>
      <c r="AF69" s="58">
        <f t="shared" si="106"/>
        <v>6.234546396920751E-2</v>
      </c>
      <c r="AG69" s="58"/>
      <c r="AH69" s="58">
        <f t="shared" si="107"/>
        <v>0.66795676814709704</v>
      </c>
      <c r="AI69" s="58"/>
      <c r="AJ69" s="58">
        <f t="shared" si="108"/>
        <v>6.8399452804377564E-2</v>
      </c>
      <c r="AK69" s="58"/>
      <c r="AL69" s="58">
        <f t="shared" si="109"/>
        <v>12.490334859929817</v>
      </c>
      <c r="AM69" s="58"/>
      <c r="AN69" s="58">
        <f t="shared" si="110"/>
        <v>0</v>
      </c>
      <c r="AO69" s="58"/>
      <c r="AP69" s="58">
        <f t="shared" si="111"/>
        <v>7.9763958161626629</v>
      </c>
      <c r="AQ69" s="58">
        <f t="shared" si="112"/>
        <v>2.6288659793814433E-2</v>
      </c>
      <c r="AR69" s="58">
        <f t="shared" si="113"/>
        <v>720.49019607843127</v>
      </c>
      <c r="AS69" s="58">
        <f t="shared" si="114"/>
        <v>18.940721649484534</v>
      </c>
      <c r="AT69" s="58">
        <f t="shared" si="115"/>
        <v>9.333757354110353E-2</v>
      </c>
      <c r="AU69" s="58">
        <f t="shared" si="116"/>
        <v>9.1788756388415642</v>
      </c>
      <c r="AV69" s="58">
        <f t="shared" si="117"/>
        <v>5.2823529411764696</v>
      </c>
      <c r="AW69" s="58">
        <f t="shared" si="118"/>
        <v>7.3316097428221521E-3</v>
      </c>
      <c r="AX69" s="58">
        <f t="shared" si="119"/>
        <v>30.147009001863058</v>
      </c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8"/>
      <c r="BS69" s="58"/>
      <c r="BT69" s="58"/>
      <c r="BU69" s="58"/>
      <c r="BV69" s="58"/>
      <c r="BW69" s="58"/>
      <c r="BX69" s="58"/>
      <c r="BY69" s="58"/>
      <c r="BZ69" s="58"/>
      <c r="CA69" s="58"/>
      <c r="CB69" s="58"/>
      <c r="CC69" s="58"/>
      <c r="CD69" s="58"/>
      <c r="CE69" s="58"/>
      <c r="CF69" s="58"/>
      <c r="CG69" s="58"/>
      <c r="CH69" s="58"/>
      <c r="CI69" s="58"/>
      <c r="CJ69" s="58"/>
      <c r="CK69" s="58"/>
      <c r="CL69" s="58"/>
      <c r="CM69" s="58"/>
      <c r="CN69" s="58"/>
      <c r="CO69" s="58"/>
      <c r="CP69" s="58"/>
      <c r="CQ69" s="58"/>
      <c r="CR69" s="58"/>
      <c r="CS69" s="58"/>
      <c r="CT69" s="58"/>
      <c r="CU69" s="58"/>
      <c r="CV69" s="58"/>
      <c r="CW69" s="58"/>
      <c r="CX69" s="58"/>
      <c r="CY69" s="58"/>
      <c r="CZ69" s="58"/>
      <c r="DA69" s="58"/>
      <c r="DB69" s="58"/>
      <c r="DC69" s="58"/>
      <c r="DD69" s="58"/>
      <c r="DE69" s="58"/>
      <c r="DF69" s="58"/>
      <c r="DG69" s="58"/>
      <c r="DH69" s="58"/>
      <c r="DI69" s="58"/>
      <c r="DJ69" s="58"/>
      <c r="DK69" s="58"/>
      <c r="DL69" s="58"/>
      <c r="DM69" s="58"/>
      <c r="DN69" s="58"/>
      <c r="DO69" s="58"/>
      <c r="DP69" s="58"/>
      <c r="DQ69" s="58"/>
      <c r="DR69" s="58"/>
      <c r="DS69" s="58"/>
      <c r="DT69" s="58"/>
      <c r="DU69" s="58"/>
      <c r="DV69" s="58"/>
      <c r="DW69" s="58"/>
      <c r="DX69" s="58"/>
      <c r="DY69" s="58"/>
      <c r="DZ69" s="58"/>
      <c r="EA69" s="58"/>
      <c r="EB69" s="58"/>
      <c r="EC69" s="58"/>
      <c r="ED69" s="58"/>
      <c r="EE69" s="58"/>
      <c r="EF69" s="58"/>
      <c r="EG69" s="58"/>
      <c r="EH69" s="58"/>
      <c r="EI69" s="58"/>
      <c r="EJ69" s="58"/>
      <c r="EK69" s="58"/>
      <c r="EL69" s="58"/>
      <c r="EN69" s="8">
        <v>2</v>
      </c>
      <c r="EO69" s="8">
        <v>1</v>
      </c>
    </row>
    <row r="70" spans="1:145">
      <c r="B70" s="18" t="s">
        <v>174</v>
      </c>
      <c r="C70" s="18" t="s">
        <v>114</v>
      </c>
      <c r="D70" s="18" t="s">
        <v>133</v>
      </c>
      <c r="E70" s="8">
        <v>2</v>
      </c>
      <c r="F70" s="8">
        <v>1</v>
      </c>
      <c r="I70" s="58">
        <v>3.84</v>
      </c>
      <c r="J70" s="58">
        <v>3.85</v>
      </c>
      <c r="K70" s="58">
        <v>0.51300000000000001</v>
      </c>
      <c r="L70" s="58">
        <v>73.819999999999993</v>
      </c>
      <c r="M70" s="58">
        <v>7.1099999999999997E-2</v>
      </c>
      <c r="N70" s="58">
        <v>6.5199999999999994E-2</v>
      </c>
      <c r="O70" s="58">
        <v>0.60960000000000003</v>
      </c>
      <c r="P70" s="58">
        <v>0.1014</v>
      </c>
      <c r="Q70" s="58">
        <v>11.88</v>
      </c>
      <c r="R70" s="58">
        <v>0</v>
      </c>
      <c r="S70" s="58">
        <v>94.750299999999996</v>
      </c>
      <c r="T70" s="18"/>
      <c r="V70" s="58">
        <f t="shared" si="101"/>
        <v>4.0527576165985755</v>
      </c>
      <c r="W70" s="58"/>
      <c r="X70" s="58">
        <f t="shared" si="102"/>
        <v>4.0633116728918015</v>
      </c>
      <c r="Y70" s="58"/>
      <c r="Z70" s="58">
        <f t="shared" si="103"/>
        <v>0.54142308784246596</v>
      </c>
      <c r="AA70" s="58"/>
      <c r="AB70" s="58">
        <f t="shared" si="104"/>
        <v>77.91004355659031</v>
      </c>
      <c r="AC70" s="58"/>
      <c r="AD70" s="58">
        <f t="shared" si="105"/>
        <v>7.5039340244832997E-2</v>
      </c>
      <c r="AE70" s="58"/>
      <c r="AF70" s="58">
        <f t="shared" si="106"/>
        <v>6.8812447031829968E-2</v>
      </c>
      <c r="AG70" s="58"/>
      <c r="AH70" s="58">
        <f t="shared" si="107"/>
        <v>0.64337527163502384</v>
      </c>
      <c r="AI70" s="58"/>
      <c r="AJ70" s="58">
        <f t="shared" si="108"/>
        <v>0.10701813081330615</v>
      </c>
      <c r="AK70" s="58"/>
      <c r="AL70" s="58">
        <f t="shared" si="109"/>
        <v>12.538218876351845</v>
      </c>
      <c r="AM70" s="58"/>
      <c r="AN70" s="58">
        <f t="shared" si="110"/>
        <v>0</v>
      </c>
      <c r="AO70" s="58"/>
      <c r="AP70" s="58">
        <f t="shared" si="111"/>
        <v>8.1160692894903761</v>
      </c>
      <c r="AQ70" s="58">
        <f t="shared" si="112"/>
        <v>1.8467532467532466E-2</v>
      </c>
      <c r="AR70" s="58">
        <f t="shared" si="113"/>
        <v>1038.2559774964836</v>
      </c>
      <c r="AS70" s="58">
        <f t="shared" si="114"/>
        <v>19.17402597402597</v>
      </c>
      <c r="AT70" s="58">
        <f t="shared" si="115"/>
        <v>0.1069553805774278</v>
      </c>
      <c r="AU70" s="58">
        <f t="shared" si="116"/>
        <v>7.8680981595092039</v>
      </c>
      <c r="AV70" s="58">
        <f t="shared" si="117"/>
        <v>7.2151898734177218</v>
      </c>
      <c r="AW70" s="58">
        <f t="shared" si="118"/>
        <v>6.9493362232457339E-3</v>
      </c>
      <c r="AX70" s="58">
        <f t="shared" si="119"/>
        <v>33.487473623003147</v>
      </c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8"/>
      <c r="BS70" s="58"/>
      <c r="BT70" s="58"/>
      <c r="BU70" s="58"/>
      <c r="BV70" s="58"/>
      <c r="BW70" s="58"/>
      <c r="BX70" s="58"/>
      <c r="BY70" s="58"/>
      <c r="BZ70" s="58"/>
      <c r="CA70" s="58"/>
      <c r="CB70" s="58"/>
      <c r="CC70" s="58"/>
      <c r="CD70" s="58"/>
      <c r="CE70" s="58"/>
      <c r="CF70" s="58"/>
      <c r="CG70" s="58"/>
      <c r="CH70" s="58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  <c r="CT70" s="58"/>
      <c r="CU70" s="58"/>
      <c r="CV70" s="58"/>
      <c r="CW70" s="58"/>
      <c r="CX70" s="58"/>
      <c r="CY70" s="58"/>
      <c r="CZ70" s="58"/>
      <c r="DA70" s="58"/>
      <c r="DB70" s="58"/>
      <c r="DC70" s="58"/>
      <c r="DD70" s="58"/>
      <c r="DE70" s="58"/>
      <c r="DF70" s="58"/>
      <c r="DG70" s="58"/>
      <c r="DH70" s="58"/>
      <c r="DI70" s="58"/>
      <c r="DJ70" s="58"/>
      <c r="DK70" s="58"/>
      <c r="DL70" s="58"/>
      <c r="DM70" s="58"/>
      <c r="DN70" s="58"/>
      <c r="DO70" s="58"/>
      <c r="DP70" s="58"/>
      <c r="DQ70" s="58"/>
      <c r="DR70" s="58"/>
      <c r="DS70" s="58"/>
      <c r="DT70" s="58"/>
      <c r="DU70" s="58"/>
      <c r="DV70" s="58"/>
      <c r="DW70" s="58"/>
      <c r="DX70" s="58"/>
      <c r="DY70" s="58"/>
      <c r="DZ70" s="58"/>
      <c r="EA70" s="58"/>
      <c r="EB70" s="58"/>
      <c r="EC70" s="58"/>
      <c r="ED70" s="58"/>
      <c r="EE70" s="58"/>
      <c r="EF70" s="58"/>
      <c r="EG70" s="58"/>
      <c r="EH70" s="58"/>
      <c r="EI70" s="58"/>
      <c r="EJ70" s="58"/>
      <c r="EK70" s="58"/>
      <c r="EL70" s="58"/>
      <c r="EN70" s="8">
        <v>2</v>
      </c>
      <c r="EO70" s="8">
        <v>1</v>
      </c>
    </row>
    <row r="71" spans="1:145">
      <c r="B71" s="18" t="s">
        <v>175</v>
      </c>
      <c r="C71" s="18" t="s">
        <v>114</v>
      </c>
      <c r="D71" s="18" t="s">
        <v>133</v>
      </c>
      <c r="E71" s="8">
        <v>2</v>
      </c>
      <c r="F71" s="8">
        <v>1</v>
      </c>
      <c r="I71" s="58">
        <v>3.74</v>
      </c>
      <c r="J71" s="58">
        <v>3.96</v>
      </c>
      <c r="K71" s="58">
        <v>0.57640000000000002</v>
      </c>
      <c r="L71" s="58">
        <v>72.98</v>
      </c>
      <c r="M71" s="58">
        <v>9.0200000000000002E-2</v>
      </c>
      <c r="N71" s="58">
        <v>5.5300000000000002E-2</v>
      </c>
      <c r="O71" s="58">
        <v>0.53949999999999998</v>
      </c>
      <c r="P71" s="58">
        <v>0.1777</v>
      </c>
      <c r="Q71" s="58">
        <v>11.53</v>
      </c>
      <c r="R71" s="58">
        <v>1.83E-2</v>
      </c>
      <c r="S71" s="58">
        <v>93.667400000000001</v>
      </c>
      <c r="T71" s="18"/>
      <c r="V71" s="58">
        <f t="shared" si="101"/>
        <v>3.9928513015200595</v>
      </c>
      <c r="W71" s="58"/>
      <c r="X71" s="58">
        <f t="shared" si="102"/>
        <v>4.2277249074918277</v>
      </c>
      <c r="Y71" s="58"/>
      <c r="Z71" s="58">
        <f t="shared" si="103"/>
        <v>0.61536884764603272</v>
      </c>
      <c r="AA71" s="58"/>
      <c r="AB71" s="58">
        <f t="shared" si="104"/>
        <v>77.913980744634742</v>
      </c>
      <c r="AC71" s="58"/>
      <c r="AD71" s="58">
        <f t="shared" si="105"/>
        <v>9.6298178448424962E-2</v>
      </c>
      <c r="AE71" s="58"/>
      <c r="AF71" s="58">
        <f t="shared" si="106"/>
        <v>5.9038683682903555E-2</v>
      </c>
      <c r="AG71" s="58"/>
      <c r="AH71" s="58">
        <f t="shared" si="107"/>
        <v>0.57597413828076782</v>
      </c>
      <c r="AI71" s="58"/>
      <c r="AJ71" s="58">
        <f t="shared" si="108"/>
        <v>0.1897138171871964</v>
      </c>
      <c r="AK71" s="58"/>
      <c r="AL71" s="58">
        <f t="shared" si="109"/>
        <v>12.309512167520396</v>
      </c>
      <c r="AM71" s="58"/>
      <c r="AN71" s="58">
        <f t="shared" si="110"/>
        <v>1.9537213587651626E-2</v>
      </c>
      <c r="AO71" s="58"/>
      <c r="AP71" s="58">
        <f t="shared" si="111"/>
        <v>8.2205762090118881</v>
      </c>
      <c r="AQ71" s="58">
        <f t="shared" si="112"/>
        <v>2.2777777777777779E-2</v>
      </c>
      <c r="AR71" s="58">
        <f t="shared" si="113"/>
        <v>809.09090909090912</v>
      </c>
      <c r="AS71" s="58">
        <f t="shared" si="114"/>
        <v>18.429292929292927</v>
      </c>
      <c r="AT71" s="58">
        <f t="shared" si="115"/>
        <v>0.1025023169601483</v>
      </c>
      <c r="AU71" s="58">
        <f t="shared" si="116"/>
        <v>10.423146473779385</v>
      </c>
      <c r="AV71" s="58">
        <f t="shared" si="117"/>
        <v>6.3902439024390247</v>
      </c>
      <c r="AW71" s="58">
        <f t="shared" si="118"/>
        <v>7.8980542614414916E-3</v>
      </c>
      <c r="AX71" s="58">
        <f t="shared" si="119"/>
        <v>27.539276889319435</v>
      </c>
      <c r="AY71" s="58"/>
      <c r="AZ71" s="58"/>
      <c r="BA71" s="58"/>
      <c r="BB71" s="58"/>
      <c r="BC71" s="58"/>
      <c r="BD71" s="58"/>
      <c r="BE71" s="58"/>
      <c r="BF71" s="58"/>
      <c r="BG71" s="58"/>
      <c r="BH71" s="58"/>
      <c r="BI71" s="58"/>
      <c r="BJ71" s="58"/>
      <c r="BK71" s="58"/>
      <c r="BL71" s="58"/>
      <c r="BM71" s="58"/>
      <c r="BN71" s="58"/>
      <c r="BO71" s="58"/>
      <c r="BP71" s="58"/>
      <c r="BQ71" s="58"/>
      <c r="BR71" s="58"/>
      <c r="BS71" s="58"/>
      <c r="BT71" s="58"/>
      <c r="BU71" s="58"/>
      <c r="BV71" s="58"/>
      <c r="BW71" s="58"/>
      <c r="BX71" s="58"/>
      <c r="BY71" s="58"/>
      <c r="BZ71" s="58"/>
      <c r="CA71" s="58"/>
      <c r="CB71" s="58"/>
      <c r="CC71" s="58"/>
      <c r="CD71" s="58"/>
      <c r="CE71" s="58"/>
      <c r="CF71" s="58"/>
      <c r="CG71" s="58"/>
      <c r="CH71" s="58"/>
      <c r="CI71" s="58"/>
      <c r="CJ71" s="58"/>
      <c r="CK71" s="58"/>
      <c r="CL71" s="58"/>
      <c r="CM71" s="58"/>
      <c r="CN71" s="58"/>
      <c r="CO71" s="58"/>
      <c r="CP71" s="58"/>
      <c r="CQ71" s="58"/>
      <c r="CR71" s="58"/>
      <c r="CS71" s="58"/>
      <c r="CT71" s="58"/>
      <c r="CU71" s="58"/>
      <c r="CV71" s="58"/>
      <c r="CW71" s="58"/>
      <c r="CX71" s="58"/>
      <c r="CY71" s="58"/>
      <c r="CZ71" s="58"/>
      <c r="DA71" s="58"/>
      <c r="DB71" s="58"/>
      <c r="DC71" s="58"/>
      <c r="DD71" s="58"/>
      <c r="DE71" s="58"/>
      <c r="DF71" s="58"/>
      <c r="DG71" s="58"/>
      <c r="DH71" s="58"/>
      <c r="DI71" s="58"/>
      <c r="DJ71" s="58"/>
      <c r="DK71" s="58"/>
      <c r="DL71" s="58"/>
      <c r="DM71" s="58"/>
      <c r="DN71" s="58"/>
      <c r="DO71" s="58"/>
      <c r="DP71" s="58"/>
      <c r="DQ71" s="58"/>
      <c r="DR71" s="58"/>
      <c r="DS71" s="58"/>
      <c r="DT71" s="58"/>
      <c r="DU71" s="58"/>
      <c r="DV71" s="58"/>
      <c r="DW71" s="58"/>
      <c r="DX71" s="58"/>
      <c r="DY71" s="58"/>
      <c r="DZ71" s="58"/>
      <c r="EA71" s="58"/>
      <c r="EB71" s="58"/>
      <c r="EC71" s="58"/>
      <c r="ED71" s="58"/>
      <c r="EE71" s="58"/>
      <c r="EF71" s="58"/>
      <c r="EG71" s="58"/>
      <c r="EH71" s="58"/>
      <c r="EI71" s="58"/>
      <c r="EJ71" s="58"/>
      <c r="EK71" s="58"/>
      <c r="EL71" s="58"/>
      <c r="EN71" s="8">
        <v>2</v>
      </c>
      <c r="EO71" s="8">
        <v>1</v>
      </c>
    </row>
    <row r="72" spans="1:145">
      <c r="B72" s="18" t="s">
        <v>176</v>
      </c>
      <c r="C72" s="18" t="s">
        <v>114</v>
      </c>
      <c r="D72" s="18" t="s">
        <v>133</v>
      </c>
      <c r="E72" s="8">
        <v>2</v>
      </c>
      <c r="F72" s="8">
        <v>1</v>
      </c>
      <c r="I72" s="58">
        <v>3.67</v>
      </c>
      <c r="J72" s="58">
        <v>3.91</v>
      </c>
      <c r="K72" s="58">
        <v>0.5383</v>
      </c>
      <c r="L72" s="58">
        <v>72.430000000000007</v>
      </c>
      <c r="M72" s="58">
        <v>9.9000000000000005E-2</v>
      </c>
      <c r="N72" s="58">
        <v>3.4099999999999998E-2</v>
      </c>
      <c r="O72" s="58">
        <v>0.56299999999999994</v>
      </c>
      <c r="P72" s="58">
        <v>6.3799999999999996E-2</v>
      </c>
      <c r="Q72" s="58">
        <v>11.71</v>
      </c>
      <c r="R72" s="58">
        <v>8.6E-3</v>
      </c>
      <c r="S72" s="58">
        <v>93.026899999999998</v>
      </c>
      <c r="T72" s="18"/>
      <c r="V72" s="58">
        <f t="shared" si="101"/>
        <v>3.9450954508857112</v>
      </c>
      <c r="W72" s="58"/>
      <c r="X72" s="58">
        <f t="shared" si="102"/>
        <v>4.2030853441316438</v>
      </c>
      <c r="Y72" s="58"/>
      <c r="Z72" s="58">
        <f t="shared" si="103"/>
        <v>0.5786498313928552</v>
      </c>
      <c r="AA72" s="58"/>
      <c r="AB72" s="58">
        <f t="shared" si="104"/>
        <v>77.85919986584527</v>
      </c>
      <c r="AC72" s="58"/>
      <c r="AD72" s="58">
        <f t="shared" si="105"/>
        <v>0.106420830963947</v>
      </c>
      <c r="AE72" s="58"/>
      <c r="AF72" s="58">
        <f t="shared" si="106"/>
        <v>3.6656063998692853E-2</v>
      </c>
      <c r="AG72" s="58"/>
      <c r="AH72" s="58">
        <f t="shared" si="107"/>
        <v>0.60520129123941568</v>
      </c>
      <c r="AI72" s="58"/>
      <c r="AJ72" s="58">
        <f t="shared" si="108"/>
        <v>6.8582313287876936E-2</v>
      </c>
      <c r="AK72" s="58"/>
      <c r="AL72" s="58">
        <f t="shared" si="109"/>
        <v>12.587756874624437</v>
      </c>
      <c r="AM72" s="58"/>
      <c r="AN72" s="58">
        <f t="shared" si="110"/>
        <v>9.2446378413125665E-3</v>
      </c>
      <c r="AO72" s="58"/>
      <c r="AP72" s="58">
        <f t="shared" si="111"/>
        <v>8.148180795017355</v>
      </c>
      <c r="AQ72" s="58">
        <f t="shared" si="112"/>
        <v>2.5319693094629159E-2</v>
      </c>
      <c r="AR72" s="58">
        <f t="shared" si="113"/>
        <v>731.61616161616166</v>
      </c>
      <c r="AS72" s="58">
        <f t="shared" si="114"/>
        <v>18.524296675191817</v>
      </c>
      <c r="AT72" s="58">
        <f t="shared" si="115"/>
        <v>6.0568383658969806E-2</v>
      </c>
      <c r="AU72" s="58">
        <f t="shared" si="116"/>
        <v>15.785923753665688</v>
      </c>
      <c r="AV72" s="58">
        <f t="shared" si="117"/>
        <v>5.4373737373737372</v>
      </c>
      <c r="AW72" s="58">
        <f t="shared" si="118"/>
        <v>7.4320033135441103E-3</v>
      </c>
      <c r="AX72" s="58">
        <f t="shared" si="119"/>
        <v>20.060440293768387</v>
      </c>
      <c r="AY72" s="58"/>
      <c r="AZ72" s="58"/>
      <c r="BA72" s="58"/>
      <c r="BB72" s="58"/>
      <c r="BC72" s="58"/>
      <c r="BD72" s="58"/>
      <c r="BE72" s="58"/>
      <c r="BF72" s="58"/>
      <c r="BG72" s="58"/>
      <c r="BH72" s="58"/>
      <c r="BI72" s="58"/>
      <c r="BJ72" s="58"/>
      <c r="BK72" s="58"/>
      <c r="BL72" s="58"/>
      <c r="BM72" s="58"/>
      <c r="BN72" s="58"/>
      <c r="BO72" s="58"/>
      <c r="BP72" s="58"/>
      <c r="BQ72" s="58"/>
      <c r="BR72" s="58"/>
      <c r="BS72" s="58"/>
      <c r="BT72" s="58"/>
      <c r="BU72" s="58"/>
      <c r="BV72" s="58"/>
      <c r="BW72" s="58"/>
      <c r="BX72" s="58"/>
      <c r="BY72" s="58"/>
      <c r="BZ72" s="58"/>
      <c r="CA72" s="58"/>
      <c r="CB72" s="58"/>
      <c r="CC72" s="58"/>
      <c r="CD72" s="58"/>
      <c r="CE72" s="58"/>
      <c r="CF72" s="58"/>
      <c r="CG72" s="58"/>
      <c r="CH72" s="58"/>
      <c r="CI72" s="58"/>
      <c r="CJ72" s="58"/>
      <c r="CK72" s="58"/>
      <c r="CL72" s="58"/>
      <c r="CM72" s="58"/>
      <c r="CN72" s="58"/>
      <c r="CO72" s="58"/>
      <c r="CP72" s="58"/>
      <c r="CQ72" s="58"/>
      <c r="CR72" s="58"/>
      <c r="CS72" s="58"/>
      <c r="CT72" s="58"/>
      <c r="CU72" s="58"/>
      <c r="CV72" s="58"/>
      <c r="CW72" s="58"/>
      <c r="CX72" s="58"/>
      <c r="CY72" s="58"/>
      <c r="CZ72" s="58"/>
      <c r="DA72" s="58"/>
      <c r="DB72" s="58"/>
      <c r="DC72" s="58"/>
      <c r="DD72" s="58"/>
      <c r="DE72" s="58"/>
      <c r="DF72" s="58"/>
      <c r="DG72" s="58"/>
      <c r="DH72" s="58"/>
      <c r="DI72" s="58"/>
      <c r="DJ72" s="58"/>
      <c r="DK72" s="58"/>
      <c r="DL72" s="58"/>
      <c r="DM72" s="58"/>
      <c r="DN72" s="58"/>
      <c r="DO72" s="58"/>
      <c r="DP72" s="58"/>
      <c r="DQ72" s="58"/>
      <c r="DR72" s="58"/>
      <c r="DS72" s="58"/>
      <c r="DT72" s="58"/>
      <c r="DU72" s="58"/>
      <c r="DV72" s="58"/>
      <c r="DW72" s="58"/>
      <c r="DX72" s="58"/>
      <c r="DY72" s="58"/>
      <c r="DZ72" s="58"/>
      <c r="EA72" s="58"/>
      <c r="EB72" s="58"/>
      <c r="EC72" s="58"/>
      <c r="ED72" s="58"/>
      <c r="EE72" s="58"/>
      <c r="EF72" s="58"/>
      <c r="EG72" s="58"/>
      <c r="EH72" s="58"/>
      <c r="EI72" s="58"/>
      <c r="EJ72" s="58"/>
      <c r="EK72" s="58"/>
      <c r="EL72" s="58"/>
      <c r="EN72" s="8">
        <v>2</v>
      </c>
      <c r="EO72" s="8">
        <v>1</v>
      </c>
    </row>
    <row r="73" spans="1:145">
      <c r="B73" s="18" t="s">
        <v>177</v>
      </c>
      <c r="C73" s="18" t="s">
        <v>114</v>
      </c>
      <c r="D73" s="18" t="s">
        <v>133</v>
      </c>
      <c r="E73" s="8">
        <v>2</v>
      </c>
      <c r="F73" s="8">
        <v>1</v>
      </c>
      <c r="I73" s="58">
        <v>3.81</v>
      </c>
      <c r="J73" s="58">
        <v>3.83</v>
      </c>
      <c r="K73" s="58">
        <v>0.43070000000000003</v>
      </c>
      <c r="L73" s="58">
        <v>74.41</v>
      </c>
      <c r="M73" s="58">
        <v>6.7199999999999996E-2</v>
      </c>
      <c r="N73" s="58">
        <v>5.45E-2</v>
      </c>
      <c r="O73" s="58">
        <v>0.56179999999999997</v>
      </c>
      <c r="P73" s="58">
        <v>6.3600000000000004E-2</v>
      </c>
      <c r="Q73" s="58">
        <v>11.94</v>
      </c>
      <c r="R73" s="58">
        <v>3.3399999999999999E-2</v>
      </c>
      <c r="S73" s="58">
        <v>95.201300000000003</v>
      </c>
      <c r="T73" s="18"/>
      <c r="V73" s="58">
        <f t="shared" si="101"/>
        <v>4.0020461905457179</v>
      </c>
      <c r="W73" s="58"/>
      <c r="X73" s="58">
        <f t="shared" si="102"/>
        <v>4.0230543070315212</v>
      </c>
      <c r="Y73" s="58"/>
      <c r="Z73" s="58">
        <f t="shared" si="103"/>
        <v>0.45240978852179542</v>
      </c>
      <c r="AA73" s="58"/>
      <c r="AB73" s="58">
        <f t="shared" si="104"/>
        <v>78.160697385434858</v>
      </c>
      <c r="AC73" s="58"/>
      <c r="AD73" s="58">
        <f t="shared" si="105"/>
        <v>7.0587271392302406E-2</v>
      </c>
      <c r="AE73" s="58"/>
      <c r="AF73" s="58">
        <f t="shared" si="106"/>
        <v>5.724711742381669E-2</v>
      </c>
      <c r="AG73" s="58"/>
      <c r="AH73" s="58">
        <f t="shared" si="107"/>
        <v>0.59011799208624249</v>
      </c>
      <c r="AI73" s="58"/>
      <c r="AJ73" s="58">
        <f t="shared" si="108"/>
        <v>6.6805810424857642E-2</v>
      </c>
      <c r="AK73" s="58"/>
      <c r="AL73" s="58">
        <f t="shared" si="109"/>
        <v>12.541845542025159</v>
      </c>
      <c r="AM73" s="58"/>
      <c r="AN73" s="58">
        <f t="shared" si="110"/>
        <v>3.5083554531293158E-2</v>
      </c>
      <c r="AO73" s="58"/>
      <c r="AP73" s="58">
        <f t="shared" si="111"/>
        <v>8.0251004975772382</v>
      </c>
      <c r="AQ73" s="58">
        <f t="shared" si="112"/>
        <v>1.7545691906005221E-2</v>
      </c>
      <c r="AR73" s="58">
        <f t="shared" si="113"/>
        <v>1107.2916666666667</v>
      </c>
      <c r="AS73" s="58">
        <f t="shared" si="114"/>
        <v>19.428198433420366</v>
      </c>
      <c r="AT73" s="58">
        <f t="shared" si="115"/>
        <v>9.7009611961552153E-2</v>
      </c>
      <c r="AU73" s="58">
        <f t="shared" si="116"/>
        <v>7.9027522935779819</v>
      </c>
      <c r="AV73" s="58">
        <f t="shared" si="117"/>
        <v>6.4092261904761916</v>
      </c>
      <c r="AW73" s="58">
        <f t="shared" si="118"/>
        <v>5.7882005106840483E-3</v>
      </c>
      <c r="AX73" s="58">
        <f t="shared" si="119"/>
        <v>33.389659690690223</v>
      </c>
      <c r="AY73" s="58"/>
      <c r="AZ73" s="58"/>
      <c r="BA73" s="58"/>
      <c r="BB73" s="58"/>
      <c r="BC73" s="58"/>
      <c r="BD73" s="58"/>
      <c r="BE73" s="58"/>
      <c r="BF73" s="58"/>
      <c r="BG73" s="58"/>
      <c r="BH73" s="58"/>
      <c r="BI73" s="58"/>
      <c r="BJ73" s="58"/>
      <c r="BK73" s="58"/>
      <c r="BL73" s="58"/>
      <c r="BM73" s="58"/>
      <c r="BN73" s="58"/>
      <c r="BO73" s="58"/>
      <c r="BP73" s="58"/>
      <c r="BQ73" s="58"/>
      <c r="BR73" s="58"/>
      <c r="BS73" s="58"/>
      <c r="BT73" s="58"/>
      <c r="BU73" s="58"/>
      <c r="BV73" s="58"/>
      <c r="BW73" s="58"/>
      <c r="BX73" s="58"/>
      <c r="BY73" s="58"/>
      <c r="BZ73" s="58"/>
      <c r="CA73" s="58"/>
      <c r="CB73" s="58"/>
      <c r="CC73" s="58"/>
      <c r="CD73" s="58"/>
      <c r="CE73" s="58"/>
      <c r="CF73" s="58"/>
      <c r="CG73" s="58"/>
      <c r="CH73" s="58"/>
      <c r="CI73" s="58"/>
      <c r="CJ73" s="58"/>
      <c r="CK73" s="58"/>
      <c r="CL73" s="58"/>
      <c r="CM73" s="58"/>
      <c r="CN73" s="58"/>
      <c r="CO73" s="58"/>
      <c r="CP73" s="58"/>
      <c r="CQ73" s="58"/>
      <c r="CR73" s="58"/>
      <c r="CS73" s="58"/>
      <c r="CT73" s="58"/>
      <c r="CU73" s="58"/>
      <c r="CV73" s="58"/>
      <c r="CW73" s="58"/>
      <c r="CX73" s="58"/>
      <c r="CY73" s="58"/>
      <c r="CZ73" s="58"/>
      <c r="DA73" s="58"/>
      <c r="DB73" s="58"/>
      <c r="DC73" s="58"/>
      <c r="DD73" s="58"/>
      <c r="DE73" s="58"/>
      <c r="DF73" s="58"/>
      <c r="DG73" s="58"/>
      <c r="DH73" s="58"/>
      <c r="DI73" s="58"/>
      <c r="DJ73" s="58"/>
      <c r="DK73" s="58"/>
      <c r="DL73" s="58"/>
      <c r="DM73" s="58"/>
      <c r="DN73" s="58"/>
      <c r="DO73" s="58"/>
      <c r="DP73" s="58"/>
      <c r="DQ73" s="58"/>
      <c r="DR73" s="58"/>
      <c r="DS73" s="58"/>
      <c r="DT73" s="58"/>
      <c r="DU73" s="58"/>
      <c r="DV73" s="58"/>
      <c r="DW73" s="58"/>
      <c r="DX73" s="58"/>
      <c r="DY73" s="58"/>
      <c r="DZ73" s="58"/>
      <c r="EA73" s="58"/>
      <c r="EB73" s="58"/>
      <c r="EC73" s="58"/>
      <c r="ED73" s="58"/>
      <c r="EE73" s="58"/>
      <c r="EF73" s="58"/>
      <c r="EG73" s="58"/>
      <c r="EH73" s="58"/>
      <c r="EI73" s="58"/>
      <c r="EJ73" s="58"/>
      <c r="EK73" s="58"/>
      <c r="EL73" s="58"/>
      <c r="EN73" s="8">
        <v>2</v>
      </c>
      <c r="EO73" s="8">
        <v>1</v>
      </c>
    </row>
    <row r="74" spans="1:145">
      <c r="B74" s="18" t="s">
        <v>178</v>
      </c>
      <c r="C74" s="18" t="s">
        <v>114</v>
      </c>
      <c r="D74" s="18" t="s">
        <v>133</v>
      </c>
      <c r="E74" s="8">
        <v>2</v>
      </c>
      <c r="F74" s="8">
        <v>1</v>
      </c>
      <c r="I74" s="58">
        <v>3.68</v>
      </c>
      <c r="J74" s="58">
        <v>3.64</v>
      </c>
      <c r="K74" s="58">
        <v>0.48780000000000001</v>
      </c>
      <c r="L74" s="58">
        <v>73.16</v>
      </c>
      <c r="M74" s="58">
        <v>0.1195</v>
      </c>
      <c r="N74" s="58">
        <v>6.9800000000000001E-2</v>
      </c>
      <c r="O74" s="58">
        <v>0.60660000000000003</v>
      </c>
      <c r="P74" s="58">
        <v>1.03E-2</v>
      </c>
      <c r="Q74" s="58">
        <v>11.71</v>
      </c>
      <c r="R74" s="58">
        <v>5.6000000000000001E-2</v>
      </c>
      <c r="S74" s="58">
        <v>93.540099999999995</v>
      </c>
      <c r="T74" s="18"/>
      <c r="V74" s="58">
        <f t="shared" si="101"/>
        <v>3.9341416141312662</v>
      </c>
      <c r="W74" s="58"/>
      <c r="X74" s="58">
        <f t="shared" si="102"/>
        <v>3.8913792052820133</v>
      </c>
      <c r="Y74" s="58"/>
      <c r="Z74" s="58">
        <f t="shared" si="103"/>
        <v>0.52148757591663908</v>
      </c>
      <c r="AA74" s="58"/>
      <c r="AB74" s="58">
        <f t="shared" si="104"/>
        <v>78.212445785283535</v>
      </c>
      <c r="AC74" s="58"/>
      <c r="AD74" s="58">
        <f t="shared" si="105"/>
        <v>0.12775269643714302</v>
      </c>
      <c r="AE74" s="58"/>
      <c r="AF74" s="58">
        <f t="shared" si="106"/>
        <v>7.4620403441946287E-2</v>
      </c>
      <c r="AG74" s="58"/>
      <c r="AH74" s="58">
        <f t="shared" si="107"/>
        <v>0.64849193019892004</v>
      </c>
      <c r="AI74" s="58"/>
      <c r="AJ74" s="58">
        <f t="shared" si="108"/>
        <v>1.101132027868262E-2</v>
      </c>
      <c r="AK74" s="58"/>
      <c r="AL74" s="58">
        <f t="shared" si="109"/>
        <v>12.518695190618784</v>
      </c>
      <c r="AM74" s="58"/>
      <c r="AN74" s="58">
        <f t="shared" si="110"/>
        <v>5.9867372388954038E-2</v>
      </c>
      <c r="AO74" s="58"/>
      <c r="AP74" s="58">
        <f t="shared" si="111"/>
        <v>7.8255208194132795</v>
      </c>
      <c r="AQ74" s="58">
        <f t="shared" si="112"/>
        <v>3.2829670329670331E-2</v>
      </c>
      <c r="AR74" s="58">
        <f t="shared" si="113"/>
        <v>612.21757322175733</v>
      </c>
      <c r="AS74" s="58">
        <f t="shared" si="114"/>
        <v>20.098901098901099</v>
      </c>
      <c r="AT74" s="58">
        <f t="shared" si="115"/>
        <v>0.11506758984503791</v>
      </c>
      <c r="AU74" s="58">
        <f t="shared" si="116"/>
        <v>6.9885386819484259</v>
      </c>
      <c r="AV74" s="58">
        <f t="shared" si="117"/>
        <v>4.082008368200837</v>
      </c>
      <c r="AW74" s="58">
        <f t="shared" si="118"/>
        <v>6.6675779114270103E-3</v>
      </c>
      <c r="AX74" s="58">
        <f t="shared" si="119"/>
        <v>36.177372201730726</v>
      </c>
      <c r="AY74" s="58"/>
      <c r="AZ74" s="58"/>
      <c r="BA74" s="58"/>
      <c r="BB74" s="58"/>
      <c r="BC74" s="58"/>
      <c r="BD74" s="58"/>
      <c r="BE74" s="58"/>
      <c r="BF74" s="58"/>
      <c r="BG74" s="58"/>
      <c r="BH74" s="58"/>
      <c r="BI74" s="58"/>
      <c r="BJ74" s="58"/>
      <c r="BK74" s="58"/>
      <c r="BL74" s="58"/>
      <c r="BM74" s="58"/>
      <c r="BN74" s="58"/>
      <c r="BO74" s="58"/>
      <c r="BP74" s="58"/>
      <c r="BQ74" s="58"/>
      <c r="BR74" s="58"/>
      <c r="BS74" s="58"/>
      <c r="BT74" s="58"/>
      <c r="BU74" s="58"/>
      <c r="BV74" s="58"/>
      <c r="BW74" s="58"/>
      <c r="BX74" s="58"/>
      <c r="BY74" s="58"/>
      <c r="BZ74" s="58"/>
      <c r="CA74" s="58"/>
      <c r="CB74" s="58"/>
      <c r="CC74" s="58"/>
      <c r="CD74" s="58"/>
      <c r="CE74" s="58"/>
      <c r="CF74" s="58"/>
      <c r="CG74" s="58"/>
      <c r="CH74" s="58"/>
      <c r="CI74" s="58"/>
      <c r="CJ74" s="58"/>
      <c r="CK74" s="58"/>
      <c r="CL74" s="58"/>
      <c r="CM74" s="58"/>
      <c r="CN74" s="58"/>
      <c r="CO74" s="58"/>
      <c r="CP74" s="58"/>
      <c r="CQ74" s="58"/>
      <c r="CR74" s="58"/>
      <c r="CS74" s="58"/>
      <c r="CT74" s="58"/>
      <c r="CU74" s="58"/>
      <c r="CV74" s="58"/>
      <c r="CW74" s="58"/>
      <c r="CX74" s="58"/>
      <c r="CY74" s="58"/>
      <c r="CZ74" s="58"/>
      <c r="DA74" s="58"/>
      <c r="DB74" s="58"/>
      <c r="DC74" s="58"/>
      <c r="DD74" s="58"/>
      <c r="DE74" s="58"/>
      <c r="DF74" s="58"/>
      <c r="DG74" s="58"/>
      <c r="DH74" s="58"/>
      <c r="DI74" s="58"/>
      <c r="DJ74" s="58"/>
      <c r="DK74" s="58"/>
      <c r="DL74" s="58"/>
      <c r="DM74" s="58"/>
      <c r="DN74" s="58"/>
      <c r="DO74" s="58"/>
      <c r="DP74" s="58"/>
      <c r="DQ74" s="58"/>
      <c r="DR74" s="58"/>
      <c r="DS74" s="58"/>
      <c r="DT74" s="58"/>
      <c r="DU74" s="58"/>
      <c r="DV74" s="58"/>
      <c r="DW74" s="58"/>
      <c r="DX74" s="58"/>
      <c r="DY74" s="58"/>
      <c r="DZ74" s="58"/>
      <c r="EA74" s="58"/>
      <c r="EB74" s="58"/>
      <c r="EC74" s="58"/>
      <c r="ED74" s="58"/>
      <c r="EE74" s="58"/>
      <c r="EF74" s="58"/>
      <c r="EG74" s="58"/>
      <c r="EH74" s="58"/>
      <c r="EI74" s="58"/>
      <c r="EJ74" s="58"/>
      <c r="EK74" s="58"/>
      <c r="EL74" s="58"/>
      <c r="EN74" s="8">
        <v>2</v>
      </c>
      <c r="EO74" s="8">
        <v>1</v>
      </c>
    </row>
    <row r="75" spans="1:145">
      <c r="B75" s="18" t="s">
        <v>179</v>
      </c>
      <c r="C75" s="18" t="s">
        <v>114</v>
      </c>
      <c r="D75" s="18" t="s">
        <v>133</v>
      </c>
      <c r="E75" s="8">
        <v>2</v>
      </c>
      <c r="F75" s="8">
        <v>1</v>
      </c>
      <c r="I75" s="58">
        <v>3.71</v>
      </c>
      <c r="J75" s="58">
        <v>3.75</v>
      </c>
      <c r="K75" s="58">
        <v>0.4244</v>
      </c>
      <c r="L75" s="58">
        <v>73.400000000000006</v>
      </c>
      <c r="M75" s="58">
        <v>7.8200000000000006E-2</v>
      </c>
      <c r="N75" s="58">
        <v>6.9199999999999998E-2</v>
      </c>
      <c r="O75" s="58">
        <v>0.61660000000000004</v>
      </c>
      <c r="P75" s="58">
        <v>0.1043</v>
      </c>
      <c r="Q75" s="58">
        <v>12.01</v>
      </c>
      <c r="R75" s="58">
        <v>3.2000000000000002E-3</v>
      </c>
      <c r="S75" s="58">
        <v>94.165999999999997</v>
      </c>
      <c r="T75" s="18"/>
      <c r="V75" s="58">
        <f t="shared" si="101"/>
        <v>3.9398509015993031</v>
      </c>
      <c r="W75" s="58"/>
      <c r="X75" s="58">
        <f t="shared" si="102"/>
        <v>3.9823290784359542</v>
      </c>
      <c r="Y75" s="58"/>
      <c r="Z75" s="58">
        <f t="shared" si="103"/>
        <v>0.4506934562368583</v>
      </c>
      <c r="AA75" s="58"/>
      <c r="AB75" s="58">
        <f t="shared" si="104"/>
        <v>77.947454495253083</v>
      </c>
      <c r="AC75" s="58"/>
      <c r="AD75" s="58">
        <f t="shared" si="105"/>
        <v>8.3044835715651091E-2</v>
      </c>
      <c r="AE75" s="58"/>
      <c r="AF75" s="58">
        <f t="shared" si="106"/>
        <v>7.3487245927404798E-2</v>
      </c>
      <c r="AG75" s="58"/>
      <c r="AH75" s="58">
        <f t="shared" si="107"/>
        <v>0.65480109593696245</v>
      </c>
      <c r="AI75" s="58"/>
      <c r="AJ75" s="58">
        <f t="shared" si="108"/>
        <v>0.11076184610156532</v>
      </c>
      <c r="AK75" s="58"/>
      <c r="AL75" s="58">
        <f t="shared" si="109"/>
        <v>12.754072595204214</v>
      </c>
      <c r="AM75" s="58"/>
      <c r="AN75" s="58">
        <f t="shared" si="110"/>
        <v>3.3982541469320142E-3</v>
      </c>
      <c r="AO75" s="58"/>
      <c r="AP75" s="58">
        <f t="shared" si="111"/>
        <v>7.9221799800352573</v>
      </c>
      <c r="AQ75" s="58">
        <f t="shared" si="112"/>
        <v>2.0853333333333331E-2</v>
      </c>
      <c r="AR75" s="58">
        <f t="shared" si="113"/>
        <v>938.6189258312022</v>
      </c>
      <c r="AS75" s="58">
        <f t="shared" si="114"/>
        <v>19.573333333333334</v>
      </c>
      <c r="AT75" s="58">
        <f t="shared" si="115"/>
        <v>0.11222834901070386</v>
      </c>
      <c r="AU75" s="58">
        <f t="shared" si="116"/>
        <v>6.1329479768786124</v>
      </c>
      <c r="AV75" s="58">
        <f t="shared" si="117"/>
        <v>5.4271099744245515</v>
      </c>
      <c r="AW75" s="58">
        <f t="shared" si="118"/>
        <v>5.7820163487738406E-3</v>
      </c>
      <c r="AX75" s="58">
        <f t="shared" si="119"/>
        <v>39.243743909010732</v>
      </c>
      <c r="AY75" s="58"/>
      <c r="AZ75" s="58"/>
      <c r="BA75" s="58"/>
      <c r="BB75" s="58"/>
      <c r="BC75" s="58"/>
      <c r="BD75" s="58"/>
      <c r="BE75" s="58"/>
      <c r="BF75" s="58"/>
      <c r="BG75" s="58"/>
      <c r="BH75" s="58"/>
      <c r="BI75" s="58"/>
      <c r="BJ75" s="58"/>
      <c r="BK75" s="58"/>
      <c r="BL75" s="58"/>
      <c r="BM75" s="58"/>
      <c r="BN75" s="58"/>
      <c r="BO75" s="58"/>
      <c r="BP75" s="58"/>
      <c r="BQ75" s="58"/>
      <c r="BR75" s="58"/>
      <c r="BS75" s="58"/>
      <c r="BT75" s="58"/>
      <c r="BU75" s="58"/>
      <c r="BV75" s="58"/>
      <c r="BW75" s="58"/>
      <c r="BX75" s="58"/>
      <c r="BY75" s="58"/>
      <c r="BZ75" s="58"/>
      <c r="CA75" s="58"/>
      <c r="CB75" s="58"/>
      <c r="CC75" s="58"/>
      <c r="CD75" s="58"/>
      <c r="CE75" s="58"/>
      <c r="CF75" s="58"/>
      <c r="CG75" s="58"/>
      <c r="CH75" s="58"/>
      <c r="CI75" s="58"/>
      <c r="CJ75" s="58"/>
      <c r="CK75" s="58"/>
      <c r="CL75" s="58"/>
      <c r="CM75" s="58"/>
      <c r="CN75" s="58"/>
      <c r="CO75" s="58"/>
      <c r="CP75" s="58"/>
      <c r="CQ75" s="58"/>
      <c r="CR75" s="58"/>
      <c r="CS75" s="58"/>
      <c r="CT75" s="58"/>
      <c r="CU75" s="58"/>
      <c r="CV75" s="58"/>
      <c r="CW75" s="58"/>
      <c r="CX75" s="58"/>
      <c r="CY75" s="58"/>
      <c r="CZ75" s="58"/>
      <c r="DA75" s="58"/>
      <c r="DB75" s="58"/>
      <c r="DC75" s="58"/>
      <c r="DD75" s="58"/>
      <c r="DE75" s="58"/>
      <c r="DF75" s="58"/>
      <c r="DG75" s="58"/>
      <c r="DH75" s="58"/>
      <c r="DI75" s="58"/>
      <c r="DJ75" s="58"/>
      <c r="DK75" s="58"/>
      <c r="DL75" s="58"/>
      <c r="DM75" s="58"/>
      <c r="DN75" s="58"/>
      <c r="DO75" s="58"/>
      <c r="DP75" s="58"/>
      <c r="DQ75" s="58"/>
      <c r="DR75" s="58"/>
      <c r="DS75" s="58"/>
      <c r="DT75" s="58"/>
      <c r="DU75" s="58"/>
      <c r="DV75" s="58"/>
      <c r="DW75" s="58"/>
      <c r="DX75" s="58"/>
      <c r="DY75" s="58"/>
      <c r="DZ75" s="58"/>
      <c r="EA75" s="58"/>
      <c r="EB75" s="58"/>
      <c r="EC75" s="58"/>
      <c r="ED75" s="58"/>
      <c r="EE75" s="58"/>
      <c r="EF75" s="58"/>
      <c r="EG75" s="58"/>
      <c r="EH75" s="58"/>
      <c r="EI75" s="58"/>
      <c r="EJ75" s="58"/>
      <c r="EK75" s="58"/>
      <c r="EL75" s="58"/>
      <c r="EN75" s="8">
        <v>2</v>
      </c>
      <c r="EO75" s="8">
        <v>1</v>
      </c>
    </row>
    <row r="76" spans="1:145">
      <c r="B76" s="18" t="s">
        <v>180</v>
      </c>
      <c r="C76" s="18" t="s">
        <v>114</v>
      </c>
      <c r="D76" s="18" t="s">
        <v>133</v>
      </c>
      <c r="E76" s="8">
        <v>2</v>
      </c>
      <c r="F76" s="8">
        <v>1</v>
      </c>
      <c r="I76" s="58">
        <v>3.7</v>
      </c>
      <c r="J76" s="58">
        <v>3.89</v>
      </c>
      <c r="K76" s="58">
        <v>0.4118</v>
      </c>
      <c r="L76" s="58">
        <v>73.45</v>
      </c>
      <c r="M76" s="58">
        <v>6.0699999999999997E-2</v>
      </c>
      <c r="N76" s="58">
        <v>5.57E-2</v>
      </c>
      <c r="O76" s="58">
        <v>0.54820000000000002</v>
      </c>
      <c r="P76" s="58">
        <v>2.8299999999999999E-2</v>
      </c>
      <c r="Q76" s="58">
        <v>11.58</v>
      </c>
      <c r="R76" s="58">
        <v>9.7000000000000003E-3</v>
      </c>
      <c r="S76" s="58">
        <v>93.734499999999997</v>
      </c>
      <c r="T76" s="18"/>
      <c r="V76" s="58">
        <f t="shared" si="101"/>
        <v>3.9473192901226342</v>
      </c>
      <c r="W76" s="58"/>
      <c r="X76" s="58">
        <f t="shared" si="102"/>
        <v>4.150019469885688</v>
      </c>
      <c r="Y76" s="58"/>
      <c r="Z76" s="58">
        <f t="shared" si="103"/>
        <v>0.43932596856013528</v>
      </c>
      <c r="AA76" s="58"/>
      <c r="AB76" s="58">
        <f t="shared" si="104"/>
        <v>78.359622124191205</v>
      </c>
      <c r="AC76" s="58"/>
      <c r="AD76" s="58">
        <f t="shared" si="105"/>
        <v>6.4757373219038877E-2</v>
      </c>
      <c r="AE76" s="58"/>
      <c r="AF76" s="58">
        <f t="shared" si="106"/>
        <v>5.9423157962116405E-2</v>
      </c>
      <c r="AG76" s="58"/>
      <c r="AH76" s="58">
        <f t="shared" si="107"/>
        <v>0.58484336076898047</v>
      </c>
      <c r="AI76" s="58"/>
      <c r="AJ76" s="58">
        <f t="shared" si="108"/>
        <v>3.0191658354181226E-2</v>
      </c>
      <c r="AK76" s="58"/>
      <c r="AL76" s="58">
        <f t="shared" si="109"/>
        <v>12.354042535032459</v>
      </c>
      <c r="AM76" s="58"/>
      <c r="AN76" s="58">
        <f t="shared" si="110"/>
        <v>1.0348377598429609E-2</v>
      </c>
      <c r="AO76" s="58"/>
      <c r="AP76" s="58">
        <f t="shared" si="111"/>
        <v>8.0973387600083218</v>
      </c>
      <c r="AQ76" s="58">
        <f t="shared" si="112"/>
        <v>1.5604113110539844E-2</v>
      </c>
      <c r="AR76" s="58">
        <f t="shared" si="113"/>
        <v>1210.0494233937397</v>
      </c>
      <c r="AS76" s="58">
        <f t="shared" si="114"/>
        <v>18.881748071979434</v>
      </c>
      <c r="AT76" s="58">
        <f t="shared" si="115"/>
        <v>0.10160525355709596</v>
      </c>
      <c r="AU76" s="58">
        <f t="shared" si="116"/>
        <v>7.3931777378815084</v>
      </c>
      <c r="AV76" s="58">
        <f t="shared" si="117"/>
        <v>6.7841845140032957</v>
      </c>
      <c r="AW76" s="58">
        <f t="shared" si="118"/>
        <v>5.606535057862491E-3</v>
      </c>
      <c r="AX76" s="58">
        <f t="shared" si="119"/>
        <v>34.888132044618509</v>
      </c>
      <c r="AY76" s="58"/>
      <c r="AZ76" s="58"/>
      <c r="BA76" s="58"/>
      <c r="BB76" s="58"/>
      <c r="BC76" s="58"/>
      <c r="BD76" s="58"/>
      <c r="BE76" s="58"/>
      <c r="BF76" s="58"/>
      <c r="BG76" s="58"/>
      <c r="BH76" s="58"/>
      <c r="BI76" s="58"/>
      <c r="BJ76" s="58"/>
      <c r="BK76" s="58"/>
      <c r="BL76" s="58"/>
      <c r="BM76" s="58"/>
      <c r="BN76" s="58"/>
      <c r="BO76" s="58"/>
      <c r="BP76" s="58"/>
      <c r="BQ76" s="58"/>
      <c r="BR76" s="58"/>
      <c r="BS76" s="58"/>
      <c r="BT76" s="58"/>
      <c r="BU76" s="58"/>
      <c r="BV76" s="58"/>
      <c r="BW76" s="58"/>
      <c r="BX76" s="58"/>
      <c r="BY76" s="58"/>
      <c r="BZ76" s="58"/>
      <c r="CA76" s="58"/>
      <c r="CB76" s="58"/>
      <c r="CC76" s="58"/>
      <c r="CD76" s="58"/>
      <c r="CE76" s="58"/>
      <c r="CF76" s="58"/>
      <c r="CG76" s="58"/>
      <c r="CH76" s="58"/>
      <c r="CI76" s="58"/>
      <c r="CJ76" s="58"/>
      <c r="CK76" s="58"/>
      <c r="CL76" s="58"/>
      <c r="CM76" s="58"/>
      <c r="CN76" s="58"/>
      <c r="CO76" s="58"/>
      <c r="CP76" s="58"/>
      <c r="CQ76" s="58"/>
      <c r="CR76" s="58"/>
      <c r="CS76" s="58"/>
      <c r="CT76" s="58"/>
      <c r="CU76" s="58"/>
      <c r="CV76" s="58"/>
      <c r="CW76" s="58"/>
      <c r="CX76" s="58"/>
      <c r="CY76" s="58"/>
      <c r="CZ76" s="58"/>
      <c r="DA76" s="58"/>
      <c r="DB76" s="58"/>
      <c r="DC76" s="58"/>
      <c r="DD76" s="58"/>
      <c r="DE76" s="58"/>
      <c r="DF76" s="58"/>
      <c r="DG76" s="58"/>
      <c r="DH76" s="58"/>
      <c r="DI76" s="58"/>
      <c r="DJ76" s="58"/>
      <c r="DK76" s="58"/>
      <c r="DL76" s="58"/>
      <c r="DM76" s="58"/>
      <c r="DN76" s="58"/>
      <c r="DO76" s="58"/>
      <c r="DP76" s="58"/>
      <c r="DQ76" s="58"/>
      <c r="DR76" s="58"/>
      <c r="DS76" s="58"/>
      <c r="DT76" s="58"/>
      <c r="DU76" s="58"/>
      <c r="DV76" s="58"/>
      <c r="DW76" s="58"/>
      <c r="DX76" s="58"/>
      <c r="DY76" s="58"/>
      <c r="DZ76" s="58"/>
      <c r="EA76" s="58"/>
      <c r="EB76" s="58"/>
      <c r="EC76" s="58"/>
      <c r="ED76" s="58"/>
      <c r="EE76" s="58"/>
      <c r="EF76" s="58"/>
      <c r="EG76" s="58"/>
      <c r="EH76" s="58"/>
      <c r="EI76" s="58"/>
      <c r="EJ76" s="58"/>
      <c r="EK76" s="58"/>
      <c r="EL76" s="58"/>
      <c r="EN76" s="8">
        <v>2</v>
      </c>
      <c r="EO76" s="8">
        <v>1</v>
      </c>
    </row>
    <row r="77" spans="1:145">
      <c r="B77" s="18" t="s">
        <v>181</v>
      </c>
      <c r="C77" s="18" t="s">
        <v>114</v>
      </c>
      <c r="D77" s="18" t="s">
        <v>133</v>
      </c>
      <c r="E77" s="8">
        <v>2</v>
      </c>
      <c r="F77" s="8">
        <v>1</v>
      </c>
      <c r="I77" s="58">
        <v>3.8</v>
      </c>
      <c r="J77" s="58">
        <v>3.63</v>
      </c>
      <c r="K77" s="58">
        <v>0.62070000000000003</v>
      </c>
      <c r="L77" s="58">
        <v>73.31</v>
      </c>
      <c r="M77" s="58">
        <v>8.5000000000000006E-2</v>
      </c>
      <c r="N77" s="58">
        <v>6.8199999999999997E-2</v>
      </c>
      <c r="O77" s="58">
        <v>0.62219999999999998</v>
      </c>
      <c r="P77" s="58">
        <v>6.7400000000000002E-2</v>
      </c>
      <c r="Q77" s="58">
        <v>11.84</v>
      </c>
      <c r="R77" s="58">
        <v>0</v>
      </c>
      <c r="S77" s="58">
        <v>94.043499999999995</v>
      </c>
      <c r="T77" s="18"/>
      <c r="V77" s="58">
        <f t="shared" si="101"/>
        <v>4.0406833008129217</v>
      </c>
      <c r="W77" s="58"/>
      <c r="X77" s="58">
        <f t="shared" si="102"/>
        <v>3.8599158899870805</v>
      </c>
      <c r="Y77" s="58"/>
      <c r="Z77" s="58">
        <f t="shared" si="103"/>
        <v>0.66001371705646861</v>
      </c>
      <c r="AA77" s="58"/>
      <c r="AB77" s="58">
        <f t="shared" si="104"/>
        <v>77.953287574367195</v>
      </c>
      <c r="AC77" s="58"/>
      <c r="AD77" s="58">
        <f t="shared" si="105"/>
        <v>9.0383705412920637E-2</v>
      </c>
      <c r="AE77" s="58"/>
      <c r="AF77" s="58">
        <f t="shared" si="106"/>
        <v>7.2519631872484544E-2</v>
      </c>
      <c r="AG77" s="58"/>
      <c r="AH77" s="58">
        <f t="shared" si="107"/>
        <v>0.66160872362257894</v>
      </c>
      <c r="AI77" s="58"/>
      <c r="AJ77" s="58">
        <f t="shared" si="108"/>
        <v>7.166896170389235E-2</v>
      </c>
      <c r="AK77" s="58"/>
      <c r="AL77" s="58">
        <f t="shared" si="109"/>
        <v>12.589918495164474</v>
      </c>
      <c r="AM77" s="58"/>
      <c r="AN77" s="58">
        <f t="shared" si="110"/>
        <v>0</v>
      </c>
      <c r="AO77" s="58"/>
      <c r="AP77" s="58">
        <f t="shared" si="111"/>
        <v>7.9005991908000022</v>
      </c>
      <c r="AQ77" s="58">
        <f t="shared" si="112"/>
        <v>2.3415977961432511E-2</v>
      </c>
      <c r="AR77" s="58">
        <f t="shared" si="113"/>
        <v>862.47058823529403</v>
      </c>
      <c r="AS77" s="58">
        <f t="shared" si="114"/>
        <v>20.19559228650138</v>
      </c>
      <c r="AT77" s="58">
        <f t="shared" si="115"/>
        <v>0.1096110575377692</v>
      </c>
      <c r="AU77" s="58">
        <f t="shared" si="116"/>
        <v>9.1011730205278596</v>
      </c>
      <c r="AV77" s="58">
        <f t="shared" si="117"/>
        <v>7.3023529411764692</v>
      </c>
      <c r="AW77" s="58">
        <f t="shared" si="118"/>
        <v>8.4667848861001219E-3</v>
      </c>
      <c r="AX77" s="58">
        <f t="shared" si="119"/>
        <v>30.32633825878867</v>
      </c>
      <c r="AY77" s="58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  <c r="BO77" s="58"/>
      <c r="BP77" s="58"/>
      <c r="BQ77" s="58"/>
      <c r="BR77" s="58"/>
      <c r="BS77" s="58"/>
      <c r="BT77" s="58"/>
      <c r="BU77" s="58"/>
      <c r="BV77" s="58"/>
      <c r="BW77" s="58"/>
      <c r="BX77" s="58"/>
      <c r="BY77" s="58"/>
      <c r="BZ77" s="58"/>
      <c r="CA77" s="58"/>
      <c r="CB77" s="58"/>
      <c r="CC77" s="58"/>
      <c r="CD77" s="58"/>
      <c r="CE77" s="58"/>
      <c r="CF77" s="58"/>
      <c r="CG77" s="58"/>
      <c r="CH77" s="58"/>
      <c r="CI77" s="58"/>
      <c r="CJ77" s="58"/>
      <c r="CK77" s="58"/>
      <c r="CL77" s="58"/>
      <c r="CM77" s="58"/>
      <c r="CN77" s="58"/>
      <c r="CO77" s="58"/>
      <c r="CP77" s="58"/>
      <c r="CQ77" s="58"/>
      <c r="CR77" s="58"/>
      <c r="CS77" s="58"/>
      <c r="CT77" s="58"/>
      <c r="CU77" s="58"/>
      <c r="CV77" s="58"/>
      <c r="CW77" s="58"/>
      <c r="CX77" s="58"/>
      <c r="CY77" s="58"/>
      <c r="CZ77" s="58"/>
      <c r="DA77" s="58"/>
      <c r="DB77" s="58"/>
      <c r="DC77" s="58"/>
      <c r="DD77" s="58"/>
      <c r="DE77" s="58"/>
      <c r="DF77" s="58"/>
      <c r="DG77" s="58"/>
      <c r="DH77" s="58"/>
      <c r="DI77" s="58"/>
      <c r="DJ77" s="58"/>
      <c r="DK77" s="58"/>
      <c r="DL77" s="58"/>
      <c r="DM77" s="58"/>
      <c r="DN77" s="58"/>
      <c r="DO77" s="58"/>
      <c r="DP77" s="58"/>
      <c r="DQ77" s="58"/>
      <c r="DR77" s="58"/>
      <c r="DS77" s="58"/>
      <c r="DT77" s="58"/>
      <c r="DU77" s="58"/>
      <c r="DV77" s="58"/>
      <c r="DW77" s="58"/>
      <c r="DX77" s="58"/>
      <c r="DY77" s="58"/>
      <c r="DZ77" s="58"/>
      <c r="EA77" s="58"/>
      <c r="EB77" s="58"/>
      <c r="EC77" s="58"/>
      <c r="ED77" s="58"/>
      <c r="EE77" s="58"/>
      <c r="EF77" s="58"/>
      <c r="EG77" s="58"/>
      <c r="EH77" s="58"/>
      <c r="EI77" s="58"/>
      <c r="EJ77" s="58"/>
      <c r="EK77" s="58"/>
      <c r="EL77" s="58"/>
      <c r="EN77" s="8">
        <v>2</v>
      </c>
      <c r="EO77" s="8">
        <v>1</v>
      </c>
    </row>
    <row r="78" spans="1:145" s="16" customFormat="1">
      <c r="A78" s="1"/>
      <c r="B78" s="1" t="s">
        <v>130</v>
      </c>
      <c r="C78" s="1" t="s">
        <v>114</v>
      </c>
      <c r="D78" s="1" t="s">
        <v>133</v>
      </c>
      <c r="E78" s="1">
        <v>2</v>
      </c>
      <c r="F78" s="1">
        <v>1</v>
      </c>
      <c r="G78" s="1"/>
      <c r="H78" s="1"/>
      <c r="I78" s="59">
        <f t="shared" ref="I78:S78" si="120">AVERAGE(I67:I77)</f>
        <v>3.7345454545454544</v>
      </c>
      <c r="J78" s="59">
        <f t="shared" si="120"/>
        <v>3.8290909090909095</v>
      </c>
      <c r="K78" s="59">
        <f t="shared" si="120"/>
        <v>0.51375454545454557</v>
      </c>
      <c r="L78" s="59">
        <f t="shared" si="120"/>
        <v>73.302727272727267</v>
      </c>
      <c r="M78" s="59">
        <f t="shared" si="120"/>
        <v>8.4645454545454551E-2</v>
      </c>
      <c r="N78" s="59">
        <f t="shared" si="120"/>
        <v>5.8354545454545458E-2</v>
      </c>
      <c r="O78" s="59">
        <f t="shared" si="120"/>
        <v>0.59220909090909091</v>
      </c>
      <c r="P78" s="59">
        <f t="shared" si="120"/>
        <v>8.1799999999999998E-2</v>
      </c>
      <c r="Q78" s="59">
        <f t="shared" si="120"/>
        <v>11.765454545454547</v>
      </c>
      <c r="R78" s="59">
        <f t="shared" si="120"/>
        <v>1.7372727272727272E-2</v>
      </c>
      <c r="S78" s="59">
        <f t="shared" si="120"/>
        <v>93.980009090909093</v>
      </c>
      <c r="T78" s="1"/>
      <c r="U78" s="1"/>
      <c r="V78" s="59">
        <f>AVERAGE(V67:V77)</f>
        <v>3.9736000664808757</v>
      </c>
      <c r="W78" s="59">
        <f>STDEV(V67:V77)</f>
        <v>5.8780905591531402E-2</v>
      </c>
      <c r="X78" s="59">
        <f>AVERAGE(X67:X77)</f>
        <v>4.0747248719644631</v>
      </c>
      <c r="Y78" s="59">
        <f>STDEV(X67:X77)</f>
        <v>0.12757948277619535</v>
      </c>
      <c r="Z78" s="59">
        <f>AVERAGE(Z67:Z77)</f>
        <v>0.54687653613484011</v>
      </c>
      <c r="AA78" s="59">
        <f>STDEV(Z67:Z77)</f>
        <v>7.4950422974159797E-2</v>
      </c>
      <c r="AB78" s="59">
        <f>AVERAGE(AB67:AB77)</f>
        <v>77.997674751588974</v>
      </c>
      <c r="AC78" s="59">
        <f>STDEV(AB67:AB77)</f>
        <v>0.20412391870208671</v>
      </c>
      <c r="AD78" s="59">
        <f>AVERAGE(AD67:AD77)</f>
        <v>9.0117481459407109E-2</v>
      </c>
      <c r="AE78" s="59">
        <f>STDEV(AD67:AD77)</f>
        <v>1.8594402539259394E-2</v>
      </c>
      <c r="AF78" s="59">
        <f>AVERAGE(AF67:AF77)</f>
        <v>6.2051691538330227E-2</v>
      </c>
      <c r="AG78" s="59">
        <f>STDEV(AF67:AF77)</f>
        <v>1.1793281098169409E-2</v>
      </c>
      <c r="AH78" s="59">
        <f>AVERAGE(AH67:AH77)</f>
        <v>0.63017745595194208</v>
      </c>
      <c r="AI78" s="59">
        <f>STDEV(AH67:AH77)</f>
        <v>3.5954006327871935E-2</v>
      </c>
      <c r="AJ78" s="59">
        <f>AVERAGE(AJ67:AJ77)</f>
        <v>8.7019638905954114E-2</v>
      </c>
      <c r="AK78" s="59">
        <f>STDEV(AJ67:AJ77)</f>
        <v>4.8653873499890699E-2</v>
      </c>
      <c r="AL78" s="59">
        <f>AVERAGE(AL67:AL77)</f>
        <v>12.519207924678769</v>
      </c>
      <c r="AM78" s="59">
        <f>STDEV(AL67:AL77)</f>
        <v>0.13367207567121137</v>
      </c>
      <c r="AN78" s="59">
        <f>AVERAGE(AN67:AN77)</f>
        <v>1.8491404619053145E-2</v>
      </c>
      <c r="AO78" s="59">
        <f>STDEV(AN67:AN77)</f>
        <v>1.9693670607459971E-2</v>
      </c>
      <c r="AP78" s="59">
        <f t="shared" ref="AP78:DA78" si="121">AVERAGE(AP67:AP77)</f>
        <v>8.0483249384453401</v>
      </c>
      <c r="AQ78" s="59">
        <f t="shared" si="121"/>
        <v>2.2163634659172048E-2</v>
      </c>
      <c r="AR78" s="59">
        <f t="shared" si="121"/>
        <v>898.1456327771084</v>
      </c>
      <c r="AS78" s="59">
        <f t="shared" si="121"/>
        <v>19.159623242613304</v>
      </c>
      <c r="AT78" s="59">
        <f t="shared" si="121"/>
        <v>9.8438728807721185E-2</v>
      </c>
      <c r="AU78" s="59">
        <f t="shared" si="121"/>
        <v>9.2485814142972043</v>
      </c>
      <c r="AV78" s="59">
        <f t="shared" si="121"/>
        <v>6.2225443997233905</v>
      </c>
      <c r="AW78" s="59">
        <f t="shared" si="121"/>
        <v>7.0130048603428644E-3</v>
      </c>
      <c r="AX78" s="59">
        <f t="shared" si="121"/>
        <v>31.082888660189379</v>
      </c>
      <c r="AY78" s="59" t="e">
        <f t="shared" si="121"/>
        <v>#DIV/0!</v>
      </c>
      <c r="AZ78" s="59" t="e">
        <f t="shared" si="121"/>
        <v>#DIV/0!</v>
      </c>
      <c r="BA78" s="59" t="e">
        <f t="shared" si="121"/>
        <v>#DIV/0!</v>
      </c>
      <c r="BB78" s="59" t="e">
        <f t="shared" si="121"/>
        <v>#DIV/0!</v>
      </c>
      <c r="BC78" s="59" t="e">
        <f t="shared" si="121"/>
        <v>#DIV/0!</v>
      </c>
      <c r="BD78" s="59" t="e">
        <f t="shared" si="121"/>
        <v>#DIV/0!</v>
      </c>
      <c r="BE78" s="59" t="e">
        <f t="shared" si="121"/>
        <v>#DIV/0!</v>
      </c>
      <c r="BF78" s="59" t="e">
        <f t="shared" si="121"/>
        <v>#DIV/0!</v>
      </c>
      <c r="BG78" s="59" t="e">
        <f t="shared" si="121"/>
        <v>#DIV/0!</v>
      </c>
      <c r="BH78" s="59" t="e">
        <f t="shared" si="121"/>
        <v>#DIV/0!</v>
      </c>
      <c r="BI78" s="59" t="e">
        <f t="shared" si="121"/>
        <v>#DIV/0!</v>
      </c>
      <c r="BJ78" s="59" t="e">
        <f t="shared" si="121"/>
        <v>#DIV/0!</v>
      </c>
      <c r="BK78" s="59" t="e">
        <f t="shared" si="121"/>
        <v>#DIV/0!</v>
      </c>
      <c r="BL78" s="59" t="e">
        <f t="shared" si="121"/>
        <v>#DIV/0!</v>
      </c>
      <c r="BM78" s="59" t="e">
        <f t="shared" si="121"/>
        <v>#DIV/0!</v>
      </c>
      <c r="BN78" s="59" t="e">
        <f t="shared" si="121"/>
        <v>#DIV/0!</v>
      </c>
      <c r="BO78" s="59" t="e">
        <f t="shared" si="121"/>
        <v>#DIV/0!</v>
      </c>
      <c r="BP78" s="59" t="e">
        <f t="shared" si="121"/>
        <v>#DIV/0!</v>
      </c>
      <c r="BQ78" s="59" t="e">
        <f t="shared" si="121"/>
        <v>#DIV/0!</v>
      </c>
      <c r="BR78" s="59" t="e">
        <f t="shared" si="121"/>
        <v>#DIV/0!</v>
      </c>
      <c r="BS78" s="59" t="e">
        <f t="shared" si="121"/>
        <v>#DIV/0!</v>
      </c>
      <c r="BT78" s="59" t="e">
        <f t="shared" si="121"/>
        <v>#DIV/0!</v>
      </c>
      <c r="BU78" s="59" t="e">
        <f t="shared" si="121"/>
        <v>#DIV/0!</v>
      </c>
      <c r="BV78" s="59" t="e">
        <f t="shared" si="121"/>
        <v>#DIV/0!</v>
      </c>
      <c r="BW78" s="59" t="e">
        <f t="shared" si="121"/>
        <v>#DIV/0!</v>
      </c>
      <c r="BX78" s="59" t="e">
        <f t="shared" si="121"/>
        <v>#DIV/0!</v>
      </c>
      <c r="BY78" s="59" t="e">
        <f t="shared" si="121"/>
        <v>#DIV/0!</v>
      </c>
      <c r="BZ78" s="59" t="e">
        <f t="shared" si="121"/>
        <v>#DIV/0!</v>
      </c>
      <c r="CA78" s="59" t="e">
        <f t="shared" si="121"/>
        <v>#DIV/0!</v>
      </c>
      <c r="CB78" s="59" t="e">
        <f t="shared" si="121"/>
        <v>#DIV/0!</v>
      </c>
      <c r="CC78" s="59" t="e">
        <f t="shared" si="121"/>
        <v>#DIV/0!</v>
      </c>
      <c r="CD78" s="59" t="e">
        <f t="shared" si="121"/>
        <v>#DIV/0!</v>
      </c>
      <c r="CE78" s="59" t="e">
        <f t="shared" si="121"/>
        <v>#DIV/0!</v>
      </c>
      <c r="CF78" s="59" t="e">
        <f t="shared" si="121"/>
        <v>#DIV/0!</v>
      </c>
      <c r="CG78" s="59" t="e">
        <f t="shared" si="121"/>
        <v>#DIV/0!</v>
      </c>
      <c r="CH78" s="59" t="e">
        <f t="shared" si="121"/>
        <v>#DIV/0!</v>
      </c>
      <c r="CI78" s="59" t="e">
        <f t="shared" si="121"/>
        <v>#DIV/0!</v>
      </c>
      <c r="CJ78" s="59" t="e">
        <f t="shared" si="121"/>
        <v>#DIV/0!</v>
      </c>
      <c r="CK78" s="59" t="e">
        <f t="shared" si="121"/>
        <v>#DIV/0!</v>
      </c>
      <c r="CL78" s="59" t="e">
        <f t="shared" si="121"/>
        <v>#DIV/0!</v>
      </c>
      <c r="CM78" s="59" t="e">
        <f t="shared" si="121"/>
        <v>#DIV/0!</v>
      </c>
      <c r="CN78" s="59" t="e">
        <f t="shared" si="121"/>
        <v>#DIV/0!</v>
      </c>
      <c r="CO78" s="59" t="e">
        <f t="shared" si="121"/>
        <v>#DIV/0!</v>
      </c>
      <c r="CP78" s="59" t="e">
        <f t="shared" si="121"/>
        <v>#DIV/0!</v>
      </c>
      <c r="CQ78" s="59" t="e">
        <f t="shared" si="121"/>
        <v>#DIV/0!</v>
      </c>
      <c r="CR78" s="59" t="e">
        <f t="shared" si="121"/>
        <v>#DIV/0!</v>
      </c>
      <c r="CS78" s="59" t="e">
        <f t="shared" si="121"/>
        <v>#DIV/0!</v>
      </c>
      <c r="CT78" s="59" t="e">
        <f t="shared" si="121"/>
        <v>#DIV/0!</v>
      </c>
      <c r="CU78" s="59" t="e">
        <f t="shared" si="121"/>
        <v>#DIV/0!</v>
      </c>
      <c r="CV78" s="59" t="e">
        <f t="shared" si="121"/>
        <v>#DIV/0!</v>
      </c>
      <c r="CW78" s="59" t="e">
        <f t="shared" si="121"/>
        <v>#DIV/0!</v>
      </c>
      <c r="CX78" s="59" t="e">
        <f t="shared" si="121"/>
        <v>#DIV/0!</v>
      </c>
      <c r="CY78" s="59" t="e">
        <f t="shared" si="121"/>
        <v>#DIV/0!</v>
      </c>
      <c r="CZ78" s="59" t="e">
        <f t="shared" si="121"/>
        <v>#DIV/0!</v>
      </c>
      <c r="DA78" s="59" t="e">
        <f t="shared" si="121"/>
        <v>#DIV/0!</v>
      </c>
      <c r="DB78" s="59" t="e">
        <f t="shared" ref="DB78:EL78" si="122">AVERAGE(DB67:DB77)</f>
        <v>#DIV/0!</v>
      </c>
      <c r="DC78" s="59" t="e">
        <f t="shared" si="122"/>
        <v>#DIV/0!</v>
      </c>
      <c r="DD78" s="59" t="e">
        <f t="shared" si="122"/>
        <v>#DIV/0!</v>
      </c>
      <c r="DE78" s="59" t="e">
        <f t="shared" si="122"/>
        <v>#DIV/0!</v>
      </c>
      <c r="DF78" s="59" t="e">
        <f t="shared" si="122"/>
        <v>#DIV/0!</v>
      </c>
      <c r="DG78" s="59" t="e">
        <f t="shared" si="122"/>
        <v>#DIV/0!</v>
      </c>
      <c r="DH78" s="59" t="e">
        <f t="shared" si="122"/>
        <v>#DIV/0!</v>
      </c>
      <c r="DI78" s="59" t="e">
        <f t="shared" si="122"/>
        <v>#DIV/0!</v>
      </c>
      <c r="DJ78" s="59" t="e">
        <f t="shared" si="122"/>
        <v>#DIV/0!</v>
      </c>
      <c r="DK78" s="59" t="e">
        <f t="shared" si="122"/>
        <v>#DIV/0!</v>
      </c>
      <c r="DL78" s="59" t="e">
        <f t="shared" si="122"/>
        <v>#DIV/0!</v>
      </c>
      <c r="DM78" s="59" t="e">
        <f t="shared" si="122"/>
        <v>#DIV/0!</v>
      </c>
      <c r="DN78" s="59" t="e">
        <f t="shared" si="122"/>
        <v>#DIV/0!</v>
      </c>
      <c r="DO78" s="59" t="e">
        <f t="shared" si="122"/>
        <v>#DIV/0!</v>
      </c>
      <c r="DP78" s="59" t="e">
        <f t="shared" si="122"/>
        <v>#DIV/0!</v>
      </c>
      <c r="DQ78" s="59" t="e">
        <f t="shared" si="122"/>
        <v>#DIV/0!</v>
      </c>
      <c r="DR78" s="59" t="e">
        <f t="shared" si="122"/>
        <v>#DIV/0!</v>
      </c>
      <c r="DS78" s="59" t="e">
        <f t="shared" si="122"/>
        <v>#DIV/0!</v>
      </c>
      <c r="DT78" s="59" t="e">
        <f t="shared" si="122"/>
        <v>#DIV/0!</v>
      </c>
      <c r="DU78" s="59" t="e">
        <f t="shared" si="122"/>
        <v>#DIV/0!</v>
      </c>
      <c r="DV78" s="59" t="e">
        <f t="shared" si="122"/>
        <v>#DIV/0!</v>
      </c>
      <c r="DW78" s="59" t="e">
        <f t="shared" si="122"/>
        <v>#DIV/0!</v>
      </c>
      <c r="DX78" s="59" t="e">
        <f t="shared" si="122"/>
        <v>#DIV/0!</v>
      </c>
      <c r="DY78" s="59" t="e">
        <f t="shared" si="122"/>
        <v>#DIV/0!</v>
      </c>
      <c r="DZ78" s="59" t="e">
        <f t="shared" si="122"/>
        <v>#DIV/0!</v>
      </c>
      <c r="EA78" s="59" t="e">
        <f t="shared" si="122"/>
        <v>#DIV/0!</v>
      </c>
      <c r="EB78" s="59" t="e">
        <f t="shared" si="122"/>
        <v>#DIV/0!</v>
      </c>
      <c r="EC78" s="59" t="e">
        <f t="shared" si="122"/>
        <v>#DIV/0!</v>
      </c>
      <c r="ED78" s="59" t="e">
        <f t="shared" si="122"/>
        <v>#DIV/0!</v>
      </c>
      <c r="EE78" s="59" t="e">
        <f t="shared" si="122"/>
        <v>#DIV/0!</v>
      </c>
      <c r="EF78" s="59" t="e">
        <f t="shared" si="122"/>
        <v>#DIV/0!</v>
      </c>
      <c r="EG78" s="59" t="e">
        <f t="shared" si="122"/>
        <v>#DIV/0!</v>
      </c>
      <c r="EH78" s="59" t="e">
        <f t="shared" si="122"/>
        <v>#DIV/0!</v>
      </c>
      <c r="EI78" s="59" t="e">
        <f t="shared" si="122"/>
        <v>#DIV/0!</v>
      </c>
      <c r="EJ78" s="59" t="e">
        <f t="shared" si="122"/>
        <v>#DIV/0!</v>
      </c>
      <c r="EK78" s="59" t="e">
        <f t="shared" si="122"/>
        <v>#DIV/0!</v>
      </c>
      <c r="EL78" s="59" t="e">
        <f t="shared" si="122"/>
        <v>#DIV/0!</v>
      </c>
      <c r="EN78" s="16">
        <v>2</v>
      </c>
      <c r="EO78" s="16">
        <v>1</v>
      </c>
    </row>
    <row r="79" spans="1:145" s="19" customFormat="1">
      <c r="A79" s="2"/>
      <c r="B79" s="2"/>
      <c r="C79" s="2"/>
      <c r="D79" s="2"/>
      <c r="E79" s="2"/>
      <c r="F79" s="2"/>
      <c r="G79" s="2"/>
      <c r="H79" s="2"/>
      <c r="I79" s="60">
        <f t="shared" ref="I79:S79" si="123">STDEV(I67:I77)</f>
        <v>7.1604976972782536E-2</v>
      </c>
      <c r="J79" s="60">
        <f t="shared" si="123"/>
        <v>0.11076592846670368</v>
      </c>
      <c r="K79" s="60">
        <f t="shared" si="123"/>
        <v>6.8934989136668651E-2</v>
      </c>
      <c r="L79" s="60">
        <f t="shared" si="123"/>
        <v>0.64453224758875738</v>
      </c>
      <c r="M79" s="60">
        <f t="shared" si="123"/>
        <v>1.7208972289847149E-2</v>
      </c>
      <c r="N79" s="60">
        <f t="shared" si="123"/>
        <v>1.1246542903164855E-2</v>
      </c>
      <c r="O79" s="60">
        <f t="shared" si="123"/>
        <v>3.3406869190196642E-2</v>
      </c>
      <c r="P79" s="60">
        <f t="shared" si="123"/>
        <v>4.5648198211977631E-2</v>
      </c>
      <c r="Q79" s="60">
        <f t="shared" si="123"/>
        <v>0.14466261689625531</v>
      </c>
      <c r="R79" s="60">
        <f t="shared" si="123"/>
        <v>1.8505301451697074E-2</v>
      </c>
      <c r="S79" s="60">
        <f t="shared" si="123"/>
        <v>0.69992858700662541</v>
      </c>
      <c r="T79" s="2"/>
      <c r="U79" s="2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>
        <f t="shared" ref="AP79:DA79" si="124">STDEV(AP67:AP77)</f>
        <v>0.12788618038613803</v>
      </c>
      <c r="AQ79" s="60">
        <f t="shared" si="124"/>
        <v>4.8272466113495564E-3</v>
      </c>
      <c r="AR79" s="60">
        <f t="shared" si="124"/>
        <v>178.28908883047592</v>
      </c>
      <c r="AS79" s="60">
        <f t="shared" si="124"/>
        <v>0.62667437719736963</v>
      </c>
      <c r="AT79" s="60">
        <f t="shared" si="124"/>
        <v>1.7620599180097108E-2</v>
      </c>
      <c r="AU79" s="60">
        <f t="shared" si="124"/>
        <v>2.8693153324870582</v>
      </c>
      <c r="AV79" s="60">
        <f t="shared" si="124"/>
        <v>1.0890368177209151</v>
      </c>
      <c r="AW79" s="60">
        <f t="shared" si="124"/>
        <v>9.7285545543103577E-4</v>
      </c>
      <c r="AX79" s="60">
        <f t="shared" si="124"/>
        <v>5.6528187467052842</v>
      </c>
      <c r="AY79" s="60" t="e">
        <f t="shared" si="124"/>
        <v>#DIV/0!</v>
      </c>
      <c r="AZ79" s="60" t="e">
        <f t="shared" si="124"/>
        <v>#DIV/0!</v>
      </c>
      <c r="BA79" s="60" t="e">
        <f t="shared" si="124"/>
        <v>#DIV/0!</v>
      </c>
      <c r="BB79" s="60" t="e">
        <f t="shared" si="124"/>
        <v>#DIV/0!</v>
      </c>
      <c r="BC79" s="60" t="e">
        <f t="shared" si="124"/>
        <v>#DIV/0!</v>
      </c>
      <c r="BD79" s="60" t="e">
        <f t="shared" si="124"/>
        <v>#DIV/0!</v>
      </c>
      <c r="BE79" s="60" t="e">
        <f t="shared" si="124"/>
        <v>#DIV/0!</v>
      </c>
      <c r="BF79" s="60" t="e">
        <f t="shared" si="124"/>
        <v>#DIV/0!</v>
      </c>
      <c r="BG79" s="60" t="e">
        <f t="shared" si="124"/>
        <v>#DIV/0!</v>
      </c>
      <c r="BH79" s="60" t="e">
        <f t="shared" si="124"/>
        <v>#DIV/0!</v>
      </c>
      <c r="BI79" s="60" t="e">
        <f t="shared" si="124"/>
        <v>#DIV/0!</v>
      </c>
      <c r="BJ79" s="60" t="e">
        <f t="shared" si="124"/>
        <v>#DIV/0!</v>
      </c>
      <c r="BK79" s="60" t="e">
        <f t="shared" si="124"/>
        <v>#DIV/0!</v>
      </c>
      <c r="BL79" s="60" t="e">
        <f t="shared" si="124"/>
        <v>#DIV/0!</v>
      </c>
      <c r="BM79" s="60" t="e">
        <f t="shared" si="124"/>
        <v>#DIV/0!</v>
      </c>
      <c r="BN79" s="60" t="e">
        <f t="shared" si="124"/>
        <v>#DIV/0!</v>
      </c>
      <c r="BO79" s="60" t="e">
        <f t="shared" si="124"/>
        <v>#DIV/0!</v>
      </c>
      <c r="BP79" s="60" t="e">
        <f t="shared" si="124"/>
        <v>#DIV/0!</v>
      </c>
      <c r="BQ79" s="60" t="e">
        <f t="shared" si="124"/>
        <v>#DIV/0!</v>
      </c>
      <c r="BR79" s="60" t="e">
        <f t="shared" si="124"/>
        <v>#DIV/0!</v>
      </c>
      <c r="BS79" s="60" t="e">
        <f t="shared" si="124"/>
        <v>#DIV/0!</v>
      </c>
      <c r="BT79" s="60" t="e">
        <f t="shared" si="124"/>
        <v>#DIV/0!</v>
      </c>
      <c r="BU79" s="60" t="e">
        <f t="shared" si="124"/>
        <v>#DIV/0!</v>
      </c>
      <c r="BV79" s="60" t="e">
        <f t="shared" si="124"/>
        <v>#DIV/0!</v>
      </c>
      <c r="BW79" s="60" t="e">
        <f t="shared" si="124"/>
        <v>#DIV/0!</v>
      </c>
      <c r="BX79" s="60" t="e">
        <f t="shared" si="124"/>
        <v>#DIV/0!</v>
      </c>
      <c r="BY79" s="60" t="e">
        <f t="shared" si="124"/>
        <v>#DIV/0!</v>
      </c>
      <c r="BZ79" s="60" t="e">
        <f t="shared" si="124"/>
        <v>#DIV/0!</v>
      </c>
      <c r="CA79" s="60" t="e">
        <f t="shared" si="124"/>
        <v>#DIV/0!</v>
      </c>
      <c r="CB79" s="60" t="e">
        <f t="shared" si="124"/>
        <v>#DIV/0!</v>
      </c>
      <c r="CC79" s="60" t="e">
        <f t="shared" si="124"/>
        <v>#DIV/0!</v>
      </c>
      <c r="CD79" s="60" t="e">
        <f t="shared" si="124"/>
        <v>#DIV/0!</v>
      </c>
      <c r="CE79" s="60" t="e">
        <f t="shared" si="124"/>
        <v>#DIV/0!</v>
      </c>
      <c r="CF79" s="60" t="e">
        <f t="shared" si="124"/>
        <v>#DIV/0!</v>
      </c>
      <c r="CG79" s="60" t="e">
        <f t="shared" si="124"/>
        <v>#DIV/0!</v>
      </c>
      <c r="CH79" s="60" t="e">
        <f t="shared" si="124"/>
        <v>#DIV/0!</v>
      </c>
      <c r="CI79" s="60" t="e">
        <f t="shared" si="124"/>
        <v>#DIV/0!</v>
      </c>
      <c r="CJ79" s="60" t="e">
        <f t="shared" si="124"/>
        <v>#DIV/0!</v>
      </c>
      <c r="CK79" s="60" t="e">
        <f t="shared" si="124"/>
        <v>#DIV/0!</v>
      </c>
      <c r="CL79" s="60" t="e">
        <f t="shared" si="124"/>
        <v>#DIV/0!</v>
      </c>
      <c r="CM79" s="60" t="e">
        <f t="shared" si="124"/>
        <v>#DIV/0!</v>
      </c>
      <c r="CN79" s="60" t="e">
        <f t="shared" si="124"/>
        <v>#DIV/0!</v>
      </c>
      <c r="CO79" s="60" t="e">
        <f t="shared" si="124"/>
        <v>#DIV/0!</v>
      </c>
      <c r="CP79" s="60" t="e">
        <f t="shared" si="124"/>
        <v>#DIV/0!</v>
      </c>
      <c r="CQ79" s="60" t="e">
        <f t="shared" si="124"/>
        <v>#DIV/0!</v>
      </c>
      <c r="CR79" s="60" t="e">
        <f t="shared" si="124"/>
        <v>#DIV/0!</v>
      </c>
      <c r="CS79" s="60" t="e">
        <f t="shared" si="124"/>
        <v>#DIV/0!</v>
      </c>
      <c r="CT79" s="60" t="e">
        <f t="shared" si="124"/>
        <v>#DIV/0!</v>
      </c>
      <c r="CU79" s="60" t="e">
        <f t="shared" si="124"/>
        <v>#DIV/0!</v>
      </c>
      <c r="CV79" s="60" t="e">
        <f t="shared" si="124"/>
        <v>#DIV/0!</v>
      </c>
      <c r="CW79" s="60" t="e">
        <f t="shared" si="124"/>
        <v>#DIV/0!</v>
      </c>
      <c r="CX79" s="60" t="e">
        <f t="shared" si="124"/>
        <v>#DIV/0!</v>
      </c>
      <c r="CY79" s="60" t="e">
        <f t="shared" si="124"/>
        <v>#DIV/0!</v>
      </c>
      <c r="CZ79" s="60" t="e">
        <f t="shared" si="124"/>
        <v>#DIV/0!</v>
      </c>
      <c r="DA79" s="60" t="e">
        <f t="shared" si="124"/>
        <v>#DIV/0!</v>
      </c>
      <c r="DB79" s="60" t="e">
        <f t="shared" ref="DB79:EL79" si="125">STDEV(DB67:DB77)</f>
        <v>#DIV/0!</v>
      </c>
      <c r="DC79" s="60" t="e">
        <f t="shared" si="125"/>
        <v>#DIV/0!</v>
      </c>
      <c r="DD79" s="60" t="e">
        <f t="shared" si="125"/>
        <v>#DIV/0!</v>
      </c>
      <c r="DE79" s="60" t="e">
        <f t="shared" si="125"/>
        <v>#DIV/0!</v>
      </c>
      <c r="DF79" s="60" t="e">
        <f t="shared" si="125"/>
        <v>#DIV/0!</v>
      </c>
      <c r="DG79" s="60" t="e">
        <f t="shared" si="125"/>
        <v>#DIV/0!</v>
      </c>
      <c r="DH79" s="60" t="e">
        <f t="shared" si="125"/>
        <v>#DIV/0!</v>
      </c>
      <c r="DI79" s="60" t="e">
        <f t="shared" si="125"/>
        <v>#DIV/0!</v>
      </c>
      <c r="DJ79" s="60" t="e">
        <f t="shared" si="125"/>
        <v>#DIV/0!</v>
      </c>
      <c r="DK79" s="60" t="e">
        <f t="shared" si="125"/>
        <v>#DIV/0!</v>
      </c>
      <c r="DL79" s="60" t="e">
        <f t="shared" si="125"/>
        <v>#DIV/0!</v>
      </c>
      <c r="DM79" s="60" t="e">
        <f t="shared" si="125"/>
        <v>#DIV/0!</v>
      </c>
      <c r="DN79" s="60" t="e">
        <f t="shared" si="125"/>
        <v>#DIV/0!</v>
      </c>
      <c r="DO79" s="60" t="e">
        <f t="shared" si="125"/>
        <v>#DIV/0!</v>
      </c>
      <c r="DP79" s="60" t="e">
        <f t="shared" si="125"/>
        <v>#DIV/0!</v>
      </c>
      <c r="DQ79" s="60" t="e">
        <f t="shared" si="125"/>
        <v>#DIV/0!</v>
      </c>
      <c r="DR79" s="60" t="e">
        <f t="shared" si="125"/>
        <v>#DIV/0!</v>
      </c>
      <c r="DS79" s="60" t="e">
        <f t="shared" si="125"/>
        <v>#DIV/0!</v>
      </c>
      <c r="DT79" s="60" t="e">
        <f t="shared" si="125"/>
        <v>#DIV/0!</v>
      </c>
      <c r="DU79" s="60" t="e">
        <f t="shared" si="125"/>
        <v>#DIV/0!</v>
      </c>
      <c r="DV79" s="60" t="e">
        <f t="shared" si="125"/>
        <v>#DIV/0!</v>
      </c>
      <c r="DW79" s="60" t="e">
        <f t="shared" si="125"/>
        <v>#DIV/0!</v>
      </c>
      <c r="DX79" s="60" t="e">
        <f t="shared" si="125"/>
        <v>#DIV/0!</v>
      </c>
      <c r="DY79" s="60" t="e">
        <f t="shared" si="125"/>
        <v>#DIV/0!</v>
      </c>
      <c r="DZ79" s="60" t="e">
        <f t="shared" si="125"/>
        <v>#DIV/0!</v>
      </c>
      <c r="EA79" s="60" t="e">
        <f t="shared" si="125"/>
        <v>#DIV/0!</v>
      </c>
      <c r="EB79" s="60" t="e">
        <f t="shared" si="125"/>
        <v>#DIV/0!</v>
      </c>
      <c r="EC79" s="60" t="e">
        <f t="shared" si="125"/>
        <v>#DIV/0!</v>
      </c>
      <c r="ED79" s="60" t="e">
        <f t="shared" si="125"/>
        <v>#DIV/0!</v>
      </c>
      <c r="EE79" s="60" t="e">
        <f t="shared" si="125"/>
        <v>#DIV/0!</v>
      </c>
      <c r="EF79" s="60" t="e">
        <f t="shared" si="125"/>
        <v>#DIV/0!</v>
      </c>
      <c r="EG79" s="60" t="e">
        <f t="shared" si="125"/>
        <v>#DIV/0!</v>
      </c>
      <c r="EH79" s="60" t="e">
        <f t="shared" si="125"/>
        <v>#DIV/0!</v>
      </c>
      <c r="EI79" s="60" t="e">
        <f t="shared" si="125"/>
        <v>#DIV/0!</v>
      </c>
      <c r="EJ79" s="60" t="e">
        <f t="shared" si="125"/>
        <v>#DIV/0!</v>
      </c>
      <c r="EK79" s="60" t="e">
        <f t="shared" si="125"/>
        <v>#DIV/0!</v>
      </c>
      <c r="EL79" s="60" t="e">
        <f t="shared" si="125"/>
        <v>#DIV/0!</v>
      </c>
    </row>
    <row r="80" spans="1:145" s="12" customFormat="1">
      <c r="B80" s="5"/>
      <c r="C80" s="5"/>
      <c r="D80" s="5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29"/>
      <c r="U80" s="29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62"/>
      <c r="CY80" s="62"/>
      <c r="CZ80" s="62"/>
      <c r="DA80" s="62"/>
      <c r="DB80" s="62"/>
      <c r="DC80" s="62"/>
      <c r="DD80" s="62"/>
      <c r="DE80" s="62"/>
      <c r="DF80" s="62"/>
      <c r="DG80" s="62"/>
      <c r="DH80" s="62"/>
      <c r="DI80" s="62"/>
      <c r="DJ80" s="62"/>
      <c r="DK80" s="62"/>
      <c r="DL80" s="62"/>
      <c r="DM80" s="62"/>
      <c r="DN80" s="62"/>
      <c r="DO80" s="62"/>
      <c r="DP80" s="62"/>
      <c r="DQ80" s="62"/>
      <c r="DR80" s="62"/>
      <c r="DS80" s="62"/>
      <c r="DT80" s="62"/>
      <c r="DU80" s="62"/>
      <c r="DV80" s="62"/>
      <c r="DW80" s="62"/>
      <c r="DX80" s="62"/>
      <c r="DY80" s="62"/>
      <c r="DZ80" s="62"/>
      <c r="EA80" s="62"/>
      <c r="EB80" s="62"/>
      <c r="EC80" s="62"/>
      <c r="ED80" s="62"/>
      <c r="EE80" s="62"/>
      <c r="EF80" s="62"/>
      <c r="EG80" s="62"/>
      <c r="EH80" s="62"/>
      <c r="EI80" s="62"/>
      <c r="EJ80" s="62"/>
      <c r="EK80" s="62"/>
      <c r="EL80" s="62"/>
    </row>
    <row r="81" spans="1:145">
      <c r="A81" s="8" t="s">
        <v>182</v>
      </c>
      <c r="B81" s="18" t="s">
        <v>183</v>
      </c>
      <c r="C81" s="18" t="s">
        <v>114</v>
      </c>
      <c r="D81" s="18" t="s">
        <v>133</v>
      </c>
      <c r="E81" s="8">
        <v>2</v>
      </c>
      <c r="F81" s="8">
        <v>1</v>
      </c>
      <c r="G81" s="8" t="s">
        <v>1192</v>
      </c>
      <c r="H81" s="8" t="s">
        <v>1193</v>
      </c>
      <c r="I81" s="58">
        <v>3.86</v>
      </c>
      <c r="J81" s="58">
        <v>3.79</v>
      </c>
      <c r="K81" s="58">
        <v>0.51290000000000002</v>
      </c>
      <c r="L81" s="58">
        <v>73.5</v>
      </c>
      <c r="M81" s="58">
        <v>9.2499999999999999E-2</v>
      </c>
      <c r="N81" s="58">
        <v>0.10050000000000001</v>
      </c>
      <c r="O81" s="58">
        <v>0.60599999999999998</v>
      </c>
      <c r="P81" s="58">
        <v>9.0899999999999995E-2</v>
      </c>
      <c r="Q81" s="58">
        <v>11.96</v>
      </c>
      <c r="R81" s="58">
        <v>6.4999999999999997E-3</v>
      </c>
      <c r="S81" s="58">
        <v>94.519400000000005</v>
      </c>
      <c r="T81" s="18"/>
      <c r="V81" s="58">
        <f t="shared" ref="V81:V91" si="126">(I81/S81)*100</f>
        <v>4.0838177136122322</v>
      </c>
      <c r="W81" s="58"/>
      <c r="X81" s="58">
        <f t="shared" ref="X81:X91" si="127">(J81/S81)*100</f>
        <v>4.0097588431581244</v>
      </c>
      <c r="Y81" s="58"/>
      <c r="Z81" s="58">
        <f t="shared" ref="Z81:Z91" si="128">(K81/S81)*100</f>
        <v>0.54263992365588443</v>
      </c>
      <c r="AA81" s="58"/>
      <c r="AB81" s="58">
        <f t="shared" ref="AB81:AB91" si="129">(L81/S81)*100</f>
        <v>77.761813976813215</v>
      </c>
      <c r="AC81" s="58"/>
      <c r="AD81" s="58">
        <f t="shared" ref="AD81:AD91" si="130">(M81/S81)*100</f>
        <v>9.786350738578535E-2</v>
      </c>
      <c r="AE81" s="58"/>
      <c r="AF81" s="58">
        <f t="shared" ref="AF81:AF91" si="131">(N81/S81)*100</f>
        <v>0.10632737829482625</v>
      </c>
      <c r="AG81" s="58"/>
      <c r="AH81" s="58">
        <f t="shared" ref="AH81:AH91" si="132">(O81/S81)*100</f>
        <v>0.64113822135984777</v>
      </c>
      <c r="AI81" s="58"/>
      <c r="AJ81" s="58">
        <f t="shared" ref="AJ81:AJ91" si="133">(P81/S81)*100</f>
        <v>9.6170733203977163E-2</v>
      </c>
      <c r="AK81" s="58"/>
      <c r="AL81" s="58">
        <f t="shared" ref="AL81:AL91" si="134">(Q81/S81)*100</f>
        <v>12.653487009016139</v>
      </c>
      <c r="AM81" s="58"/>
      <c r="AN81" s="58">
        <f t="shared" ref="AN81:AN91" si="135">(R81/S81)*100</f>
        <v>6.8768951135957266E-3</v>
      </c>
      <c r="AO81" s="58"/>
      <c r="AP81" s="58">
        <f t="shared" ref="AP81:AP91" si="136">V81+X81</f>
        <v>8.0935765567703566</v>
      </c>
      <c r="AQ81" s="58">
        <f t="shared" ref="AQ81:AQ91" si="137">AD81/X81</f>
        <v>2.4406332453825855E-2</v>
      </c>
      <c r="AR81" s="58">
        <f t="shared" ref="AR81:AR91" si="138">AB81/AD81</f>
        <v>794.59459459459447</v>
      </c>
      <c r="AS81" s="58">
        <f t="shared" ref="AS81:AS91" si="139">AB81/X81</f>
        <v>19.393139841688651</v>
      </c>
      <c r="AT81" s="58">
        <f t="shared" ref="AT81:AT91" si="140">AF81/AH81</f>
        <v>0.16584158415841585</v>
      </c>
      <c r="AU81" s="58">
        <f t="shared" ref="AU81:AU91" si="141">Z81/AF81</f>
        <v>5.1034825870646765</v>
      </c>
      <c r="AV81" s="58">
        <f t="shared" ref="AV81:AV91" si="142">Z81/AD81</f>
        <v>5.5448648648648655</v>
      </c>
      <c r="AW81" s="58">
        <f t="shared" ref="AW81:AW91" si="143">Z81/AB81</f>
        <v>6.9782312925170077E-3</v>
      </c>
      <c r="AX81" s="58">
        <f t="shared" ref="AX81:AX91" si="144">((AF81/40.311)/((AF81/40.311)+(Z81/159.688)))*100</f>
        <v>43.700511575270809</v>
      </c>
      <c r="AY81" s="58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  <c r="BR81" s="58"/>
      <c r="BS81" s="58"/>
      <c r="BT81" s="58"/>
      <c r="BU81" s="58"/>
      <c r="BV81" s="58"/>
      <c r="BW81" s="58"/>
      <c r="BX81" s="58"/>
      <c r="BY81" s="58"/>
      <c r="BZ81" s="58"/>
      <c r="CA81" s="58"/>
      <c r="CB81" s="58"/>
      <c r="CC81" s="58"/>
      <c r="CD81" s="58"/>
      <c r="CE81" s="58"/>
      <c r="CF81" s="58"/>
      <c r="CG81" s="58"/>
      <c r="CH81" s="58"/>
      <c r="CI81" s="58"/>
      <c r="CJ81" s="58"/>
      <c r="CK81" s="58"/>
      <c r="CL81" s="58"/>
      <c r="CM81" s="58"/>
      <c r="CN81" s="58"/>
      <c r="CO81" s="58"/>
      <c r="CP81" s="58"/>
      <c r="CQ81" s="58"/>
      <c r="CR81" s="58"/>
      <c r="CS81" s="58"/>
      <c r="CT81" s="58"/>
      <c r="CU81" s="58"/>
      <c r="CV81" s="58"/>
      <c r="CW81" s="58"/>
      <c r="CX81" s="58"/>
      <c r="CY81" s="58"/>
      <c r="CZ81" s="58"/>
      <c r="DA81" s="58"/>
      <c r="DB81" s="58"/>
      <c r="DC81" s="58"/>
      <c r="DD81" s="58"/>
      <c r="DE81" s="58"/>
      <c r="DF81" s="58"/>
      <c r="DG81" s="58"/>
      <c r="DH81" s="58"/>
      <c r="DI81" s="58"/>
      <c r="DJ81" s="58"/>
      <c r="DK81" s="58"/>
      <c r="DL81" s="58"/>
      <c r="DM81" s="58"/>
      <c r="DN81" s="58"/>
      <c r="DO81" s="58"/>
      <c r="DP81" s="58"/>
      <c r="DQ81" s="58"/>
      <c r="DR81" s="58"/>
      <c r="DS81" s="58"/>
      <c r="DT81" s="58"/>
      <c r="DU81" s="58"/>
      <c r="DV81" s="58"/>
      <c r="DW81" s="58"/>
      <c r="DX81" s="58"/>
      <c r="DY81" s="58"/>
      <c r="DZ81" s="58"/>
      <c r="EA81" s="58"/>
      <c r="EB81" s="58"/>
      <c r="EC81" s="58"/>
      <c r="ED81" s="58"/>
      <c r="EE81" s="58"/>
      <c r="EF81" s="58"/>
      <c r="EG81" s="58"/>
      <c r="EH81" s="58"/>
      <c r="EI81" s="58"/>
      <c r="EJ81" s="58"/>
      <c r="EK81" s="58"/>
      <c r="EL81" s="58"/>
      <c r="EN81" s="8">
        <v>2</v>
      </c>
      <c r="EO81" s="8">
        <v>1</v>
      </c>
    </row>
    <row r="82" spans="1:145">
      <c r="B82" s="18" t="s">
        <v>184</v>
      </c>
      <c r="C82" s="18" t="s">
        <v>114</v>
      </c>
      <c r="D82" s="18" t="s">
        <v>133</v>
      </c>
      <c r="E82" s="8">
        <v>2</v>
      </c>
      <c r="F82" s="8">
        <v>1</v>
      </c>
      <c r="I82" s="58">
        <v>3.71</v>
      </c>
      <c r="J82" s="58">
        <v>3.7</v>
      </c>
      <c r="K82" s="58">
        <v>0.63949999999999996</v>
      </c>
      <c r="L82" s="58">
        <v>72.98</v>
      </c>
      <c r="M82" s="58">
        <v>0.10249999999999999</v>
      </c>
      <c r="N82" s="58">
        <v>6.4000000000000001E-2</v>
      </c>
      <c r="O82" s="58">
        <v>0.66210000000000002</v>
      </c>
      <c r="P82" s="58">
        <v>5.4699999999999999E-2</v>
      </c>
      <c r="Q82" s="58">
        <v>11.85</v>
      </c>
      <c r="R82" s="58">
        <v>3.9800000000000002E-2</v>
      </c>
      <c r="S82" s="58">
        <v>93.802700000000002</v>
      </c>
      <c r="T82" s="18"/>
      <c r="V82" s="58">
        <f t="shared" si="126"/>
        <v>3.9551100341461387</v>
      </c>
      <c r="W82" s="58"/>
      <c r="X82" s="58">
        <f t="shared" si="127"/>
        <v>3.9444493601996533</v>
      </c>
      <c r="Y82" s="58"/>
      <c r="Z82" s="58">
        <f t="shared" si="128"/>
        <v>0.68175009887775073</v>
      </c>
      <c r="AA82" s="58"/>
      <c r="AB82" s="58">
        <f t="shared" si="129"/>
        <v>77.801598461451533</v>
      </c>
      <c r="AC82" s="58"/>
      <c r="AD82" s="58">
        <f t="shared" si="130"/>
        <v>0.10927190795147687</v>
      </c>
      <c r="AE82" s="58"/>
      <c r="AF82" s="58">
        <f t="shared" si="131"/>
        <v>6.8228313257507514E-2</v>
      </c>
      <c r="AG82" s="58"/>
      <c r="AH82" s="58">
        <f t="shared" si="132"/>
        <v>0.70584322199680816</v>
      </c>
      <c r="AI82" s="58"/>
      <c r="AJ82" s="58">
        <f t="shared" si="133"/>
        <v>5.8313886487275951E-2</v>
      </c>
      <c r="AK82" s="58"/>
      <c r="AL82" s="58">
        <f t="shared" si="134"/>
        <v>12.632898626585376</v>
      </c>
      <c r="AM82" s="58"/>
      <c r="AN82" s="58">
        <f t="shared" si="135"/>
        <v>4.2429482307012489E-2</v>
      </c>
      <c r="AO82" s="58"/>
      <c r="AP82" s="58">
        <f t="shared" si="136"/>
        <v>7.8995593943457916</v>
      </c>
      <c r="AQ82" s="58">
        <f t="shared" si="137"/>
        <v>2.7702702702702701E-2</v>
      </c>
      <c r="AR82" s="58">
        <f t="shared" si="138"/>
        <v>712</v>
      </c>
      <c r="AS82" s="58">
        <f t="shared" si="139"/>
        <v>19.724324324324321</v>
      </c>
      <c r="AT82" s="58">
        <f t="shared" si="140"/>
        <v>9.6662135629059065E-2</v>
      </c>
      <c r="AU82" s="58">
        <f t="shared" si="141"/>
        <v>9.9921874999999982</v>
      </c>
      <c r="AV82" s="58">
        <f t="shared" si="142"/>
        <v>6.2390243902439018</v>
      </c>
      <c r="AW82" s="58">
        <f t="shared" si="143"/>
        <v>8.7626747053987375E-3</v>
      </c>
      <c r="AX82" s="58">
        <f t="shared" si="144"/>
        <v>28.389832232867345</v>
      </c>
      <c r="AY82" s="58"/>
      <c r="AZ82" s="58"/>
      <c r="BA82" s="58"/>
      <c r="BB82" s="58"/>
      <c r="BC82" s="58"/>
      <c r="BD82" s="58"/>
      <c r="BE82" s="58"/>
      <c r="BF82" s="58"/>
      <c r="BG82" s="58"/>
      <c r="BH82" s="58"/>
      <c r="BI82" s="58"/>
      <c r="BJ82" s="58"/>
      <c r="BK82" s="58"/>
      <c r="BL82" s="58"/>
      <c r="BM82" s="58"/>
      <c r="BN82" s="58"/>
      <c r="BO82" s="58"/>
      <c r="BP82" s="58"/>
      <c r="BQ82" s="58"/>
      <c r="BR82" s="58"/>
      <c r="BS82" s="58"/>
      <c r="BT82" s="58"/>
      <c r="BU82" s="58"/>
      <c r="BV82" s="58"/>
      <c r="BW82" s="58"/>
      <c r="BX82" s="58"/>
      <c r="BY82" s="58"/>
      <c r="BZ82" s="58"/>
      <c r="CA82" s="58"/>
      <c r="CB82" s="58"/>
      <c r="CC82" s="58"/>
      <c r="CD82" s="58"/>
      <c r="CE82" s="58"/>
      <c r="CF82" s="58"/>
      <c r="CG82" s="58"/>
      <c r="CH82" s="58"/>
      <c r="CI82" s="58"/>
      <c r="CJ82" s="58"/>
      <c r="CK82" s="58"/>
      <c r="CL82" s="58"/>
      <c r="CM82" s="58"/>
      <c r="CN82" s="58"/>
      <c r="CO82" s="58"/>
      <c r="CP82" s="58"/>
      <c r="CQ82" s="58"/>
      <c r="CR82" s="58"/>
      <c r="CS82" s="58"/>
      <c r="CT82" s="58"/>
      <c r="CU82" s="58"/>
      <c r="CV82" s="58"/>
      <c r="CW82" s="58"/>
      <c r="CX82" s="58"/>
      <c r="CY82" s="58"/>
      <c r="CZ82" s="58"/>
      <c r="DA82" s="58"/>
      <c r="DB82" s="58"/>
      <c r="DC82" s="58"/>
      <c r="DD82" s="58"/>
      <c r="DE82" s="58"/>
      <c r="DF82" s="58"/>
      <c r="DG82" s="58"/>
      <c r="DH82" s="58"/>
      <c r="DI82" s="58"/>
      <c r="DJ82" s="58"/>
      <c r="DK82" s="58"/>
      <c r="DL82" s="58"/>
      <c r="DM82" s="58"/>
      <c r="DN82" s="58"/>
      <c r="DO82" s="58"/>
      <c r="DP82" s="58"/>
      <c r="DQ82" s="58"/>
      <c r="DR82" s="58"/>
      <c r="DS82" s="58"/>
      <c r="DT82" s="58"/>
      <c r="DU82" s="58"/>
      <c r="DV82" s="58"/>
      <c r="DW82" s="58"/>
      <c r="DX82" s="58"/>
      <c r="DY82" s="58"/>
      <c r="DZ82" s="58"/>
      <c r="EA82" s="58"/>
      <c r="EB82" s="58"/>
      <c r="EC82" s="58"/>
      <c r="ED82" s="58"/>
      <c r="EE82" s="58"/>
      <c r="EF82" s="58"/>
      <c r="EG82" s="58"/>
      <c r="EH82" s="58"/>
      <c r="EI82" s="58"/>
      <c r="EJ82" s="58"/>
      <c r="EK82" s="58"/>
      <c r="EL82" s="58"/>
      <c r="EN82" s="8">
        <v>2</v>
      </c>
      <c r="EO82" s="8">
        <v>1</v>
      </c>
    </row>
    <row r="83" spans="1:145">
      <c r="B83" s="18" t="s">
        <v>185</v>
      </c>
      <c r="C83" s="18" t="s">
        <v>114</v>
      </c>
      <c r="D83" s="18" t="s">
        <v>133</v>
      </c>
      <c r="E83" s="8">
        <v>2</v>
      </c>
      <c r="F83" s="8">
        <v>1</v>
      </c>
      <c r="I83" s="58">
        <v>3.74</v>
      </c>
      <c r="J83" s="58">
        <v>3.85</v>
      </c>
      <c r="K83" s="58">
        <v>0.51290000000000002</v>
      </c>
      <c r="L83" s="58">
        <v>73.41</v>
      </c>
      <c r="M83" s="58">
        <v>7.1400000000000005E-2</v>
      </c>
      <c r="N83" s="58">
        <v>5.6399999999999999E-2</v>
      </c>
      <c r="O83" s="58">
        <v>0.58620000000000005</v>
      </c>
      <c r="P83" s="58">
        <v>0.1052</v>
      </c>
      <c r="Q83" s="58">
        <v>11.7</v>
      </c>
      <c r="R83" s="58">
        <v>1.72E-2</v>
      </c>
      <c r="S83" s="58">
        <v>94.049400000000006</v>
      </c>
      <c r="T83" s="18"/>
      <c r="V83" s="58">
        <f t="shared" si="126"/>
        <v>3.9766335564075899</v>
      </c>
      <c r="W83" s="58"/>
      <c r="X83" s="58">
        <f t="shared" si="127"/>
        <v>4.0935933668901665</v>
      </c>
      <c r="Y83" s="58"/>
      <c r="Z83" s="58">
        <f t="shared" si="128"/>
        <v>0.54535169815012108</v>
      </c>
      <c r="AA83" s="58"/>
      <c r="AB83" s="58">
        <f t="shared" si="129"/>
        <v>78.054724432053774</v>
      </c>
      <c r="AC83" s="58"/>
      <c r="AD83" s="58">
        <f t="shared" si="130"/>
        <v>7.5917549713235818E-2</v>
      </c>
      <c r="AE83" s="58"/>
      <c r="AF83" s="58">
        <f t="shared" si="131"/>
        <v>5.9968484647429959E-2</v>
      </c>
      <c r="AG83" s="58"/>
      <c r="AH83" s="58">
        <f t="shared" si="132"/>
        <v>0.62328946277169239</v>
      </c>
      <c r="AI83" s="58"/>
      <c r="AJ83" s="58">
        <f t="shared" si="133"/>
        <v>0.11185610966151829</v>
      </c>
      <c r="AK83" s="58"/>
      <c r="AL83" s="58">
        <f t="shared" si="134"/>
        <v>12.440270751328555</v>
      </c>
      <c r="AM83" s="58"/>
      <c r="AN83" s="58">
        <f t="shared" si="135"/>
        <v>1.8288261275457365E-2</v>
      </c>
      <c r="AO83" s="58"/>
      <c r="AP83" s="58">
        <f t="shared" si="136"/>
        <v>8.0702269232977564</v>
      </c>
      <c r="AQ83" s="58">
        <f t="shared" si="137"/>
        <v>1.8545454545454546E-2</v>
      </c>
      <c r="AR83" s="58">
        <f t="shared" si="138"/>
        <v>1028.1512605042012</v>
      </c>
      <c r="AS83" s="58">
        <f t="shared" si="139"/>
        <v>19.067532467532462</v>
      </c>
      <c r="AT83" s="58">
        <f t="shared" si="140"/>
        <v>9.6212896622313179E-2</v>
      </c>
      <c r="AU83" s="58">
        <f t="shared" si="141"/>
        <v>9.0939716312056742</v>
      </c>
      <c r="AV83" s="58">
        <f t="shared" si="142"/>
        <v>7.1834733893557408</v>
      </c>
      <c r="AW83" s="58">
        <f t="shared" si="143"/>
        <v>6.9867865413431422E-3</v>
      </c>
      <c r="AX83" s="58">
        <f t="shared" si="144"/>
        <v>30.343066374446977</v>
      </c>
      <c r="AY83" s="58"/>
      <c r="AZ83" s="58"/>
      <c r="BA83" s="58"/>
      <c r="BB83" s="58"/>
      <c r="BC83" s="58"/>
      <c r="BD83" s="58"/>
      <c r="BE83" s="58"/>
      <c r="BF83" s="58"/>
      <c r="BG83" s="58"/>
      <c r="BH83" s="58"/>
      <c r="BI83" s="58"/>
      <c r="BJ83" s="58"/>
      <c r="BK83" s="58"/>
      <c r="BL83" s="58"/>
      <c r="BM83" s="58"/>
      <c r="BN83" s="58"/>
      <c r="BO83" s="58"/>
      <c r="BP83" s="58"/>
      <c r="BQ83" s="58"/>
      <c r="BR83" s="58"/>
      <c r="BS83" s="58"/>
      <c r="BT83" s="58"/>
      <c r="BU83" s="58"/>
      <c r="BV83" s="58"/>
      <c r="BW83" s="58"/>
      <c r="BX83" s="58"/>
      <c r="BY83" s="58"/>
      <c r="BZ83" s="58"/>
      <c r="CA83" s="58"/>
      <c r="CB83" s="58"/>
      <c r="CC83" s="58"/>
      <c r="CD83" s="58"/>
      <c r="CE83" s="58"/>
      <c r="CF83" s="58"/>
      <c r="CG83" s="58"/>
      <c r="CH83" s="58"/>
      <c r="CI83" s="58"/>
      <c r="CJ83" s="58"/>
      <c r="CK83" s="58"/>
      <c r="CL83" s="58"/>
      <c r="CM83" s="58"/>
      <c r="CN83" s="58"/>
      <c r="CO83" s="58"/>
      <c r="CP83" s="58"/>
      <c r="CQ83" s="58"/>
      <c r="CR83" s="58"/>
      <c r="CS83" s="58"/>
      <c r="CT83" s="58"/>
      <c r="CU83" s="58"/>
      <c r="CV83" s="58"/>
      <c r="CW83" s="58"/>
      <c r="CX83" s="58"/>
      <c r="CY83" s="58"/>
      <c r="CZ83" s="58"/>
      <c r="DA83" s="58"/>
      <c r="DB83" s="58"/>
      <c r="DC83" s="58"/>
      <c r="DD83" s="58"/>
      <c r="DE83" s="58"/>
      <c r="DF83" s="58"/>
      <c r="DG83" s="58"/>
      <c r="DH83" s="58"/>
      <c r="DI83" s="58"/>
      <c r="DJ83" s="58"/>
      <c r="DK83" s="58"/>
      <c r="DL83" s="58"/>
      <c r="DM83" s="58"/>
      <c r="DN83" s="58"/>
      <c r="DO83" s="58"/>
      <c r="DP83" s="58"/>
      <c r="DQ83" s="58"/>
      <c r="DR83" s="58"/>
      <c r="DS83" s="58"/>
      <c r="DT83" s="58"/>
      <c r="DU83" s="58"/>
      <c r="DV83" s="58"/>
      <c r="DW83" s="58"/>
      <c r="DX83" s="58"/>
      <c r="DY83" s="58"/>
      <c r="DZ83" s="58"/>
      <c r="EA83" s="58"/>
      <c r="EB83" s="58"/>
      <c r="EC83" s="58"/>
      <c r="ED83" s="58"/>
      <c r="EE83" s="58"/>
      <c r="EF83" s="58"/>
      <c r="EG83" s="58"/>
      <c r="EH83" s="58"/>
      <c r="EI83" s="58"/>
      <c r="EJ83" s="58"/>
      <c r="EK83" s="58"/>
      <c r="EL83" s="58"/>
      <c r="EN83" s="8">
        <v>2</v>
      </c>
      <c r="EO83" s="8">
        <v>1</v>
      </c>
    </row>
    <row r="84" spans="1:145">
      <c r="B84" s="18" t="s">
        <v>186</v>
      </c>
      <c r="C84" s="18" t="s">
        <v>114</v>
      </c>
      <c r="D84" s="18" t="s">
        <v>133</v>
      </c>
      <c r="E84" s="8">
        <v>2</v>
      </c>
      <c r="F84" s="8">
        <v>1</v>
      </c>
      <c r="I84" s="58">
        <v>3.8</v>
      </c>
      <c r="J84" s="58">
        <v>3.92</v>
      </c>
      <c r="K84" s="58">
        <v>0.59550000000000003</v>
      </c>
      <c r="L84" s="58">
        <v>73.349999999999994</v>
      </c>
      <c r="M84" s="58">
        <v>8.7300000000000003E-2</v>
      </c>
      <c r="N84" s="58">
        <v>9.5799999999999996E-2</v>
      </c>
      <c r="O84" s="58">
        <v>0.59109999999999996</v>
      </c>
      <c r="P84" s="58">
        <v>6.6699999999999995E-2</v>
      </c>
      <c r="Q84" s="58">
        <v>11.54</v>
      </c>
      <c r="R84" s="58">
        <v>1.29E-2</v>
      </c>
      <c r="S84" s="58">
        <v>94.059399999999997</v>
      </c>
      <c r="T84" s="18"/>
      <c r="V84" s="58">
        <f t="shared" si="126"/>
        <v>4.0400002551579108</v>
      </c>
      <c r="W84" s="58"/>
      <c r="X84" s="58">
        <f t="shared" si="127"/>
        <v>4.1675792105839502</v>
      </c>
      <c r="Y84" s="58"/>
      <c r="Z84" s="58">
        <f t="shared" si="128"/>
        <v>0.63311056630172002</v>
      </c>
      <c r="AA84" s="58"/>
      <c r="AB84" s="58">
        <f t="shared" si="129"/>
        <v>77.982636504166507</v>
      </c>
      <c r="AC84" s="58"/>
      <c r="AD84" s="58">
        <f t="shared" si="130"/>
        <v>9.2813690072443583E-2</v>
      </c>
      <c r="AE84" s="58"/>
      <c r="AF84" s="58">
        <f t="shared" si="131"/>
        <v>0.10185053274845469</v>
      </c>
      <c r="AG84" s="58"/>
      <c r="AH84" s="58">
        <f t="shared" si="132"/>
        <v>0.62843267126943181</v>
      </c>
      <c r="AI84" s="58"/>
      <c r="AJ84" s="58">
        <f t="shared" si="133"/>
        <v>7.0912636057640172E-2</v>
      </c>
      <c r="AK84" s="58"/>
      <c r="AL84" s="58">
        <f t="shared" si="134"/>
        <v>12.268842880137445</v>
      </c>
      <c r="AM84" s="58"/>
      <c r="AN84" s="58">
        <f t="shared" si="135"/>
        <v>1.3714737708299226E-2</v>
      </c>
      <c r="AO84" s="58"/>
      <c r="AP84" s="58">
        <f t="shared" si="136"/>
        <v>8.2075794657418619</v>
      </c>
      <c r="AQ84" s="58">
        <f t="shared" si="137"/>
        <v>2.2270408163265306E-2</v>
      </c>
      <c r="AR84" s="58">
        <f t="shared" si="138"/>
        <v>840.20618556701027</v>
      </c>
      <c r="AS84" s="58">
        <f t="shared" si="139"/>
        <v>18.711734693877549</v>
      </c>
      <c r="AT84" s="58">
        <f t="shared" si="140"/>
        <v>0.16207071561495517</v>
      </c>
      <c r="AU84" s="58">
        <f t="shared" si="141"/>
        <v>6.2160751565762009</v>
      </c>
      <c r="AV84" s="58">
        <f t="shared" si="142"/>
        <v>6.8213058419243993</v>
      </c>
      <c r="AW84" s="58">
        <f t="shared" si="143"/>
        <v>8.1186094069529667E-3</v>
      </c>
      <c r="AX84" s="58">
        <f t="shared" si="144"/>
        <v>38.923210410754479</v>
      </c>
      <c r="AY84" s="58"/>
      <c r="AZ84" s="58"/>
      <c r="BA84" s="58"/>
      <c r="BB84" s="58"/>
      <c r="BC84" s="58"/>
      <c r="BD84" s="58"/>
      <c r="BE84" s="58"/>
      <c r="BF84" s="58"/>
      <c r="BG84" s="58"/>
      <c r="BH84" s="58"/>
      <c r="BI84" s="58"/>
      <c r="BJ84" s="58"/>
      <c r="BK84" s="58"/>
      <c r="BL84" s="58"/>
      <c r="BM84" s="58"/>
      <c r="BN84" s="58"/>
      <c r="BO84" s="58"/>
      <c r="BP84" s="58"/>
      <c r="BQ84" s="58"/>
      <c r="BR84" s="58"/>
      <c r="BS84" s="58"/>
      <c r="BT84" s="58"/>
      <c r="BU84" s="58"/>
      <c r="BV84" s="58"/>
      <c r="BW84" s="58"/>
      <c r="BX84" s="58"/>
      <c r="BY84" s="58"/>
      <c r="BZ84" s="58"/>
      <c r="CA84" s="58"/>
      <c r="CB84" s="58"/>
      <c r="CC84" s="58"/>
      <c r="CD84" s="58"/>
      <c r="CE84" s="58"/>
      <c r="CF84" s="58"/>
      <c r="CG84" s="58"/>
      <c r="CH84" s="58"/>
      <c r="CI84" s="58"/>
      <c r="CJ84" s="58"/>
      <c r="CK84" s="58"/>
      <c r="CL84" s="58"/>
      <c r="CM84" s="58"/>
      <c r="CN84" s="58"/>
      <c r="CO84" s="58"/>
      <c r="CP84" s="58"/>
      <c r="CQ84" s="58"/>
      <c r="CR84" s="58"/>
      <c r="CS84" s="58"/>
      <c r="CT84" s="58"/>
      <c r="CU84" s="58"/>
      <c r="CV84" s="58"/>
      <c r="CW84" s="58"/>
      <c r="CX84" s="58"/>
      <c r="CY84" s="58"/>
      <c r="CZ84" s="58"/>
      <c r="DA84" s="58"/>
      <c r="DB84" s="58"/>
      <c r="DC84" s="58"/>
      <c r="DD84" s="58"/>
      <c r="DE84" s="58"/>
      <c r="DF84" s="58"/>
      <c r="DG84" s="58"/>
      <c r="DH84" s="58"/>
      <c r="DI84" s="58"/>
      <c r="DJ84" s="58"/>
      <c r="DK84" s="58"/>
      <c r="DL84" s="58"/>
      <c r="DM84" s="58"/>
      <c r="DN84" s="58"/>
      <c r="DO84" s="58"/>
      <c r="DP84" s="58"/>
      <c r="DQ84" s="58"/>
      <c r="DR84" s="58"/>
      <c r="DS84" s="58"/>
      <c r="DT84" s="58"/>
      <c r="DU84" s="58"/>
      <c r="DV84" s="58"/>
      <c r="DW84" s="58"/>
      <c r="DX84" s="58"/>
      <c r="DY84" s="58"/>
      <c r="DZ84" s="58"/>
      <c r="EA84" s="58"/>
      <c r="EB84" s="58"/>
      <c r="EC84" s="58"/>
      <c r="ED84" s="58"/>
      <c r="EE84" s="58"/>
      <c r="EF84" s="58"/>
      <c r="EG84" s="58"/>
      <c r="EH84" s="58"/>
      <c r="EI84" s="58"/>
      <c r="EJ84" s="58"/>
      <c r="EK84" s="58"/>
      <c r="EL84" s="58"/>
      <c r="EN84" s="8">
        <v>2</v>
      </c>
      <c r="EO84" s="8">
        <v>1</v>
      </c>
    </row>
    <row r="85" spans="1:145">
      <c r="B85" s="18" t="s">
        <v>187</v>
      </c>
      <c r="C85" s="18" t="s">
        <v>114</v>
      </c>
      <c r="D85" s="18" t="s">
        <v>133</v>
      </c>
      <c r="E85" s="8">
        <v>2</v>
      </c>
      <c r="F85" s="8">
        <v>1</v>
      </c>
      <c r="I85" s="58">
        <v>3.64</v>
      </c>
      <c r="J85" s="58">
        <v>3.94</v>
      </c>
      <c r="K85" s="58">
        <v>0.48780000000000001</v>
      </c>
      <c r="L85" s="58">
        <v>73.099999999999994</v>
      </c>
      <c r="M85" s="58">
        <v>8.9599999999999999E-2</v>
      </c>
      <c r="N85" s="58">
        <v>7.9799999999999996E-2</v>
      </c>
      <c r="O85" s="58">
        <v>0.59089999999999998</v>
      </c>
      <c r="P85" s="58">
        <v>1.41E-2</v>
      </c>
      <c r="Q85" s="58">
        <v>11.8</v>
      </c>
      <c r="R85" s="58">
        <v>1.24E-2</v>
      </c>
      <c r="S85" s="58">
        <v>93.7547</v>
      </c>
      <c r="T85" s="18"/>
      <c r="V85" s="58">
        <f t="shared" si="126"/>
        <v>3.8824720254024601</v>
      </c>
      <c r="W85" s="58"/>
      <c r="X85" s="58">
        <f t="shared" si="127"/>
        <v>4.202455983540025</v>
      </c>
      <c r="Y85" s="58"/>
      <c r="Z85" s="58">
        <f t="shared" si="128"/>
        <v>0.52029391593168128</v>
      </c>
      <c r="AA85" s="58"/>
      <c r="AB85" s="58">
        <f t="shared" si="129"/>
        <v>77.969424466186751</v>
      </c>
      <c r="AC85" s="58"/>
      <c r="AD85" s="58">
        <f t="shared" si="130"/>
        <v>9.5568542163752851E-2</v>
      </c>
      <c r="AE85" s="58"/>
      <c r="AF85" s="58">
        <f t="shared" si="131"/>
        <v>8.5115732864592383E-2</v>
      </c>
      <c r="AG85" s="58"/>
      <c r="AH85" s="58">
        <f t="shared" si="132"/>
        <v>0.63026173621162462</v>
      </c>
      <c r="AI85" s="58"/>
      <c r="AJ85" s="58">
        <f t="shared" si="133"/>
        <v>1.5039246032465573E-2</v>
      </c>
      <c r="AK85" s="58"/>
      <c r="AL85" s="58">
        <f t="shared" si="134"/>
        <v>12.586035686744237</v>
      </c>
      <c r="AM85" s="58"/>
      <c r="AN85" s="58">
        <f t="shared" si="135"/>
        <v>1.3226003603019367E-2</v>
      </c>
      <c r="AO85" s="58"/>
      <c r="AP85" s="58">
        <f t="shared" si="136"/>
        <v>8.0849280089424855</v>
      </c>
      <c r="AQ85" s="58">
        <f t="shared" si="137"/>
        <v>2.2741116751269035E-2</v>
      </c>
      <c r="AR85" s="58">
        <f t="shared" si="138"/>
        <v>815.84821428571422</v>
      </c>
      <c r="AS85" s="58">
        <f t="shared" si="139"/>
        <v>18.553299492385786</v>
      </c>
      <c r="AT85" s="58">
        <f t="shared" si="140"/>
        <v>0.135048231511254</v>
      </c>
      <c r="AU85" s="58">
        <f t="shared" si="141"/>
        <v>6.1127819548872182</v>
      </c>
      <c r="AV85" s="58">
        <f t="shared" si="142"/>
        <v>5.4441964285714288</v>
      </c>
      <c r="AW85" s="58">
        <f t="shared" si="143"/>
        <v>6.6730506155950756E-3</v>
      </c>
      <c r="AX85" s="58">
        <f t="shared" si="144"/>
        <v>39.322300182589409</v>
      </c>
      <c r="AY85" s="58"/>
      <c r="AZ85" s="58"/>
      <c r="BA85" s="58"/>
      <c r="BB85" s="58"/>
      <c r="BC85" s="58"/>
      <c r="BD85" s="58"/>
      <c r="BE85" s="58"/>
      <c r="BF85" s="58"/>
      <c r="BG85" s="58"/>
      <c r="BH85" s="58"/>
      <c r="BI85" s="58"/>
      <c r="BJ85" s="58"/>
      <c r="BK85" s="58"/>
      <c r="BL85" s="58"/>
      <c r="BM85" s="58"/>
      <c r="BN85" s="58"/>
      <c r="BO85" s="58"/>
      <c r="BP85" s="58"/>
      <c r="BQ85" s="58"/>
      <c r="BR85" s="58"/>
      <c r="BS85" s="58"/>
      <c r="BT85" s="58"/>
      <c r="BU85" s="58"/>
      <c r="BV85" s="58"/>
      <c r="BW85" s="58"/>
      <c r="BX85" s="58"/>
      <c r="BY85" s="58"/>
      <c r="BZ85" s="58"/>
      <c r="CA85" s="58"/>
      <c r="CB85" s="58"/>
      <c r="CC85" s="58"/>
      <c r="CD85" s="58"/>
      <c r="CE85" s="58"/>
      <c r="CF85" s="58"/>
      <c r="CG85" s="58"/>
      <c r="CH85" s="58"/>
      <c r="CI85" s="58"/>
      <c r="CJ85" s="58"/>
      <c r="CK85" s="58"/>
      <c r="CL85" s="58"/>
      <c r="CM85" s="58"/>
      <c r="CN85" s="58"/>
      <c r="CO85" s="58"/>
      <c r="CP85" s="58"/>
      <c r="CQ85" s="58"/>
      <c r="CR85" s="58"/>
      <c r="CS85" s="58"/>
      <c r="CT85" s="58"/>
      <c r="CU85" s="58"/>
      <c r="CV85" s="58"/>
      <c r="CW85" s="58"/>
      <c r="CX85" s="58"/>
      <c r="CY85" s="58"/>
      <c r="CZ85" s="58"/>
      <c r="DA85" s="58"/>
      <c r="DB85" s="58"/>
      <c r="DC85" s="58"/>
      <c r="DD85" s="58"/>
      <c r="DE85" s="58"/>
      <c r="DF85" s="58"/>
      <c r="DG85" s="58"/>
      <c r="DH85" s="58"/>
      <c r="DI85" s="58"/>
      <c r="DJ85" s="58"/>
      <c r="DK85" s="58"/>
      <c r="DL85" s="58"/>
      <c r="DM85" s="58"/>
      <c r="DN85" s="58"/>
      <c r="DO85" s="58"/>
      <c r="DP85" s="58"/>
      <c r="DQ85" s="58"/>
      <c r="DR85" s="58"/>
      <c r="DS85" s="58"/>
      <c r="DT85" s="58"/>
      <c r="DU85" s="58"/>
      <c r="DV85" s="58"/>
      <c r="DW85" s="58"/>
      <c r="DX85" s="58"/>
      <c r="DY85" s="58"/>
      <c r="DZ85" s="58"/>
      <c r="EA85" s="58"/>
      <c r="EB85" s="58"/>
      <c r="EC85" s="58"/>
      <c r="ED85" s="58"/>
      <c r="EE85" s="58"/>
      <c r="EF85" s="58"/>
      <c r="EG85" s="58"/>
      <c r="EH85" s="58"/>
      <c r="EI85" s="58"/>
      <c r="EJ85" s="58"/>
      <c r="EK85" s="58"/>
      <c r="EL85" s="58"/>
      <c r="EN85" s="8">
        <v>2</v>
      </c>
      <c r="EO85" s="8">
        <v>1</v>
      </c>
    </row>
    <row r="86" spans="1:145">
      <c r="B86" s="18" t="s">
        <v>188</v>
      </c>
      <c r="C86" s="18" t="s">
        <v>114</v>
      </c>
      <c r="D86" s="18" t="s">
        <v>133</v>
      </c>
      <c r="E86" s="8">
        <v>2</v>
      </c>
      <c r="F86" s="8">
        <v>1</v>
      </c>
      <c r="I86" s="58">
        <v>3.84</v>
      </c>
      <c r="J86" s="58">
        <v>3.93</v>
      </c>
      <c r="K86" s="58">
        <v>0.40560000000000002</v>
      </c>
      <c r="L86" s="58">
        <v>73.760000000000005</v>
      </c>
      <c r="M86" s="58">
        <v>8.8400000000000006E-2</v>
      </c>
      <c r="N86" s="58">
        <v>0.1216</v>
      </c>
      <c r="O86" s="58">
        <v>0.60040000000000004</v>
      </c>
      <c r="P86" s="58">
        <v>9.5000000000000001E-2</v>
      </c>
      <c r="Q86" s="58">
        <v>11.78</v>
      </c>
      <c r="R86" s="58">
        <v>2.8000000000000001E-2</v>
      </c>
      <c r="S86" s="58">
        <v>94.649100000000004</v>
      </c>
      <c r="T86" s="18"/>
      <c r="V86" s="58">
        <f t="shared" si="126"/>
        <v>4.0570908756660122</v>
      </c>
      <c r="W86" s="58"/>
      <c r="X86" s="58">
        <f t="shared" si="127"/>
        <v>4.1521789430644347</v>
      </c>
      <c r="Y86" s="58"/>
      <c r="Z86" s="58">
        <f t="shared" si="128"/>
        <v>0.42853022374222255</v>
      </c>
      <c r="AA86" s="58"/>
      <c r="AB86" s="58">
        <f t="shared" si="129"/>
        <v>77.929953903417996</v>
      </c>
      <c r="AC86" s="58"/>
      <c r="AD86" s="58">
        <f t="shared" si="130"/>
        <v>9.3397612866894672E-2</v>
      </c>
      <c r="AE86" s="58"/>
      <c r="AF86" s="58">
        <f t="shared" si="131"/>
        <v>0.12847454439609041</v>
      </c>
      <c r="AG86" s="58"/>
      <c r="AH86" s="58">
        <f t="shared" si="132"/>
        <v>0.63434306295569631</v>
      </c>
      <c r="AI86" s="58"/>
      <c r="AJ86" s="58">
        <f t="shared" si="133"/>
        <v>0.10037073780944564</v>
      </c>
      <c r="AK86" s="58"/>
      <c r="AL86" s="58">
        <f t="shared" si="134"/>
        <v>12.445971488371256</v>
      </c>
      <c r="AM86" s="58"/>
      <c r="AN86" s="58">
        <f t="shared" si="135"/>
        <v>2.9582954301731339E-2</v>
      </c>
      <c r="AO86" s="58"/>
      <c r="AP86" s="58">
        <f t="shared" si="136"/>
        <v>8.2092698187304478</v>
      </c>
      <c r="AQ86" s="58">
        <f t="shared" si="137"/>
        <v>2.2493638676844785E-2</v>
      </c>
      <c r="AR86" s="58">
        <f t="shared" si="138"/>
        <v>834.38914027149315</v>
      </c>
      <c r="AS86" s="58">
        <f t="shared" si="139"/>
        <v>18.768447837150127</v>
      </c>
      <c r="AT86" s="58">
        <f t="shared" si="140"/>
        <v>0.20253164556962028</v>
      </c>
      <c r="AU86" s="58">
        <f t="shared" si="141"/>
        <v>3.3355263157894735</v>
      </c>
      <c r="AV86" s="58">
        <f t="shared" si="142"/>
        <v>4.5882352941176467</v>
      </c>
      <c r="AW86" s="58">
        <f t="shared" si="143"/>
        <v>5.4989154013015181E-3</v>
      </c>
      <c r="AX86" s="58">
        <f t="shared" si="144"/>
        <v>54.288612502371656</v>
      </c>
      <c r="AY86" s="58"/>
      <c r="AZ86" s="58"/>
      <c r="BA86" s="58"/>
      <c r="BB86" s="58"/>
      <c r="BC86" s="58"/>
      <c r="BD86" s="58"/>
      <c r="BE86" s="58"/>
      <c r="BF86" s="58"/>
      <c r="BG86" s="58"/>
      <c r="BH86" s="58"/>
      <c r="BI86" s="58"/>
      <c r="BJ86" s="58"/>
      <c r="BK86" s="58"/>
      <c r="BL86" s="58"/>
      <c r="BM86" s="58"/>
      <c r="BN86" s="58"/>
      <c r="BO86" s="58"/>
      <c r="BP86" s="58"/>
      <c r="BQ86" s="58"/>
      <c r="BR86" s="58"/>
      <c r="BS86" s="58"/>
      <c r="BT86" s="58"/>
      <c r="BU86" s="58"/>
      <c r="BV86" s="58"/>
      <c r="BW86" s="58"/>
      <c r="BX86" s="58"/>
      <c r="BY86" s="58"/>
      <c r="BZ86" s="58"/>
      <c r="CA86" s="58"/>
      <c r="CB86" s="58"/>
      <c r="CC86" s="58"/>
      <c r="CD86" s="58"/>
      <c r="CE86" s="58"/>
      <c r="CF86" s="58"/>
      <c r="CG86" s="58"/>
      <c r="CH86" s="58"/>
      <c r="CI86" s="58"/>
      <c r="CJ86" s="58"/>
      <c r="CK86" s="58"/>
      <c r="CL86" s="58"/>
      <c r="CM86" s="58"/>
      <c r="CN86" s="58"/>
      <c r="CO86" s="58"/>
      <c r="CP86" s="58"/>
      <c r="CQ86" s="58"/>
      <c r="CR86" s="58"/>
      <c r="CS86" s="58"/>
      <c r="CT86" s="58"/>
      <c r="CU86" s="58"/>
      <c r="CV86" s="58"/>
      <c r="CW86" s="58"/>
      <c r="CX86" s="58"/>
      <c r="CY86" s="58"/>
      <c r="CZ86" s="58"/>
      <c r="DA86" s="58"/>
      <c r="DB86" s="58"/>
      <c r="DC86" s="58"/>
      <c r="DD86" s="58"/>
      <c r="DE86" s="58"/>
      <c r="DF86" s="58"/>
      <c r="DG86" s="58"/>
      <c r="DH86" s="58"/>
      <c r="DI86" s="58"/>
      <c r="DJ86" s="58"/>
      <c r="DK86" s="58"/>
      <c r="DL86" s="58"/>
      <c r="DM86" s="58"/>
      <c r="DN86" s="58"/>
      <c r="DO86" s="58"/>
      <c r="DP86" s="58"/>
      <c r="DQ86" s="58"/>
      <c r="DR86" s="58"/>
      <c r="DS86" s="58"/>
      <c r="DT86" s="58"/>
      <c r="DU86" s="58"/>
      <c r="DV86" s="58"/>
      <c r="DW86" s="58"/>
      <c r="DX86" s="58"/>
      <c r="DY86" s="58"/>
      <c r="DZ86" s="58"/>
      <c r="EA86" s="58"/>
      <c r="EB86" s="58"/>
      <c r="EC86" s="58"/>
      <c r="ED86" s="58"/>
      <c r="EE86" s="58"/>
      <c r="EF86" s="58"/>
      <c r="EG86" s="58"/>
      <c r="EH86" s="58"/>
      <c r="EI86" s="58"/>
      <c r="EJ86" s="58"/>
      <c r="EK86" s="58"/>
      <c r="EL86" s="58"/>
      <c r="EN86" s="8">
        <v>2</v>
      </c>
      <c r="EO86" s="8">
        <v>1</v>
      </c>
    </row>
    <row r="87" spans="1:145">
      <c r="B87" s="18" t="s">
        <v>189</v>
      </c>
      <c r="C87" s="18" t="s">
        <v>114</v>
      </c>
      <c r="D87" s="18" t="s">
        <v>133</v>
      </c>
      <c r="E87" s="8">
        <v>2</v>
      </c>
      <c r="F87" s="8">
        <v>1</v>
      </c>
      <c r="I87" s="58">
        <v>3.79</v>
      </c>
      <c r="J87" s="58">
        <v>3.89</v>
      </c>
      <c r="K87" s="58">
        <v>0.55100000000000005</v>
      </c>
      <c r="L87" s="58">
        <v>74.13</v>
      </c>
      <c r="M87" s="58">
        <v>0.12429999999999999</v>
      </c>
      <c r="N87" s="58">
        <v>7.17E-2</v>
      </c>
      <c r="O87" s="58">
        <v>0.62670000000000003</v>
      </c>
      <c r="P87" s="58">
        <v>7.3300000000000004E-2</v>
      </c>
      <c r="Q87" s="58">
        <v>11.88</v>
      </c>
      <c r="R87" s="58">
        <v>0</v>
      </c>
      <c r="S87" s="58">
        <v>95.137100000000004</v>
      </c>
      <c r="T87" s="18"/>
      <c r="V87" s="58">
        <f t="shared" si="126"/>
        <v>3.9837245406891735</v>
      </c>
      <c r="W87" s="58"/>
      <c r="X87" s="58">
        <f t="shared" si="127"/>
        <v>4.0888360061427136</v>
      </c>
      <c r="Y87" s="58"/>
      <c r="Z87" s="58">
        <f t="shared" si="128"/>
        <v>0.57916417464900649</v>
      </c>
      <c r="AA87" s="58"/>
      <c r="AB87" s="58">
        <f t="shared" si="129"/>
        <v>77.919129340709347</v>
      </c>
      <c r="AC87" s="58"/>
      <c r="AD87" s="58">
        <f t="shared" si="130"/>
        <v>0.13065355155875047</v>
      </c>
      <c r="AE87" s="58"/>
      <c r="AF87" s="58">
        <f t="shared" si="131"/>
        <v>7.5364920730188328E-2</v>
      </c>
      <c r="AG87" s="58"/>
      <c r="AH87" s="58">
        <f t="shared" si="132"/>
        <v>0.65873355399733657</v>
      </c>
      <c r="AI87" s="58"/>
      <c r="AJ87" s="58">
        <f t="shared" si="133"/>
        <v>7.7046704177444969E-2</v>
      </c>
      <c r="AK87" s="58"/>
      <c r="AL87" s="58">
        <f t="shared" si="134"/>
        <v>12.487242095880577</v>
      </c>
      <c r="AM87" s="58"/>
      <c r="AN87" s="58">
        <f t="shared" si="135"/>
        <v>0</v>
      </c>
      <c r="AO87" s="58"/>
      <c r="AP87" s="58">
        <f t="shared" si="136"/>
        <v>8.0725605468318875</v>
      </c>
      <c r="AQ87" s="58">
        <f t="shared" si="137"/>
        <v>3.1953727506426735E-2</v>
      </c>
      <c r="AR87" s="58">
        <f t="shared" si="138"/>
        <v>596.37972646822197</v>
      </c>
      <c r="AS87" s="58">
        <f t="shared" si="139"/>
        <v>19.056555269922878</v>
      </c>
      <c r="AT87" s="58">
        <f t="shared" si="140"/>
        <v>0.1144088080421254</v>
      </c>
      <c r="AU87" s="58">
        <f t="shared" si="141"/>
        <v>7.6847977684797764</v>
      </c>
      <c r="AV87" s="58">
        <f t="shared" si="142"/>
        <v>4.432823813354787</v>
      </c>
      <c r="AW87" s="58">
        <f t="shared" si="143"/>
        <v>7.432888169432079E-3</v>
      </c>
      <c r="AX87" s="58">
        <f t="shared" si="144"/>
        <v>34.014535508054834</v>
      </c>
      <c r="AY87" s="58"/>
      <c r="AZ87" s="58"/>
      <c r="BA87" s="58"/>
      <c r="BB87" s="58"/>
      <c r="BC87" s="58"/>
      <c r="BD87" s="58"/>
      <c r="BE87" s="58"/>
      <c r="BF87" s="58"/>
      <c r="BG87" s="58"/>
      <c r="BH87" s="58"/>
      <c r="BI87" s="58"/>
      <c r="BJ87" s="58"/>
      <c r="BK87" s="58"/>
      <c r="BL87" s="58"/>
      <c r="BM87" s="58"/>
      <c r="BN87" s="58"/>
      <c r="BO87" s="58"/>
      <c r="BP87" s="58"/>
      <c r="BQ87" s="58"/>
      <c r="BR87" s="58"/>
      <c r="BS87" s="58"/>
      <c r="BT87" s="58"/>
      <c r="BU87" s="58"/>
      <c r="BV87" s="58"/>
      <c r="BW87" s="58"/>
      <c r="BX87" s="58"/>
      <c r="BY87" s="58"/>
      <c r="BZ87" s="58"/>
      <c r="CA87" s="58"/>
      <c r="CB87" s="58"/>
      <c r="CC87" s="58"/>
      <c r="CD87" s="58"/>
      <c r="CE87" s="58"/>
      <c r="CF87" s="58"/>
      <c r="CG87" s="58"/>
      <c r="CH87" s="58"/>
      <c r="CI87" s="58"/>
      <c r="CJ87" s="58"/>
      <c r="CK87" s="58"/>
      <c r="CL87" s="58"/>
      <c r="CM87" s="58"/>
      <c r="CN87" s="58"/>
      <c r="CO87" s="58"/>
      <c r="CP87" s="58"/>
      <c r="CQ87" s="58"/>
      <c r="CR87" s="58"/>
      <c r="CS87" s="58"/>
      <c r="CT87" s="58"/>
      <c r="CU87" s="58"/>
      <c r="CV87" s="58"/>
      <c r="CW87" s="58"/>
      <c r="CX87" s="58"/>
      <c r="CY87" s="58"/>
      <c r="CZ87" s="58"/>
      <c r="DA87" s="58"/>
      <c r="DB87" s="58"/>
      <c r="DC87" s="58"/>
      <c r="DD87" s="58"/>
      <c r="DE87" s="58"/>
      <c r="DF87" s="58"/>
      <c r="DG87" s="58"/>
      <c r="DH87" s="58"/>
      <c r="DI87" s="58"/>
      <c r="DJ87" s="58"/>
      <c r="DK87" s="58"/>
      <c r="DL87" s="58"/>
      <c r="DM87" s="58"/>
      <c r="DN87" s="58"/>
      <c r="DO87" s="58"/>
      <c r="DP87" s="58"/>
      <c r="DQ87" s="58"/>
      <c r="DR87" s="58"/>
      <c r="DS87" s="58"/>
      <c r="DT87" s="58"/>
      <c r="DU87" s="58"/>
      <c r="DV87" s="58"/>
      <c r="DW87" s="58"/>
      <c r="DX87" s="58"/>
      <c r="DY87" s="58"/>
      <c r="DZ87" s="58"/>
      <c r="EA87" s="58"/>
      <c r="EB87" s="58"/>
      <c r="EC87" s="58"/>
      <c r="ED87" s="58"/>
      <c r="EE87" s="58"/>
      <c r="EF87" s="58"/>
      <c r="EG87" s="58"/>
      <c r="EH87" s="58"/>
      <c r="EI87" s="58"/>
      <c r="EJ87" s="58"/>
      <c r="EK87" s="58"/>
      <c r="EL87" s="58"/>
      <c r="EN87" s="8">
        <v>2</v>
      </c>
      <c r="EO87" s="8">
        <v>1</v>
      </c>
    </row>
    <row r="88" spans="1:145">
      <c r="B88" s="18" t="s">
        <v>190</v>
      </c>
      <c r="C88" s="18" t="s">
        <v>114</v>
      </c>
      <c r="D88" s="18" t="s">
        <v>133</v>
      </c>
      <c r="E88" s="8">
        <v>2</v>
      </c>
      <c r="F88" s="8">
        <v>1</v>
      </c>
      <c r="I88" s="58">
        <v>3.87</v>
      </c>
      <c r="J88" s="58">
        <v>3.59</v>
      </c>
      <c r="K88" s="58">
        <v>0.50060000000000004</v>
      </c>
      <c r="L88" s="58">
        <v>73.45</v>
      </c>
      <c r="M88" s="58">
        <v>9.64E-2</v>
      </c>
      <c r="N88" s="58">
        <v>0.10050000000000001</v>
      </c>
      <c r="O88" s="58">
        <v>0.70269999999999999</v>
      </c>
      <c r="P88" s="58">
        <v>9.5600000000000004E-2</v>
      </c>
      <c r="Q88" s="58">
        <v>11.9</v>
      </c>
      <c r="R88" s="58">
        <v>6.1400000000000003E-2</v>
      </c>
      <c r="S88" s="58">
        <v>94.367199999999997</v>
      </c>
      <c r="T88" s="18"/>
      <c r="V88" s="58">
        <f t="shared" si="126"/>
        <v>4.1010011953305812</v>
      </c>
      <c r="W88" s="58"/>
      <c r="X88" s="58">
        <f t="shared" si="127"/>
        <v>3.8042879305521407</v>
      </c>
      <c r="Y88" s="58"/>
      <c r="Z88" s="58">
        <f t="shared" si="128"/>
        <v>0.53048092981459671</v>
      </c>
      <c r="AA88" s="58"/>
      <c r="AB88" s="58">
        <f t="shared" si="129"/>
        <v>77.834247492772917</v>
      </c>
      <c r="AC88" s="58"/>
      <c r="AD88" s="58">
        <f t="shared" si="130"/>
        <v>0.10215413830229148</v>
      </c>
      <c r="AE88" s="58"/>
      <c r="AF88" s="58">
        <f t="shared" si="131"/>
        <v>0.10649886825083293</v>
      </c>
      <c r="AG88" s="58"/>
      <c r="AH88" s="58">
        <f t="shared" si="132"/>
        <v>0.74464432557074922</v>
      </c>
      <c r="AI88" s="58"/>
      <c r="AJ88" s="58">
        <f t="shared" si="133"/>
        <v>0.10130638611721021</v>
      </c>
      <c r="AK88" s="58"/>
      <c r="AL88" s="58">
        <f t="shared" si="134"/>
        <v>12.610313753083698</v>
      </c>
      <c r="AM88" s="58"/>
      <c r="AN88" s="58">
        <f t="shared" si="135"/>
        <v>6.5064980204986494E-2</v>
      </c>
      <c r="AO88" s="58"/>
      <c r="AP88" s="58">
        <f t="shared" si="136"/>
        <v>7.9052891258827218</v>
      </c>
      <c r="AQ88" s="58">
        <f t="shared" si="137"/>
        <v>2.6852367688022287E-2</v>
      </c>
      <c r="AR88" s="58">
        <f t="shared" si="138"/>
        <v>761.92946058091286</v>
      </c>
      <c r="AS88" s="58">
        <f t="shared" si="139"/>
        <v>20.459610027855156</v>
      </c>
      <c r="AT88" s="58">
        <f t="shared" si="140"/>
        <v>0.14301978084531095</v>
      </c>
      <c r="AU88" s="58">
        <f t="shared" si="141"/>
        <v>4.9810945273631839</v>
      </c>
      <c r="AV88" s="58">
        <f t="shared" si="142"/>
        <v>5.1929460580912874</v>
      </c>
      <c r="AW88" s="58">
        <f t="shared" si="143"/>
        <v>6.8155207624234181E-3</v>
      </c>
      <c r="AX88" s="58">
        <f t="shared" si="144"/>
        <v>44.298602044886934</v>
      </c>
      <c r="AY88" s="58"/>
      <c r="AZ88" s="58"/>
      <c r="BA88" s="58"/>
      <c r="BB88" s="58"/>
      <c r="BC88" s="58"/>
      <c r="BD88" s="58"/>
      <c r="BE88" s="58"/>
      <c r="BF88" s="58"/>
      <c r="BG88" s="58"/>
      <c r="BH88" s="58"/>
      <c r="BI88" s="58"/>
      <c r="BJ88" s="58"/>
      <c r="BK88" s="58"/>
      <c r="BL88" s="58"/>
      <c r="BM88" s="58"/>
      <c r="BN88" s="58"/>
      <c r="BO88" s="58"/>
      <c r="BP88" s="58"/>
      <c r="BQ88" s="58"/>
      <c r="BR88" s="58"/>
      <c r="BS88" s="58"/>
      <c r="BT88" s="58"/>
      <c r="BU88" s="58"/>
      <c r="BV88" s="58"/>
      <c r="BW88" s="58"/>
      <c r="BX88" s="58"/>
      <c r="BY88" s="58"/>
      <c r="BZ88" s="58"/>
      <c r="CA88" s="58"/>
      <c r="CB88" s="58"/>
      <c r="CC88" s="58"/>
      <c r="CD88" s="58"/>
      <c r="CE88" s="58"/>
      <c r="CF88" s="58"/>
      <c r="CG88" s="58"/>
      <c r="CH88" s="58"/>
      <c r="CI88" s="58"/>
      <c r="CJ88" s="58"/>
      <c r="CK88" s="58"/>
      <c r="CL88" s="58"/>
      <c r="CM88" s="58"/>
      <c r="CN88" s="58"/>
      <c r="CO88" s="58"/>
      <c r="CP88" s="58"/>
      <c r="CQ88" s="58"/>
      <c r="CR88" s="58"/>
      <c r="CS88" s="58"/>
      <c r="CT88" s="58"/>
      <c r="CU88" s="58"/>
      <c r="CV88" s="58"/>
      <c r="CW88" s="58"/>
      <c r="CX88" s="58"/>
      <c r="CY88" s="58"/>
      <c r="CZ88" s="58"/>
      <c r="DA88" s="58"/>
      <c r="DB88" s="58"/>
      <c r="DC88" s="58"/>
      <c r="DD88" s="58"/>
      <c r="DE88" s="58"/>
      <c r="DF88" s="58"/>
      <c r="DG88" s="58"/>
      <c r="DH88" s="58"/>
      <c r="DI88" s="58"/>
      <c r="DJ88" s="58"/>
      <c r="DK88" s="58"/>
      <c r="DL88" s="58"/>
      <c r="DM88" s="58"/>
      <c r="DN88" s="58"/>
      <c r="DO88" s="58"/>
      <c r="DP88" s="58"/>
      <c r="DQ88" s="58"/>
      <c r="DR88" s="58"/>
      <c r="DS88" s="58"/>
      <c r="DT88" s="58"/>
      <c r="DU88" s="58"/>
      <c r="DV88" s="58"/>
      <c r="DW88" s="58"/>
      <c r="DX88" s="58"/>
      <c r="DY88" s="58"/>
      <c r="DZ88" s="58"/>
      <c r="EA88" s="58"/>
      <c r="EB88" s="58"/>
      <c r="EC88" s="58"/>
      <c r="ED88" s="58"/>
      <c r="EE88" s="58"/>
      <c r="EF88" s="58"/>
      <c r="EG88" s="58"/>
      <c r="EH88" s="58"/>
      <c r="EI88" s="58"/>
      <c r="EJ88" s="58"/>
      <c r="EK88" s="58"/>
      <c r="EL88" s="58"/>
      <c r="EN88" s="8">
        <v>2</v>
      </c>
      <c r="EO88" s="8">
        <v>1</v>
      </c>
    </row>
    <row r="89" spans="1:145">
      <c r="B89" s="18" t="s">
        <v>191</v>
      </c>
      <c r="C89" s="18" t="s">
        <v>114</v>
      </c>
      <c r="D89" s="18" t="s">
        <v>133</v>
      </c>
      <c r="E89" s="8">
        <v>2</v>
      </c>
      <c r="F89" s="8">
        <v>1</v>
      </c>
      <c r="I89" s="58">
        <v>3.94</v>
      </c>
      <c r="J89" s="58">
        <v>3.39</v>
      </c>
      <c r="K89" s="58">
        <v>0.40560000000000002</v>
      </c>
      <c r="L89" s="58">
        <v>72.62</v>
      </c>
      <c r="M89" s="58">
        <v>8.4400000000000003E-2</v>
      </c>
      <c r="N89" s="58">
        <v>0.1028</v>
      </c>
      <c r="O89" s="58">
        <v>0.68330000000000002</v>
      </c>
      <c r="P89" s="58">
        <v>4.6800000000000001E-2</v>
      </c>
      <c r="Q89" s="58">
        <v>11.71</v>
      </c>
      <c r="R89" s="58">
        <v>3.7699999999999997E-2</v>
      </c>
      <c r="S89" s="58">
        <v>93.020600000000002</v>
      </c>
      <c r="T89" s="18"/>
      <c r="V89" s="58">
        <f t="shared" si="126"/>
        <v>4.2356209269774654</v>
      </c>
      <c r="W89" s="58"/>
      <c r="X89" s="58">
        <f t="shared" si="127"/>
        <v>3.6443540463080222</v>
      </c>
      <c r="Y89" s="58"/>
      <c r="Z89" s="58">
        <f t="shared" si="128"/>
        <v>0.43603244872641117</v>
      </c>
      <c r="AA89" s="58"/>
      <c r="AB89" s="58">
        <f t="shared" si="129"/>
        <v>78.068728862209028</v>
      </c>
      <c r="AC89" s="58"/>
      <c r="AD89" s="58">
        <f t="shared" si="130"/>
        <v>9.0732590415456366E-2</v>
      </c>
      <c r="AE89" s="58"/>
      <c r="AF89" s="58">
        <f t="shared" si="131"/>
        <v>0.11051315515057955</v>
      </c>
      <c r="AG89" s="58"/>
      <c r="AH89" s="58">
        <f t="shared" si="132"/>
        <v>0.73456847192987362</v>
      </c>
      <c r="AI89" s="58"/>
      <c r="AJ89" s="58">
        <f t="shared" si="133"/>
        <v>5.0311436391508986E-2</v>
      </c>
      <c r="AK89" s="58"/>
      <c r="AL89" s="58">
        <f t="shared" si="134"/>
        <v>12.588609404798506</v>
      </c>
      <c r="AM89" s="58"/>
      <c r="AN89" s="58">
        <f t="shared" si="135"/>
        <v>4.0528657093160003E-2</v>
      </c>
      <c r="AO89" s="58"/>
      <c r="AP89" s="58">
        <f t="shared" si="136"/>
        <v>7.8799749732854876</v>
      </c>
      <c r="AQ89" s="58">
        <f t="shared" si="137"/>
        <v>2.489675516224189E-2</v>
      </c>
      <c r="AR89" s="58">
        <f t="shared" si="138"/>
        <v>860.42654028436027</v>
      </c>
      <c r="AS89" s="58">
        <f t="shared" si="139"/>
        <v>21.421828908554573</v>
      </c>
      <c r="AT89" s="58">
        <f t="shared" si="140"/>
        <v>0.15044636323723107</v>
      </c>
      <c r="AU89" s="58">
        <f t="shared" si="141"/>
        <v>3.945525291828794</v>
      </c>
      <c r="AV89" s="58">
        <f t="shared" si="142"/>
        <v>4.8056872037914697</v>
      </c>
      <c r="AW89" s="58">
        <f t="shared" si="143"/>
        <v>5.5852382263839161E-3</v>
      </c>
      <c r="AX89" s="58">
        <f t="shared" si="144"/>
        <v>50.100385557400415</v>
      </c>
      <c r="AY89" s="58"/>
      <c r="AZ89" s="58"/>
      <c r="BA89" s="58"/>
      <c r="BB89" s="58"/>
      <c r="BC89" s="58"/>
      <c r="BD89" s="58"/>
      <c r="BE89" s="58"/>
      <c r="BF89" s="58"/>
      <c r="BG89" s="58"/>
      <c r="BH89" s="58"/>
      <c r="BI89" s="58"/>
      <c r="BJ89" s="58"/>
      <c r="BK89" s="58"/>
      <c r="BL89" s="58"/>
      <c r="BM89" s="58"/>
      <c r="BN89" s="58"/>
      <c r="BO89" s="58"/>
      <c r="BP89" s="58"/>
      <c r="BQ89" s="58"/>
      <c r="BR89" s="58"/>
      <c r="BS89" s="58"/>
      <c r="BT89" s="58"/>
      <c r="BU89" s="58"/>
      <c r="BV89" s="58"/>
      <c r="BW89" s="58"/>
      <c r="BX89" s="58"/>
      <c r="BY89" s="58"/>
      <c r="BZ89" s="58"/>
      <c r="CA89" s="58"/>
      <c r="CB89" s="58"/>
      <c r="CC89" s="58"/>
      <c r="CD89" s="58"/>
      <c r="CE89" s="58"/>
      <c r="CF89" s="58"/>
      <c r="CG89" s="58"/>
      <c r="CH89" s="58"/>
      <c r="CI89" s="58"/>
      <c r="CJ89" s="58"/>
      <c r="CK89" s="58"/>
      <c r="CL89" s="58"/>
      <c r="CM89" s="58"/>
      <c r="CN89" s="58"/>
      <c r="CO89" s="58"/>
      <c r="CP89" s="58"/>
      <c r="CQ89" s="58"/>
      <c r="CR89" s="58"/>
      <c r="CS89" s="58"/>
      <c r="CT89" s="58"/>
      <c r="CU89" s="58"/>
      <c r="CV89" s="58"/>
      <c r="CW89" s="58"/>
      <c r="CX89" s="58"/>
      <c r="CY89" s="58"/>
      <c r="CZ89" s="58"/>
      <c r="DA89" s="58"/>
      <c r="DB89" s="58"/>
      <c r="DC89" s="58"/>
      <c r="DD89" s="58"/>
      <c r="DE89" s="58"/>
      <c r="DF89" s="58"/>
      <c r="DG89" s="58"/>
      <c r="DH89" s="58"/>
      <c r="DI89" s="58"/>
      <c r="DJ89" s="58"/>
      <c r="DK89" s="58"/>
      <c r="DL89" s="58"/>
      <c r="DM89" s="58"/>
      <c r="DN89" s="58"/>
      <c r="DO89" s="58"/>
      <c r="DP89" s="58"/>
      <c r="DQ89" s="58"/>
      <c r="DR89" s="58"/>
      <c r="DS89" s="58"/>
      <c r="DT89" s="58"/>
      <c r="DU89" s="58"/>
      <c r="DV89" s="58"/>
      <c r="DW89" s="58"/>
      <c r="DX89" s="58"/>
      <c r="DY89" s="58"/>
      <c r="DZ89" s="58"/>
      <c r="EA89" s="58"/>
      <c r="EB89" s="58"/>
      <c r="EC89" s="58"/>
      <c r="ED89" s="58"/>
      <c r="EE89" s="58"/>
      <c r="EF89" s="58"/>
      <c r="EG89" s="58"/>
      <c r="EH89" s="58"/>
      <c r="EI89" s="58"/>
      <c r="EJ89" s="58"/>
      <c r="EK89" s="58"/>
      <c r="EL89" s="58"/>
      <c r="EN89" s="8">
        <v>2</v>
      </c>
      <c r="EO89" s="8">
        <v>1</v>
      </c>
    </row>
    <row r="90" spans="1:145">
      <c r="B90" s="18" t="s">
        <v>192</v>
      </c>
      <c r="C90" s="18" t="s">
        <v>114</v>
      </c>
      <c r="D90" s="18" t="s">
        <v>133</v>
      </c>
      <c r="E90" s="8">
        <v>2</v>
      </c>
      <c r="F90" s="8">
        <v>1</v>
      </c>
      <c r="I90" s="58">
        <v>3.77</v>
      </c>
      <c r="J90" s="58">
        <v>3.86</v>
      </c>
      <c r="K90" s="58">
        <v>0.55720000000000003</v>
      </c>
      <c r="L90" s="58">
        <v>73.209999999999994</v>
      </c>
      <c r="M90" s="58">
        <v>0.1012</v>
      </c>
      <c r="N90" s="58">
        <v>0.104</v>
      </c>
      <c r="O90" s="58">
        <v>0.63500000000000001</v>
      </c>
      <c r="P90" s="58">
        <v>8.5199999999999998E-2</v>
      </c>
      <c r="Q90" s="58">
        <v>11.84</v>
      </c>
      <c r="R90" s="58">
        <v>1.0800000000000001E-2</v>
      </c>
      <c r="S90" s="58">
        <v>94.173400000000001</v>
      </c>
      <c r="T90" s="18"/>
      <c r="V90" s="58">
        <f t="shared" si="126"/>
        <v>4.0032535726648932</v>
      </c>
      <c r="W90" s="58"/>
      <c r="X90" s="58">
        <f t="shared" si="127"/>
        <v>4.0988219603412421</v>
      </c>
      <c r="Y90" s="58"/>
      <c r="Z90" s="58">
        <f t="shared" si="128"/>
        <v>0.59167450681402611</v>
      </c>
      <c r="AA90" s="58"/>
      <c r="AB90" s="58">
        <f t="shared" si="129"/>
        <v>77.739574019839992</v>
      </c>
      <c r="AC90" s="58"/>
      <c r="AD90" s="58">
        <f t="shared" si="130"/>
        <v>0.10746134258718491</v>
      </c>
      <c r="AE90" s="58"/>
      <c r="AF90" s="58">
        <f t="shared" si="131"/>
        <v>0.11043458131489359</v>
      </c>
      <c r="AG90" s="58"/>
      <c r="AH90" s="58">
        <f t="shared" si="132"/>
        <v>0.67428806860535995</v>
      </c>
      <c r="AI90" s="58"/>
      <c r="AJ90" s="58">
        <f t="shared" si="133"/>
        <v>9.0471407000278198E-2</v>
      </c>
      <c r="AK90" s="58"/>
      <c r="AL90" s="58">
        <f t="shared" si="134"/>
        <v>12.572552334310963</v>
      </c>
      <c r="AM90" s="58"/>
      <c r="AN90" s="58">
        <f t="shared" si="135"/>
        <v>1.1468206521162027E-2</v>
      </c>
      <c r="AO90" s="58"/>
      <c r="AP90" s="58">
        <f t="shared" si="136"/>
        <v>8.1020755330061363</v>
      </c>
      <c r="AQ90" s="58">
        <f t="shared" si="137"/>
        <v>2.6217616580310885E-2</v>
      </c>
      <c r="AR90" s="58">
        <f t="shared" si="138"/>
        <v>723.41897233201576</v>
      </c>
      <c r="AS90" s="58">
        <f t="shared" si="139"/>
        <v>18.966321243523318</v>
      </c>
      <c r="AT90" s="58">
        <f t="shared" si="140"/>
        <v>0.16377952755905512</v>
      </c>
      <c r="AU90" s="58">
        <f t="shared" si="141"/>
        <v>5.3576923076923082</v>
      </c>
      <c r="AV90" s="58">
        <f t="shared" si="142"/>
        <v>5.5059288537549413</v>
      </c>
      <c r="AW90" s="58">
        <f t="shared" si="143"/>
        <v>7.6109821062696368E-3</v>
      </c>
      <c r="AX90" s="58">
        <f t="shared" si="144"/>
        <v>42.508432525508326</v>
      </c>
      <c r="AY90" s="58"/>
      <c r="AZ90" s="58"/>
      <c r="BA90" s="58"/>
      <c r="BB90" s="58"/>
      <c r="BC90" s="58"/>
      <c r="BD90" s="58"/>
      <c r="BE90" s="58"/>
      <c r="BF90" s="58"/>
      <c r="BG90" s="58"/>
      <c r="BH90" s="58"/>
      <c r="BI90" s="58"/>
      <c r="BJ90" s="58"/>
      <c r="BK90" s="58"/>
      <c r="BL90" s="58"/>
      <c r="BM90" s="58"/>
      <c r="BN90" s="58"/>
      <c r="BO90" s="58"/>
      <c r="BP90" s="58"/>
      <c r="BQ90" s="58"/>
      <c r="BR90" s="58"/>
      <c r="BS90" s="58"/>
      <c r="BT90" s="58"/>
      <c r="BU90" s="58"/>
      <c r="BV90" s="58"/>
      <c r="BW90" s="58"/>
      <c r="BX90" s="58"/>
      <c r="BY90" s="58"/>
      <c r="BZ90" s="58"/>
      <c r="CA90" s="58"/>
      <c r="CB90" s="58"/>
      <c r="CC90" s="58"/>
      <c r="CD90" s="58"/>
      <c r="CE90" s="58"/>
      <c r="CF90" s="58"/>
      <c r="CG90" s="58"/>
      <c r="CH90" s="58"/>
      <c r="CI90" s="58"/>
      <c r="CJ90" s="58"/>
      <c r="CK90" s="58"/>
      <c r="CL90" s="58"/>
      <c r="CM90" s="58"/>
      <c r="CN90" s="58"/>
      <c r="CO90" s="58"/>
      <c r="CP90" s="58"/>
      <c r="CQ90" s="58"/>
      <c r="CR90" s="58"/>
      <c r="CS90" s="58"/>
      <c r="CT90" s="58"/>
      <c r="CU90" s="58"/>
      <c r="CV90" s="58"/>
      <c r="CW90" s="58"/>
      <c r="CX90" s="58"/>
      <c r="CY90" s="58"/>
      <c r="CZ90" s="58"/>
      <c r="DA90" s="58"/>
      <c r="DB90" s="58"/>
      <c r="DC90" s="58"/>
      <c r="DD90" s="58"/>
      <c r="DE90" s="58"/>
      <c r="DF90" s="58"/>
      <c r="DG90" s="58"/>
      <c r="DH90" s="58"/>
      <c r="DI90" s="58"/>
      <c r="DJ90" s="58"/>
      <c r="DK90" s="58"/>
      <c r="DL90" s="58"/>
      <c r="DM90" s="58"/>
      <c r="DN90" s="58"/>
      <c r="DO90" s="58"/>
      <c r="DP90" s="58"/>
      <c r="DQ90" s="58"/>
      <c r="DR90" s="58"/>
      <c r="DS90" s="58"/>
      <c r="DT90" s="58"/>
      <c r="DU90" s="58"/>
      <c r="DV90" s="58"/>
      <c r="DW90" s="58"/>
      <c r="DX90" s="58"/>
      <c r="DY90" s="58"/>
      <c r="DZ90" s="58"/>
      <c r="EA90" s="58"/>
      <c r="EB90" s="58"/>
      <c r="EC90" s="58"/>
      <c r="ED90" s="58"/>
      <c r="EE90" s="58"/>
      <c r="EF90" s="58"/>
      <c r="EG90" s="58"/>
      <c r="EH90" s="58"/>
      <c r="EI90" s="58"/>
      <c r="EJ90" s="58"/>
      <c r="EK90" s="58"/>
      <c r="EL90" s="58"/>
      <c r="EN90" s="8">
        <v>2</v>
      </c>
      <c r="EO90" s="8">
        <v>1</v>
      </c>
    </row>
    <row r="91" spans="1:145">
      <c r="B91" s="18" t="s">
        <v>193</v>
      </c>
      <c r="C91" s="18" t="s">
        <v>114</v>
      </c>
      <c r="D91" s="18" t="s">
        <v>133</v>
      </c>
      <c r="E91" s="8">
        <v>2</v>
      </c>
      <c r="F91" s="8">
        <v>1</v>
      </c>
      <c r="I91" s="58">
        <v>3.83</v>
      </c>
      <c r="J91" s="58">
        <v>3.83</v>
      </c>
      <c r="K91" s="58">
        <v>0.53169999999999995</v>
      </c>
      <c r="L91" s="58">
        <v>73.64</v>
      </c>
      <c r="M91" s="58">
        <v>9.2499999999999999E-2</v>
      </c>
      <c r="N91" s="58">
        <v>6.8099999999999994E-2</v>
      </c>
      <c r="O91" s="58">
        <v>0.64090000000000003</v>
      </c>
      <c r="P91" s="58">
        <v>5.5399999999999998E-2</v>
      </c>
      <c r="Q91" s="58">
        <v>11.77</v>
      </c>
      <c r="R91" s="58">
        <v>3.2000000000000002E-3</v>
      </c>
      <c r="S91" s="58">
        <v>94.461799999999997</v>
      </c>
      <c r="T91" s="18"/>
      <c r="V91" s="58">
        <f t="shared" si="126"/>
        <v>4.0545490346362234</v>
      </c>
      <c r="W91" s="58"/>
      <c r="X91" s="58">
        <f t="shared" si="127"/>
        <v>4.0545490346362234</v>
      </c>
      <c r="Y91" s="58"/>
      <c r="Z91" s="58">
        <f t="shared" si="128"/>
        <v>0.56287303439062131</v>
      </c>
      <c r="AA91" s="58"/>
      <c r="AB91" s="58">
        <f t="shared" si="129"/>
        <v>77.957438880055221</v>
      </c>
      <c r="AC91" s="58"/>
      <c r="AD91" s="58">
        <f t="shared" si="130"/>
        <v>9.7923181645914015E-2</v>
      </c>
      <c r="AE91" s="58"/>
      <c r="AF91" s="58">
        <f t="shared" si="131"/>
        <v>7.2092634271208045E-2</v>
      </c>
      <c r="AG91" s="58"/>
      <c r="AH91" s="58">
        <f t="shared" si="132"/>
        <v>0.67847532018233825</v>
      </c>
      <c r="AI91" s="58"/>
      <c r="AJ91" s="58">
        <f t="shared" si="133"/>
        <v>5.8648046088471746E-2</v>
      </c>
      <c r="AK91" s="58"/>
      <c r="AL91" s="58">
        <f t="shared" si="134"/>
        <v>12.460063221323328</v>
      </c>
      <c r="AM91" s="58"/>
      <c r="AN91" s="58">
        <f t="shared" si="135"/>
        <v>3.3876127704532419E-3</v>
      </c>
      <c r="AO91" s="58"/>
      <c r="AP91" s="58">
        <f t="shared" si="136"/>
        <v>8.1090980692724468</v>
      </c>
      <c r="AQ91" s="58">
        <f t="shared" si="137"/>
        <v>2.4151436031331592E-2</v>
      </c>
      <c r="AR91" s="58">
        <f t="shared" si="138"/>
        <v>796.10810810810813</v>
      </c>
      <c r="AS91" s="58">
        <f t="shared" si="139"/>
        <v>19.227154046997388</v>
      </c>
      <c r="AT91" s="58">
        <f t="shared" si="140"/>
        <v>0.10625682633796224</v>
      </c>
      <c r="AU91" s="58">
        <f t="shared" si="141"/>
        <v>7.8076358296622601</v>
      </c>
      <c r="AV91" s="58">
        <f t="shared" si="142"/>
        <v>5.7481081081081067</v>
      </c>
      <c r="AW91" s="58">
        <f t="shared" si="143"/>
        <v>7.2202607278652889E-3</v>
      </c>
      <c r="AX91" s="58">
        <f t="shared" si="144"/>
        <v>33.659512410683611</v>
      </c>
      <c r="AY91" s="58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8"/>
      <c r="BR91" s="58"/>
      <c r="BS91" s="58"/>
      <c r="BT91" s="58"/>
      <c r="BU91" s="58"/>
      <c r="BV91" s="58"/>
      <c r="BW91" s="58"/>
      <c r="BX91" s="58"/>
      <c r="BY91" s="58"/>
      <c r="BZ91" s="58"/>
      <c r="CA91" s="58"/>
      <c r="CB91" s="58"/>
      <c r="CC91" s="58"/>
      <c r="CD91" s="58"/>
      <c r="CE91" s="58"/>
      <c r="CF91" s="58"/>
      <c r="CG91" s="58"/>
      <c r="CH91" s="58"/>
      <c r="CI91" s="58"/>
      <c r="CJ91" s="58"/>
      <c r="CK91" s="58"/>
      <c r="CL91" s="58"/>
      <c r="CM91" s="58"/>
      <c r="CN91" s="58"/>
      <c r="CO91" s="58"/>
      <c r="CP91" s="58"/>
      <c r="CQ91" s="58"/>
      <c r="CR91" s="58"/>
      <c r="CS91" s="58"/>
      <c r="CT91" s="58"/>
      <c r="CU91" s="58"/>
      <c r="CV91" s="58"/>
      <c r="CW91" s="58"/>
      <c r="CX91" s="58"/>
      <c r="CY91" s="58"/>
      <c r="CZ91" s="58"/>
      <c r="DA91" s="58"/>
      <c r="DB91" s="58"/>
      <c r="DC91" s="58"/>
      <c r="DD91" s="58"/>
      <c r="DE91" s="58"/>
      <c r="DF91" s="58"/>
      <c r="DG91" s="58"/>
      <c r="DH91" s="58"/>
      <c r="DI91" s="58"/>
      <c r="DJ91" s="58"/>
      <c r="DK91" s="58"/>
      <c r="DL91" s="58"/>
      <c r="DM91" s="58"/>
      <c r="DN91" s="58"/>
      <c r="DO91" s="58"/>
      <c r="DP91" s="58"/>
      <c r="DQ91" s="58"/>
      <c r="DR91" s="58"/>
      <c r="DS91" s="58"/>
      <c r="DT91" s="58"/>
      <c r="DU91" s="58"/>
      <c r="DV91" s="58"/>
      <c r="DW91" s="58"/>
      <c r="DX91" s="58"/>
      <c r="DY91" s="58"/>
      <c r="DZ91" s="58"/>
      <c r="EA91" s="58"/>
      <c r="EB91" s="58"/>
      <c r="EC91" s="58"/>
      <c r="ED91" s="58"/>
      <c r="EE91" s="58"/>
      <c r="EF91" s="58"/>
      <c r="EG91" s="58"/>
      <c r="EH91" s="58"/>
      <c r="EI91" s="58"/>
      <c r="EJ91" s="58"/>
      <c r="EK91" s="58"/>
      <c r="EL91" s="58"/>
      <c r="EN91" s="8">
        <v>2</v>
      </c>
      <c r="EO91" s="8">
        <v>1</v>
      </c>
    </row>
    <row r="92" spans="1:145" s="16" customFormat="1">
      <c r="A92" s="1"/>
      <c r="B92" s="1" t="s">
        <v>130</v>
      </c>
      <c r="C92" s="1" t="s">
        <v>114</v>
      </c>
      <c r="D92" s="1" t="s">
        <v>133</v>
      </c>
      <c r="E92" s="1">
        <v>2</v>
      </c>
      <c r="F92" s="1">
        <v>1</v>
      </c>
      <c r="G92" s="1"/>
      <c r="H92" s="1"/>
      <c r="I92" s="59">
        <f t="shared" ref="I92:S92" si="145">AVERAGE(I81:I91)</f>
        <v>3.7990909090909089</v>
      </c>
      <c r="J92" s="59">
        <f t="shared" si="145"/>
        <v>3.7899999999999996</v>
      </c>
      <c r="K92" s="59">
        <f t="shared" si="145"/>
        <v>0.51820909090909095</v>
      </c>
      <c r="L92" s="59">
        <f t="shared" si="145"/>
        <v>73.377272727272739</v>
      </c>
      <c r="M92" s="59">
        <f t="shared" si="145"/>
        <v>9.3681818181818186E-2</v>
      </c>
      <c r="N92" s="59">
        <f t="shared" si="145"/>
        <v>8.7745454545454557E-2</v>
      </c>
      <c r="O92" s="59">
        <f t="shared" si="145"/>
        <v>0.62957272727272739</v>
      </c>
      <c r="P92" s="59">
        <f t="shared" si="145"/>
        <v>7.1172727272727276E-2</v>
      </c>
      <c r="Q92" s="59">
        <f t="shared" si="145"/>
        <v>11.793636363636365</v>
      </c>
      <c r="R92" s="59">
        <f t="shared" si="145"/>
        <v>2.0899999999999998E-2</v>
      </c>
      <c r="S92" s="59">
        <f t="shared" si="145"/>
        <v>94.18134545454545</v>
      </c>
      <c r="T92" s="1"/>
      <c r="U92" s="1"/>
      <c r="V92" s="59">
        <f>AVERAGE(V81:V91)</f>
        <v>4.0339339755173356</v>
      </c>
      <c r="W92" s="59">
        <f>STDEV(V81:V91)</f>
        <v>9.1957379630850156E-2</v>
      </c>
      <c r="X92" s="59">
        <f>AVERAGE(X81:X91)</f>
        <v>4.0237149714015183</v>
      </c>
      <c r="Y92" s="59">
        <f>STDEV(X81:X91)</f>
        <v>0.16834623479445351</v>
      </c>
      <c r="Z92" s="59">
        <f>AVERAGE(Z81:Z91)</f>
        <v>0.55017286555036737</v>
      </c>
      <c r="AA92" s="59">
        <f>STDEV(Z81:Z91)</f>
        <v>7.4900525329430714E-2</v>
      </c>
      <c r="AB92" s="59">
        <f>AVERAGE(AB81:AB91)</f>
        <v>77.910842758152384</v>
      </c>
      <c r="AC92" s="59">
        <f>STDEV(AB81:AB91)</f>
        <v>0.11232316223860832</v>
      </c>
      <c r="AD92" s="59">
        <f>AVERAGE(AD81:AD91)</f>
        <v>9.9432510423926021E-2</v>
      </c>
      <c r="AE92" s="59">
        <f>STDEV(AD81:AD91)</f>
        <v>1.3682022543539582E-2</v>
      </c>
      <c r="AF92" s="59">
        <f>AVERAGE(AF81:AF91)</f>
        <v>9.3169922356963961E-2</v>
      </c>
      <c r="AG92" s="59">
        <f>STDEV(AF81:AF91)</f>
        <v>2.1958971758642799E-2</v>
      </c>
      <c r="AH92" s="59">
        <f>AVERAGE(AH81:AH91)</f>
        <v>0.66854710153188712</v>
      </c>
      <c r="AI92" s="59">
        <f>STDEV(AH81:AH91)</f>
        <v>4.3373721246219979E-2</v>
      </c>
      <c r="AJ92" s="59">
        <f>AVERAGE(AJ81:AJ91)</f>
        <v>7.5495211729748823E-2</v>
      </c>
      <c r="AK92" s="59">
        <f>STDEV(AJ81:AJ91)</f>
        <v>2.854901997781116E-2</v>
      </c>
      <c r="AL92" s="59">
        <f>AVERAGE(AL81:AL91)</f>
        <v>12.522389750143645</v>
      </c>
      <c r="AM92" s="59">
        <f>STDEV(AL81:AL91)</f>
        <v>0.11404854926374558</v>
      </c>
      <c r="AN92" s="59">
        <f>AVERAGE(AN81:AN91)</f>
        <v>2.2233435536261573E-2</v>
      </c>
      <c r="AO92" s="59">
        <f>STDEV(AN81:AN91)</f>
        <v>2.0004056352163756E-2</v>
      </c>
      <c r="AP92" s="59">
        <f t="shared" ref="AP92:DA92" si="146">AVERAGE(AP81:AP91)</f>
        <v>8.057648946918853</v>
      </c>
      <c r="AQ92" s="59">
        <f t="shared" si="146"/>
        <v>2.4748323296517782E-2</v>
      </c>
      <c r="AR92" s="59">
        <f t="shared" si="146"/>
        <v>796.6774729996938</v>
      </c>
      <c r="AS92" s="59">
        <f t="shared" si="146"/>
        <v>19.395449832164743</v>
      </c>
      <c r="AT92" s="59">
        <f t="shared" si="146"/>
        <v>0.13966168319339112</v>
      </c>
      <c r="AU92" s="59">
        <f t="shared" si="146"/>
        <v>6.3300700791408699</v>
      </c>
      <c r="AV92" s="59">
        <f t="shared" si="146"/>
        <v>5.5915085678344161</v>
      </c>
      <c r="AW92" s="59">
        <f t="shared" si="146"/>
        <v>7.0621052686802542E-3</v>
      </c>
      <c r="AX92" s="59">
        <f t="shared" si="146"/>
        <v>39.959000120439526</v>
      </c>
      <c r="AY92" s="59" t="e">
        <f t="shared" si="146"/>
        <v>#DIV/0!</v>
      </c>
      <c r="AZ92" s="59" t="e">
        <f t="shared" si="146"/>
        <v>#DIV/0!</v>
      </c>
      <c r="BA92" s="59" t="e">
        <f t="shared" si="146"/>
        <v>#DIV/0!</v>
      </c>
      <c r="BB92" s="59" t="e">
        <f t="shared" si="146"/>
        <v>#DIV/0!</v>
      </c>
      <c r="BC92" s="59" t="e">
        <f t="shared" si="146"/>
        <v>#DIV/0!</v>
      </c>
      <c r="BD92" s="59" t="e">
        <f t="shared" si="146"/>
        <v>#DIV/0!</v>
      </c>
      <c r="BE92" s="59" t="e">
        <f t="shared" si="146"/>
        <v>#DIV/0!</v>
      </c>
      <c r="BF92" s="59" t="e">
        <f t="shared" si="146"/>
        <v>#DIV/0!</v>
      </c>
      <c r="BG92" s="59" t="e">
        <f t="shared" si="146"/>
        <v>#DIV/0!</v>
      </c>
      <c r="BH92" s="59" t="e">
        <f t="shared" si="146"/>
        <v>#DIV/0!</v>
      </c>
      <c r="BI92" s="59" t="e">
        <f t="shared" si="146"/>
        <v>#DIV/0!</v>
      </c>
      <c r="BJ92" s="59" t="e">
        <f t="shared" si="146"/>
        <v>#DIV/0!</v>
      </c>
      <c r="BK92" s="59" t="e">
        <f t="shared" si="146"/>
        <v>#DIV/0!</v>
      </c>
      <c r="BL92" s="59" t="e">
        <f t="shared" si="146"/>
        <v>#DIV/0!</v>
      </c>
      <c r="BM92" s="59" t="e">
        <f t="shared" si="146"/>
        <v>#DIV/0!</v>
      </c>
      <c r="BN92" s="59" t="e">
        <f t="shared" si="146"/>
        <v>#DIV/0!</v>
      </c>
      <c r="BO92" s="59" t="e">
        <f t="shared" si="146"/>
        <v>#DIV/0!</v>
      </c>
      <c r="BP92" s="59" t="e">
        <f t="shared" si="146"/>
        <v>#DIV/0!</v>
      </c>
      <c r="BQ92" s="59" t="e">
        <f t="shared" si="146"/>
        <v>#DIV/0!</v>
      </c>
      <c r="BR92" s="59" t="e">
        <f t="shared" si="146"/>
        <v>#DIV/0!</v>
      </c>
      <c r="BS92" s="59" t="e">
        <f t="shared" si="146"/>
        <v>#DIV/0!</v>
      </c>
      <c r="BT92" s="59" t="e">
        <f t="shared" si="146"/>
        <v>#DIV/0!</v>
      </c>
      <c r="BU92" s="59" t="e">
        <f t="shared" si="146"/>
        <v>#DIV/0!</v>
      </c>
      <c r="BV92" s="59" t="e">
        <f t="shared" si="146"/>
        <v>#DIV/0!</v>
      </c>
      <c r="BW92" s="59" t="e">
        <f t="shared" si="146"/>
        <v>#DIV/0!</v>
      </c>
      <c r="BX92" s="59" t="e">
        <f t="shared" si="146"/>
        <v>#DIV/0!</v>
      </c>
      <c r="BY92" s="59" t="e">
        <f t="shared" si="146"/>
        <v>#DIV/0!</v>
      </c>
      <c r="BZ92" s="59" t="e">
        <f t="shared" si="146"/>
        <v>#DIV/0!</v>
      </c>
      <c r="CA92" s="59" t="e">
        <f t="shared" si="146"/>
        <v>#DIV/0!</v>
      </c>
      <c r="CB92" s="59" t="e">
        <f t="shared" si="146"/>
        <v>#DIV/0!</v>
      </c>
      <c r="CC92" s="59" t="e">
        <f t="shared" si="146"/>
        <v>#DIV/0!</v>
      </c>
      <c r="CD92" s="59" t="e">
        <f t="shared" si="146"/>
        <v>#DIV/0!</v>
      </c>
      <c r="CE92" s="59" t="e">
        <f t="shared" si="146"/>
        <v>#DIV/0!</v>
      </c>
      <c r="CF92" s="59" t="e">
        <f t="shared" si="146"/>
        <v>#DIV/0!</v>
      </c>
      <c r="CG92" s="59" t="e">
        <f t="shared" si="146"/>
        <v>#DIV/0!</v>
      </c>
      <c r="CH92" s="59" t="e">
        <f t="shared" si="146"/>
        <v>#DIV/0!</v>
      </c>
      <c r="CI92" s="59" t="e">
        <f t="shared" si="146"/>
        <v>#DIV/0!</v>
      </c>
      <c r="CJ92" s="59" t="e">
        <f t="shared" si="146"/>
        <v>#DIV/0!</v>
      </c>
      <c r="CK92" s="59" t="e">
        <f t="shared" si="146"/>
        <v>#DIV/0!</v>
      </c>
      <c r="CL92" s="59" t="e">
        <f t="shared" si="146"/>
        <v>#DIV/0!</v>
      </c>
      <c r="CM92" s="59" t="e">
        <f t="shared" si="146"/>
        <v>#DIV/0!</v>
      </c>
      <c r="CN92" s="59" t="e">
        <f t="shared" si="146"/>
        <v>#DIV/0!</v>
      </c>
      <c r="CO92" s="59" t="e">
        <f t="shared" si="146"/>
        <v>#DIV/0!</v>
      </c>
      <c r="CP92" s="59" t="e">
        <f t="shared" si="146"/>
        <v>#DIV/0!</v>
      </c>
      <c r="CQ92" s="59" t="e">
        <f t="shared" si="146"/>
        <v>#DIV/0!</v>
      </c>
      <c r="CR92" s="59" t="e">
        <f t="shared" si="146"/>
        <v>#DIV/0!</v>
      </c>
      <c r="CS92" s="59" t="e">
        <f t="shared" si="146"/>
        <v>#DIV/0!</v>
      </c>
      <c r="CT92" s="59" t="e">
        <f t="shared" si="146"/>
        <v>#DIV/0!</v>
      </c>
      <c r="CU92" s="59" t="e">
        <f t="shared" si="146"/>
        <v>#DIV/0!</v>
      </c>
      <c r="CV92" s="59" t="e">
        <f t="shared" si="146"/>
        <v>#DIV/0!</v>
      </c>
      <c r="CW92" s="59" t="e">
        <f t="shared" si="146"/>
        <v>#DIV/0!</v>
      </c>
      <c r="CX92" s="59" t="e">
        <f t="shared" si="146"/>
        <v>#DIV/0!</v>
      </c>
      <c r="CY92" s="59" t="e">
        <f t="shared" si="146"/>
        <v>#DIV/0!</v>
      </c>
      <c r="CZ92" s="59" t="e">
        <f t="shared" si="146"/>
        <v>#DIV/0!</v>
      </c>
      <c r="DA92" s="59" t="e">
        <f t="shared" si="146"/>
        <v>#DIV/0!</v>
      </c>
      <c r="DB92" s="59" t="e">
        <f t="shared" ref="DB92:EL92" si="147">AVERAGE(DB81:DB91)</f>
        <v>#DIV/0!</v>
      </c>
      <c r="DC92" s="59" t="e">
        <f t="shared" si="147"/>
        <v>#DIV/0!</v>
      </c>
      <c r="DD92" s="59" t="e">
        <f t="shared" si="147"/>
        <v>#DIV/0!</v>
      </c>
      <c r="DE92" s="59" t="e">
        <f t="shared" si="147"/>
        <v>#DIV/0!</v>
      </c>
      <c r="DF92" s="59" t="e">
        <f t="shared" si="147"/>
        <v>#DIV/0!</v>
      </c>
      <c r="DG92" s="59" t="e">
        <f t="shared" si="147"/>
        <v>#DIV/0!</v>
      </c>
      <c r="DH92" s="59" t="e">
        <f t="shared" si="147"/>
        <v>#DIV/0!</v>
      </c>
      <c r="DI92" s="59" t="e">
        <f t="shared" si="147"/>
        <v>#DIV/0!</v>
      </c>
      <c r="DJ92" s="59" t="e">
        <f t="shared" si="147"/>
        <v>#DIV/0!</v>
      </c>
      <c r="DK92" s="59" t="e">
        <f t="shared" si="147"/>
        <v>#DIV/0!</v>
      </c>
      <c r="DL92" s="59" t="e">
        <f t="shared" si="147"/>
        <v>#DIV/0!</v>
      </c>
      <c r="DM92" s="59" t="e">
        <f t="shared" si="147"/>
        <v>#DIV/0!</v>
      </c>
      <c r="DN92" s="59" t="e">
        <f t="shared" si="147"/>
        <v>#DIV/0!</v>
      </c>
      <c r="DO92" s="59" t="e">
        <f t="shared" si="147"/>
        <v>#DIV/0!</v>
      </c>
      <c r="DP92" s="59" t="e">
        <f t="shared" si="147"/>
        <v>#DIV/0!</v>
      </c>
      <c r="DQ92" s="59" t="e">
        <f t="shared" si="147"/>
        <v>#DIV/0!</v>
      </c>
      <c r="DR92" s="59" t="e">
        <f t="shared" si="147"/>
        <v>#DIV/0!</v>
      </c>
      <c r="DS92" s="59" t="e">
        <f t="shared" si="147"/>
        <v>#DIV/0!</v>
      </c>
      <c r="DT92" s="59" t="e">
        <f t="shared" si="147"/>
        <v>#DIV/0!</v>
      </c>
      <c r="DU92" s="59" t="e">
        <f t="shared" si="147"/>
        <v>#DIV/0!</v>
      </c>
      <c r="DV92" s="59" t="e">
        <f t="shared" si="147"/>
        <v>#DIV/0!</v>
      </c>
      <c r="DW92" s="59" t="e">
        <f t="shared" si="147"/>
        <v>#DIV/0!</v>
      </c>
      <c r="DX92" s="59" t="e">
        <f t="shared" si="147"/>
        <v>#DIV/0!</v>
      </c>
      <c r="DY92" s="59" t="e">
        <f t="shared" si="147"/>
        <v>#DIV/0!</v>
      </c>
      <c r="DZ92" s="59" t="e">
        <f t="shared" si="147"/>
        <v>#DIV/0!</v>
      </c>
      <c r="EA92" s="59" t="e">
        <f t="shared" si="147"/>
        <v>#DIV/0!</v>
      </c>
      <c r="EB92" s="59" t="e">
        <f t="shared" si="147"/>
        <v>#DIV/0!</v>
      </c>
      <c r="EC92" s="59" t="e">
        <f t="shared" si="147"/>
        <v>#DIV/0!</v>
      </c>
      <c r="ED92" s="59" t="e">
        <f t="shared" si="147"/>
        <v>#DIV/0!</v>
      </c>
      <c r="EE92" s="59" t="e">
        <f t="shared" si="147"/>
        <v>#DIV/0!</v>
      </c>
      <c r="EF92" s="59" t="e">
        <f t="shared" si="147"/>
        <v>#DIV/0!</v>
      </c>
      <c r="EG92" s="59" t="e">
        <f t="shared" si="147"/>
        <v>#DIV/0!</v>
      </c>
      <c r="EH92" s="59" t="e">
        <f t="shared" si="147"/>
        <v>#DIV/0!</v>
      </c>
      <c r="EI92" s="59" t="e">
        <f t="shared" si="147"/>
        <v>#DIV/0!</v>
      </c>
      <c r="EJ92" s="59" t="e">
        <f t="shared" si="147"/>
        <v>#DIV/0!</v>
      </c>
      <c r="EK92" s="59" t="e">
        <f t="shared" si="147"/>
        <v>#DIV/0!</v>
      </c>
      <c r="EL92" s="59" t="e">
        <f t="shared" si="147"/>
        <v>#DIV/0!</v>
      </c>
      <c r="EN92" s="16">
        <v>2</v>
      </c>
      <c r="EO92" s="16">
        <v>1</v>
      </c>
    </row>
    <row r="93" spans="1:145" s="19" customFormat="1">
      <c r="A93" s="2"/>
      <c r="B93" s="2"/>
      <c r="C93" s="2"/>
      <c r="D93" s="2"/>
      <c r="E93" s="2"/>
      <c r="F93" s="2"/>
      <c r="G93" s="2"/>
      <c r="H93" s="2"/>
      <c r="I93" s="60">
        <f t="shared" ref="I93:S93" si="148">STDEV(I81:I91)</f>
        <v>8.3000547643319197E-2</v>
      </c>
      <c r="J93" s="60">
        <f t="shared" si="148"/>
        <v>0.16946976131451888</v>
      </c>
      <c r="K93" s="60">
        <f t="shared" si="148"/>
        <v>7.0792435394545605E-2</v>
      </c>
      <c r="L93" s="60">
        <f t="shared" si="148"/>
        <v>0.40502076265522174</v>
      </c>
      <c r="M93" s="60">
        <f t="shared" si="148"/>
        <v>1.3228213649757774E-2</v>
      </c>
      <c r="N93" s="60">
        <f t="shared" si="148"/>
        <v>2.068846846126424E-2</v>
      </c>
      <c r="O93" s="60">
        <f t="shared" si="148"/>
        <v>3.9650853481585764E-2</v>
      </c>
      <c r="P93" s="60">
        <f t="shared" si="148"/>
        <v>2.7026286867014894E-2</v>
      </c>
      <c r="Q93" s="60">
        <f t="shared" si="148"/>
        <v>0.11517575502446095</v>
      </c>
      <c r="R93" s="60">
        <f t="shared" si="148"/>
        <v>1.881361209337537E-2</v>
      </c>
      <c r="S93" s="60">
        <f t="shared" si="148"/>
        <v>0.55360733081063274</v>
      </c>
      <c r="T93" s="2"/>
      <c r="U93" s="2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>
        <f t="shared" ref="AP93:DA93" si="149">STDEV(AP81:AP91)</f>
        <v>0.11501223729135902</v>
      </c>
      <c r="AQ93" s="60">
        <f t="shared" si="149"/>
        <v>3.4850455122088582E-3</v>
      </c>
      <c r="AR93" s="60">
        <f t="shared" si="149"/>
        <v>107.32979568328234</v>
      </c>
      <c r="AS93" s="60">
        <f t="shared" si="149"/>
        <v>0.85740784210757848</v>
      </c>
      <c r="AT93" s="60">
        <f t="shared" si="149"/>
        <v>3.3706193681174924E-2</v>
      </c>
      <c r="AU93" s="60">
        <f t="shared" si="149"/>
        <v>2.0988584769606695</v>
      </c>
      <c r="AV93" s="60">
        <f t="shared" si="149"/>
        <v>0.87448435010839154</v>
      </c>
      <c r="AW93" s="60">
        <f t="shared" si="149"/>
        <v>9.6547761824733317E-4</v>
      </c>
      <c r="AX93" s="60">
        <f t="shared" si="149"/>
        <v>8.0642819116130742</v>
      </c>
      <c r="AY93" s="60" t="e">
        <f t="shared" si="149"/>
        <v>#DIV/0!</v>
      </c>
      <c r="AZ93" s="60" t="e">
        <f t="shared" si="149"/>
        <v>#DIV/0!</v>
      </c>
      <c r="BA93" s="60" t="e">
        <f t="shared" si="149"/>
        <v>#DIV/0!</v>
      </c>
      <c r="BB93" s="60" t="e">
        <f t="shared" si="149"/>
        <v>#DIV/0!</v>
      </c>
      <c r="BC93" s="60" t="e">
        <f t="shared" si="149"/>
        <v>#DIV/0!</v>
      </c>
      <c r="BD93" s="60" t="e">
        <f t="shared" si="149"/>
        <v>#DIV/0!</v>
      </c>
      <c r="BE93" s="60" t="e">
        <f t="shared" si="149"/>
        <v>#DIV/0!</v>
      </c>
      <c r="BF93" s="60" t="e">
        <f t="shared" si="149"/>
        <v>#DIV/0!</v>
      </c>
      <c r="BG93" s="60" t="e">
        <f t="shared" si="149"/>
        <v>#DIV/0!</v>
      </c>
      <c r="BH93" s="60" t="e">
        <f t="shared" si="149"/>
        <v>#DIV/0!</v>
      </c>
      <c r="BI93" s="60" t="e">
        <f t="shared" si="149"/>
        <v>#DIV/0!</v>
      </c>
      <c r="BJ93" s="60" t="e">
        <f t="shared" si="149"/>
        <v>#DIV/0!</v>
      </c>
      <c r="BK93" s="60" t="e">
        <f t="shared" si="149"/>
        <v>#DIV/0!</v>
      </c>
      <c r="BL93" s="60" t="e">
        <f t="shared" si="149"/>
        <v>#DIV/0!</v>
      </c>
      <c r="BM93" s="60" t="e">
        <f t="shared" si="149"/>
        <v>#DIV/0!</v>
      </c>
      <c r="BN93" s="60" t="e">
        <f t="shared" si="149"/>
        <v>#DIV/0!</v>
      </c>
      <c r="BO93" s="60" t="e">
        <f t="shared" si="149"/>
        <v>#DIV/0!</v>
      </c>
      <c r="BP93" s="60" t="e">
        <f t="shared" si="149"/>
        <v>#DIV/0!</v>
      </c>
      <c r="BQ93" s="60" t="e">
        <f t="shared" si="149"/>
        <v>#DIV/0!</v>
      </c>
      <c r="BR93" s="60" t="e">
        <f t="shared" si="149"/>
        <v>#DIV/0!</v>
      </c>
      <c r="BS93" s="60" t="e">
        <f t="shared" si="149"/>
        <v>#DIV/0!</v>
      </c>
      <c r="BT93" s="60" t="e">
        <f t="shared" si="149"/>
        <v>#DIV/0!</v>
      </c>
      <c r="BU93" s="60" t="e">
        <f t="shared" si="149"/>
        <v>#DIV/0!</v>
      </c>
      <c r="BV93" s="60" t="e">
        <f t="shared" si="149"/>
        <v>#DIV/0!</v>
      </c>
      <c r="BW93" s="60" t="e">
        <f t="shared" si="149"/>
        <v>#DIV/0!</v>
      </c>
      <c r="BX93" s="60" t="e">
        <f t="shared" si="149"/>
        <v>#DIV/0!</v>
      </c>
      <c r="BY93" s="60" t="e">
        <f t="shared" si="149"/>
        <v>#DIV/0!</v>
      </c>
      <c r="BZ93" s="60" t="e">
        <f t="shared" si="149"/>
        <v>#DIV/0!</v>
      </c>
      <c r="CA93" s="60" t="e">
        <f t="shared" si="149"/>
        <v>#DIV/0!</v>
      </c>
      <c r="CB93" s="60" t="e">
        <f t="shared" si="149"/>
        <v>#DIV/0!</v>
      </c>
      <c r="CC93" s="60" t="e">
        <f t="shared" si="149"/>
        <v>#DIV/0!</v>
      </c>
      <c r="CD93" s="60" t="e">
        <f t="shared" si="149"/>
        <v>#DIV/0!</v>
      </c>
      <c r="CE93" s="60" t="e">
        <f t="shared" si="149"/>
        <v>#DIV/0!</v>
      </c>
      <c r="CF93" s="60" t="e">
        <f t="shared" si="149"/>
        <v>#DIV/0!</v>
      </c>
      <c r="CG93" s="60" t="e">
        <f t="shared" si="149"/>
        <v>#DIV/0!</v>
      </c>
      <c r="CH93" s="60" t="e">
        <f t="shared" si="149"/>
        <v>#DIV/0!</v>
      </c>
      <c r="CI93" s="60" t="e">
        <f t="shared" si="149"/>
        <v>#DIV/0!</v>
      </c>
      <c r="CJ93" s="60" t="e">
        <f t="shared" si="149"/>
        <v>#DIV/0!</v>
      </c>
      <c r="CK93" s="60" t="e">
        <f t="shared" si="149"/>
        <v>#DIV/0!</v>
      </c>
      <c r="CL93" s="60" t="e">
        <f t="shared" si="149"/>
        <v>#DIV/0!</v>
      </c>
      <c r="CM93" s="60" t="e">
        <f t="shared" si="149"/>
        <v>#DIV/0!</v>
      </c>
      <c r="CN93" s="60" t="e">
        <f t="shared" si="149"/>
        <v>#DIV/0!</v>
      </c>
      <c r="CO93" s="60" t="e">
        <f t="shared" si="149"/>
        <v>#DIV/0!</v>
      </c>
      <c r="CP93" s="60" t="e">
        <f t="shared" si="149"/>
        <v>#DIV/0!</v>
      </c>
      <c r="CQ93" s="60" t="e">
        <f t="shared" si="149"/>
        <v>#DIV/0!</v>
      </c>
      <c r="CR93" s="60" t="e">
        <f t="shared" si="149"/>
        <v>#DIV/0!</v>
      </c>
      <c r="CS93" s="60" t="e">
        <f t="shared" si="149"/>
        <v>#DIV/0!</v>
      </c>
      <c r="CT93" s="60" t="e">
        <f t="shared" si="149"/>
        <v>#DIV/0!</v>
      </c>
      <c r="CU93" s="60" t="e">
        <f t="shared" si="149"/>
        <v>#DIV/0!</v>
      </c>
      <c r="CV93" s="60" t="e">
        <f t="shared" si="149"/>
        <v>#DIV/0!</v>
      </c>
      <c r="CW93" s="60" t="e">
        <f t="shared" si="149"/>
        <v>#DIV/0!</v>
      </c>
      <c r="CX93" s="60" t="e">
        <f t="shared" si="149"/>
        <v>#DIV/0!</v>
      </c>
      <c r="CY93" s="60" t="e">
        <f t="shared" si="149"/>
        <v>#DIV/0!</v>
      </c>
      <c r="CZ93" s="60" t="e">
        <f t="shared" si="149"/>
        <v>#DIV/0!</v>
      </c>
      <c r="DA93" s="60" t="e">
        <f t="shared" si="149"/>
        <v>#DIV/0!</v>
      </c>
      <c r="DB93" s="60" t="e">
        <f t="shared" ref="DB93:EL93" si="150">STDEV(DB81:DB91)</f>
        <v>#DIV/0!</v>
      </c>
      <c r="DC93" s="60" t="e">
        <f t="shared" si="150"/>
        <v>#DIV/0!</v>
      </c>
      <c r="DD93" s="60" t="e">
        <f t="shared" si="150"/>
        <v>#DIV/0!</v>
      </c>
      <c r="DE93" s="60" t="e">
        <f t="shared" si="150"/>
        <v>#DIV/0!</v>
      </c>
      <c r="DF93" s="60" t="e">
        <f t="shared" si="150"/>
        <v>#DIV/0!</v>
      </c>
      <c r="DG93" s="60" t="e">
        <f t="shared" si="150"/>
        <v>#DIV/0!</v>
      </c>
      <c r="DH93" s="60" t="e">
        <f t="shared" si="150"/>
        <v>#DIV/0!</v>
      </c>
      <c r="DI93" s="60" t="e">
        <f t="shared" si="150"/>
        <v>#DIV/0!</v>
      </c>
      <c r="DJ93" s="60" t="e">
        <f t="shared" si="150"/>
        <v>#DIV/0!</v>
      </c>
      <c r="DK93" s="60" t="e">
        <f t="shared" si="150"/>
        <v>#DIV/0!</v>
      </c>
      <c r="DL93" s="60" t="e">
        <f t="shared" si="150"/>
        <v>#DIV/0!</v>
      </c>
      <c r="DM93" s="60" t="e">
        <f t="shared" si="150"/>
        <v>#DIV/0!</v>
      </c>
      <c r="DN93" s="60" t="e">
        <f t="shared" si="150"/>
        <v>#DIV/0!</v>
      </c>
      <c r="DO93" s="60" t="e">
        <f t="shared" si="150"/>
        <v>#DIV/0!</v>
      </c>
      <c r="DP93" s="60" t="e">
        <f t="shared" si="150"/>
        <v>#DIV/0!</v>
      </c>
      <c r="DQ93" s="60" t="e">
        <f t="shared" si="150"/>
        <v>#DIV/0!</v>
      </c>
      <c r="DR93" s="60" t="e">
        <f t="shared" si="150"/>
        <v>#DIV/0!</v>
      </c>
      <c r="DS93" s="60" t="e">
        <f t="shared" si="150"/>
        <v>#DIV/0!</v>
      </c>
      <c r="DT93" s="60" t="e">
        <f t="shared" si="150"/>
        <v>#DIV/0!</v>
      </c>
      <c r="DU93" s="60" t="e">
        <f t="shared" si="150"/>
        <v>#DIV/0!</v>
      </c>
      <c r="DV93" s="60" t="e">
        <f t="shared" si="150"/>
        <v>#DIV/0!</v>
      </c>
      <c r="DW93" s="60" t="e">
        <f t="shared" si="150"/>
        <v>#DIV/0!</v>
      </c>
      <c r="DX93" s="60" t="e">
        <f t="shared" si="150"/>
        <v>#DIV/0!</v>
      </c>
      <c r="DY93" s="60" t="e">
        <f t="shared" si="150"/>
        <v>#DIV/0!</v>
      </c>
      <c r="DZ93" s="60" t="e">
        <f t="shared" si="150"/>
        <v>#DIV/0!</v>
      </c>
      <c r="EA93" s="60" t="e">
        <f t="shared" si="150"/>
        <v>#DIV/0!</v>
      </c>
      <c r="EB93" s="60" t="e">
        <f t="shared" si="150"/>
        <v>#DIV/0!</v>
      </c>
      <c r="EC93" s="60" t="e">
        <f t="shared" si="150"/>
        <v>#DIV/0!</v>
      </c>
      <c r="ED93" s="60" t="e">
        <f t="shared" si="150"/>
        <v>#DIV/0!</v>
      </c>
      <c r="EE93" s="60" t="e">
        <f t="shared" si="150"/>
        <v>#DIV/0!</v>
      </c>
      <c r="EF93" s="60" t="e">
        <f t="shared" si="150"/>
        <v>#DIV/0!</v>
      </c>
      <c r="EG93" s="60" t="e">
        <f t="shared" si="150"/>
        <v>#DIV/0!</v>
      </c>
      <c r="EH93" s="60" t="e">
        <f t="shared" si="150"/>
        <v>#DIV/0!</v>
      </c>
      <c r="EI93" s="60" t="e">
        <f t="shared" si="150"/>
        <v>#DIV/0!</v>
      </c>
      <c r="EJ93" s="60" t="e">
        <f t="shared" si="150"/>
        <v>#DIV/0!</v>
      </c>
      <c r="EK93" s="60" t="e">
        <f t="shared" si="150"/>
        <v>#DIV/0!</v>
      </c>
      <c r="EL93" s="60" t="e">
        <f t="shared" si="150"/>
        <v>#DIV/0!</v>
      </c>
    </row>
    <row r="94" spans="1:145" s="21" customFormat="1">
      <c r="B94" s="22"/>
      <c r="C94" s="22"/>
      <c r="D94" s="22"/>
      <c r="F94" s="12"/>
      <c r="G94" s="12"/>
      <c r="H94" s="1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29"/>
      <c r="U94" s="29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62"/>
      <c r="CY94" s="62"/>
      <c r="CZ94" s="62"/>
      <c r="DA94" s="62"/>
      <c r="DB94" s="62"/>
      <c r="DC94" s="62"/>
      <c r="DD94" s="62"/>
      <c r="DE94" s="62"/>
      <c r="DF94" s="62"/>
      <c r="DG94" s="62"/>
      <c r="DH94" s="62"/>
      <c r="DI94" s="62"/>
      <c r="DJ94" s="62"/>
      <c r="DK94" s="62"/>
      <c r="DL94" s="62"/>
      <c r="DM94" s="62"/>
      <c r="DN94" s="62"/>
      <c r="DO94" s="62"/>
      <c r="DP94" s="62"/>
      <c r="DQ94" s="62"/>
      <c r="DR94" s="62"/>
      <c r="DS94" s="62"/>
      <c r="DT94" s="62"/>
      <c r="DU94" s="62"/>
      <c r="DV94" s="62"/>
      <c r="DW94" s="62"/>
      <c r="DX94" s="62"/>
      <c r="DY94" s="62"/>
      <c r="DZ94" s="62"/>
      <c r="EA94" s="62"/>
      <c r="EB94" s="62"/>
      <c r="EC94" s="62"/>
      <c r="ED94" s="62"/>
      <c r="EE94" s="62"/>
      <c r="EF94" s="62"/>
      <c r="EG94" s="62"/>
      <c r="EH94" s="62"/>
      <c r="EI94" s="62"/>
      <c r="EJ94" s="62"/>
      <c r="EK94" s="62"/>
      <c r="EL94" s="62"/>
      <c r="EO94" s="12"/>
    </row>
    <row r="95" spans="1:145">
      <c r="A95" s="8" t="s">
        <v>194</v>
      </c>
      <c r="B95" s="18" t="s">
        <v>195</v>
      </c>
      <c r="C95" s="18" t="s">
        <v>114</v>
      </c>
      <c r="D95" s="18" t="s">
        <v>196</v>
      </c>
      <c r="E95" s="8">
        <v>3</v>
      </c>
      <c r="F95" s="8">
        <v>1</v>
      </c>
      <c r="G95" s="8" t="s">
        <v>1206</v>
      </c>
      <c r="H95" s="8" t="s">
        <v>1207</v>
      </c>
      <c r="I95" s="58">
        <v>3.82</v>
      </c>
      <c r="J95" s="58">
        <v>3.99</v>
      </c>
      <c r="K95" s="58">
        <v>0.53879999999999995</v>
      </c>
      <c r="L95" s="58">
        <v>75</v>
      </c>
      <c r="M95" s="58">
        <v>8.1199999999999994E-2</v>
      </c>
      <c r="N95" s="58">
        <v>6.5299999999999997E-2</v>
      </c>
      <c r="O95" s="58">
        <v>0.57689999999999997</v>
      </c>
      <c r="P95" s="58">
        <v>0.1215</v>
      </c>
      <c r="Q95" s="58">
        <v>11.79</v>
      </c>
      <c r="R95" s="58">
        <v>3.5000000000000003E-2</v>
      </c>
      <c r="S95" s="58">
        <v>96.018699999999995</v>
      </c>
      <c r="T95" s="18"/>
      <c r="V95" s="58">
        <f t="shared" ref="V95:V106" si="151">(I95/S95)*100</f>
        <v>3.978391709114995</v>
      </c>
      <c r="W95" s="58"/>
      <c r="X95" s="58">
        <f t="shared" ref="X95:X106" si="152">(J95/S95)*100</f>
        <v>4.1554405548085951</v>
      </c>
      <c r="Y95" s="58"/>
      <c r="Z95" s="58">
        <f t="shared" ref="Z95:Z106" si="153">(K95/S95)*100</f>
        <v>0.56114069446888981</v>
      </c>
      <c r="AA95" s="58"/>
      <c r="AB95" s="58">
        <f t="shared" ref="AB95:AB106" si="154">(L95/S95)*100</f>
        <v>78.109784864823212</v>
      </c>
      <c r="AC95" s="58"/>
      <c r="AD95" s="58">
        <f t="shared" ref="AD95:AD106" si="155">(M95/S95)*100</f>
        <v>8.4566860413648595E-2</v>
      </c>
      <c r="AE95" s="58"/>
      <c r="AF95" s="58">
        <f t="shared" ref="AF95:AF106" si="156">(N95/S95)*100</f>
        <v>6.8007586022306069E-2</v>
      </c>
      <c r="AG95" s="58"/>
      <c r="AH95" s="58">
        <f t="shared" ref="AH95:AH106" si="157">(O95/S95)*100</f>
        <v>0.60082046518022014</v>
      </c>
      <c r="AI95" s="58"/>
      <c r="AJ95" s="58">
        <f t="shared" ref="AJ95:AJ106" si="158">(P95/S95)*100</f>
        <v>0.1265378514810136</v>
      </c>
      <c r="AK95" s="58"/>
      <c r="AL95" s="58">
        <f t="shared" ref="AL95:AL106" si="159">(Q95/S95)*100</f>
        <v>12.278858180750207</v>
      </c>
      <c r="AM95" s="58"/>
      <c r="AN95" s="58">
        <f t="shared" ref="AN95:AN106" si="160">(R95/S95)*100</f>
        <v>3.6451232936917502E-2</v>
      </c>
      <c r="AO95" s="58"/>
      <c r="AP95" s="58">
        <f t="shared" ref="AP95:AP106" si="161">V95+X95</f>
        <v>8.1338322639235905</v>
      </c>
      <c r="AQ95" s="58">
        <f t="shared" ref="AQ95:AQ106" si="162">AD95/X95</f>
        <v>2.0350877192982456E-2</v>
      </c>
      <c r="AR95" s="58">
        <f t="shared" ref="AR95:AR106" si="163">AB95/AD95</f>
        <v>923.64532019704438</v>
      </c>
      <c r="AS95" s="58">
        <f t="shared" ref="AS95:AS106" si="164">AB95/X95</f>
        <v>18.796992481203006</v>
      </c>
      <c r="AT95" s="58">
        <f t="shared" ref="AT95:AT106" si="165">AF95/AH95</f>
        <v>0.11319119431443923</v>
      </c>
      <c r="AU95" s="58">
        <f t="shared" ref="AU95:AU106" si="166">Z95/AF95</f>
        <v>8.2511485451761093</v>
      </c>
      <c r="AV95" s="58">
        <f t="shared" ref="AV95:AV106" si="167">Z95/AD95</f>
        <v>6.6354679802955649</v>
      </c>
      <c r="AW95" s="58">
        <f t="shared" ref="AW95:AW106" si="168">Z95/AB95</f>
        <v>7.1839999999999985E-3</v>
      </c>
      <c r="AX95" s="58">
        <f t="shared" ref="AX95:AX106" si="169">((AF95/40.311)/((AF95/40.311)+(Z95/159.688)))*100</f>
        <v>32.437128601323742</v>
      </c>
      <c r="AY95" s="58"/>
      <c r="AZ95" s="58"/>
      <c r="BA95" s="58"/>
      <c r="BB95" s="58"/>
      <c r="BC95" s="58"/>
      <c r="BD95" s="58"/>
      <c r="BE95" s="58"/>
      <c r="BF95" s="58"/>
      <c r="BG95" s="58"/>
      <c r="BH95" s="58"/>
      <c r="BI95" s="58"/>
      <c r="BJ95" s="58"/>
      <c r="BK95" s="58"/>
      <c r="BL95" s="58"/>
      <c r="BM95" s="58"/>
      <c r="BN95" s="58"/>
      <c r="BO95" s="58"/>
      <c r="BP95" s="58"/>
      <c r="BQ95" s="58"/>
      <c r="BR95" s="58"/>
      <c r="BS95" s="58"/>
      <c r="BT95" s="58"/>
      <c r="BU95" s="58"/>
      <c r="BV95" s="58"/>
      <c r="BW95" s="58"/>
      <c r="BX95" s="58"/>
      <c r="BY95" s="58"/>
      <c r="BZ95" s="58"/>
      <c r="CA95" s="58"/>
      <c r="CB95" s="58"/>
      <c r="CC95" s="58"/>
      <c r="CD95" s="58"/>
      <c r="CE95" s="58"/>
      <c r="CF95" s="58"/>
      <c r="CG95" s="58"/>
      <c r="CH95" s="58"/>
      <c r="CI95" s="58"/>
      <c r="CJ95" s="58"/>
      <c r="CK95" s="58"/>
      <c r="CL95" s="58"/>
      <c r="CM95" s="58"/>
      <c r="CN95" s="58"/>
      <c r="CO95" s="58"/>
      <c r="CP95" s="58"/>
      <c r="CQ95" s="58"/>
      <c r="CR95" s="58"/>
      <c r="CS95" s="58"/>
      <c r="CT95" s="58"/>
      <c r="CU95" s="58"/>
      <c r="CV95" s="58"/>
      <c r="CW95" s="58"/>
      <c r="CX95" s="58"/>
      <c r="CY95" s="58"/>
      <c r="CZ95" s="58"/>
      <c r="DA95" s="58"/>
      <c r="DB95" s="58"/>
      <c r="DC95" s="58"/>
      <c r="DD95" s="58"/>
      <c r="DE95" s="58"/>
      <c r="DF95" s="58"/>
      <c r="DG95" s="58"/>
      <c r="DH95" s="58"/>
      <c r="DI95" s="58"/>
      <c r="DJ95" s="58"/>
      <c r="DK95" s="58"/>
      <c r="DL95" s="58"/>
      <c r="DM95" s="58"/>
      <c r="DN95" s="58"/>
      <c r="DO95" s="58"/>
      <c r="DP95" s="58"/>
      <c r="DQ95" s="58"/>
      <c r="DR95" s="58"/>
      <c r="DS95" s="58"/>
      <c r="DT95" s="58"/>
      <c r="DU95" s="58"/>
      <c r="DV95" s="58"/>
      <c r="DW95" s="58"/>
      <c r="DX95" s="58"/>
      <c r="DY95" s="58"/>
      <c r="DZ95" s="58"/>
      <c r="EA95" s="58"/>
      <c r="EB95" s="58"/>
      <c r="EC95" s="58"/>
      <c r="ED95" s="58"/>
      <c r="EE95" s="58"/>
      <c r="EF95" s="58"/>
      <c r="EG95" s="58"/>
      <c r="EH95" s="58"/>
      <c r="EI95" s="58"/>
      <c r="EJ95" s="58"/>
      <c r="EK95" s="58"/>
      <c r="EL95" s="58"/>
      <c r="EN95" s="8">
        <v>3</v>
      </c>
      <c r="EO95" s="8">
        <v>1</v>
      </c>
    </row>
    <row r="96" spans="1:145">
      <c r="B96" s="18" t="s">
        <v>197</v>
      </c>
      <c r="C96" s="18" t="s">
        <v>114</v>
      </c>
      <c r="D96" s="18" t="s">
        <v>196</v>
      </c>
      <c r="E96" s="8">
        <v>3</v>
      </c>
      <c r="F96" s="8">
        <v>1</v>
      </c>
      <c r="I96" s="58">
        <v>3.7</v>
      </c>
      <c r="J96" s="58">
        <v>3.84</v>
      </c>
      <c r="K96" s="58">
        <v>0.50719999999999998</v>
      </c>
      <c r="L96" s="58">
        <v>74.260000000000005</v>
      </c>
      <c r="M96" s="58">
        <v>9.4200000000000006E-2</v>
      </c>
      <c r="N96" s="58">
        <v>5.5199999999999999E-2</v>
      </c>
      <c r="O96" s="58">
        <v>0.58599999999999997</v>
      </c>
      <c r="P96" s="58">
        <v>3.9199999999999999E-2</v>
      </c>
      <c r="Q96" s="58">
        <v>11.82</v>
      </c>
      <c r="R96" s="58">
        <v>0</v>
      </c>
      <c r="S96" s="58">
        <v>94.901799999999994</v>
      </c>
      <c r="T96" s="18"/>
      <c r="V96" s="58">
        <f t="shared" si="151"/>
        <v>3.8987669359274535</v>
      </c>
      <c r="W96" s="58"/>
      <c r="X96" s="58">
        <f t="shared" si="152"/>
        <v>4.0462878470166004</v>
      </c>
      <c r="Y96" s="58"/>
      <c r="Z96" s="58">
        <f t="shared" si="153"/>
        <v>0.53444718646010925</v>
      </c>
      <c r="AA96" s="58"/>
      <c r="AB96" s="58">
        <f t="shared" si="154"/>
        <v>78.249306124857497</v>
      </c>
      <c r="AC96" s="58"/>
      <c r="AD96" s="58">
        <f t="shared" si="155"/>
        <v>9.9260498747125989E-2</v>
      </c>
      <c r="AE96" s="58"/>
      <c r="AF96" s="58">
        <f t="shared" si="156"/>
        <v>5.8165387800863631E-2</v>
      </c>
      <c r="AG96" s="58"/>
      <c r="AH96" s="58">
        <f t="shared" si="157"/>
        <v>0.61748038498742908</v>
      </c>
      <c r="AI96" s="58"/>
      <c r="AJ96" s="58">
        <f t="shared" si="158"/>
        <v>4.1305855104961126E-2</v>
      </c>
      <c r="AK96" s="58"/>
      <c r="AL96" s="58">
        <f t="shared" si="159"/>
        <v>12.454979779097975</v>
      </c>
      <c r="AM96" s="58"/>
      <c r="AN96" s="58">
        <f t="shared" si="160"/>
        <v>0</v>
      </c>
      <c r="AO96" s="58"/>
      <c r="AP96" s="58">
        <f t="shared" si="161"/>
        <v>7.9450547829440534</v>
      </c>
      <c r="AQ96" s="58">
        <f t="shared" si="162"/>
        <v>2.4531250000000001E-2</v>
      </c>
      <c r="AR96" s="58">
        <f t="shared" si="163"/>
        <v>788.32271762208075</v>
      </c>
      <c r="AS96" s="58">
        <f t="shared" si="164"/>
        <v>19.338541666666671</v>
      </c>
      <c r="AT96" s="58">
        <f t="shared" si="165"/>
        <v>9.4197952218430039E-2</v>
      </c>
      <c r="AU96" s="58">
        <f t="shared" si="166"/>
        <v>9.1884057971014474</v>
      </c>
      <c r="AV96" s="58">
        <f t="shared" si="167"/>
        <v>5.384288747346071</v>
      </c>
      <c r="AW96" s="58">
        <f t="shared" si="168"/>
        <v>6.8300565580393198E-3</v>
      </c>
      <c r="AX96" s="58">
        <f t="shared" si="169"/>
        <v>30.125160332096389</v>
      </c>
      <c r="AY96" s="58"/>
      <c r="AZ96" s="58"/>
      <c r="BA96" s="58"/>
      <c r="BB96" s="58"/>
      <c r="BC96" s="58"/>
      <c r="BD96" s="58"/>
      <c r="BE96" s="58"/>
      <c r="BF96" s="58"/>
      <c r="BG96" s="58"/>
      <c r="BH96" s="58"/>
      <c r="BI96" s="58"/>
      <c r="BJ96" s="58"/>
      <c r="BK96" s="58"/>
      <c r="BL96" s="58"/>
      <c r="BM96" s="58"/>
      <c r="BN96" s="58"/>
      <c r="BO96" s="58"/>
      <c r="BP96" s="58"/>
      <c r="BQ96" s="58"/>
      <c r="BR96" s="58"/>
      <c r="BS96" s="58"/>
      <c r="BT96" s="58"/>
      <c r="BU96" s="58"/>
      <c r="BV96" s="58"/>
      <c r="BW96" s="58"/>
      <c r="BX96" s="58"/>
      <c r="BY96" s="58"/>
      <c r="BZ96" s="58"/>
      <c r="CA96" s="58"/>
      <c r="CB96" s="58"/>
      <c r="CC96" s="58"/>
      <c r="CD96" s="58"/>
      <c r="CE96" s="58"/>
      <c r="CF96" s="58"/>
      <c r="CG96" s="58"/>
      <c r="CH96" s="58"/>
      <c r="CI96" s="58"/>
      <c r="CJ96" s="58"/>
      <c r="CK96" s="58"/>
      <c r="CL96" s="58"/>
      <c r="CM96" s="58"/>
      <c r="CN96" s="58"/>
      <c r="CO96" s="58"/>
      <c r="CP96" s="58"/>
      <c r="CQ96" s="58"/>
      <c r="CR96" s="58"/>
      <c r="CS96" s="58"/>
      <c r="CT96" s="58"/>
      <c r="CU96" s="58"/>
      <c r="CV96" s="58"/>
      <c r="CW96" s="58"/>
      <c r="CX96" s="58"/>
      <c r="CY96" s="58"/>
      <c r="CZ96" s="58"/>
      <c r="DA96" s="58"/>
      <c r="DB96" s="58"/>
      <c r="DC96" s="58"/>
      <c r="DD96" s="58"/>
      <c r="DE96" s="58"/>
      <c r="DF96" s="58"/>
      <c r="DG96" s="58"/>
      <c r="DH96" s="58"/>
      <c r="DI96" s="58"/>
      <c r="DJ96" s="58"/>
      <c r="DK96" s="58"/>
      <c r="DL96" s="58"/>
      <c r="DM96" s="58"/>
      <c r="DN96" s="58"/>
      <c r="DO96" s="58"/>
      <c r="DP96" s="58"/>
      <c r="DQ96" s="58"/>
      <c r="DR96" s="58"/>
      <c r="DS96" s="58"/>
      <c r="DT96" s="58"/>
      <c r="DU96" s="58"/>
      <c r="DV96" s="58"/>
      <c r="DW96" s="58"/>
      <c r="DX96" s="58"/>
      <c r="DY96" s="58"/>
      <c r="DZ96" s="58"/>
      <c r="EA96" s="58"/>
      <c r="EB96" s="58"/>
      <c r="EC96" s="58"/>
      <c r="ED96" s="58"/>
      <c r="EE96" s="58"/>
      <c r="EF96" s="58"/>
      <c r="EG96" s="58"/>
      <c r="EH96" s="58"/>
      <c r="EI96" s="58"/>
      <c r="EJ96" s="58"/>
      <c r="EK96" s="58"/>
      <c r="EL96" s="58"/>
      <c r="EN96" s="8">
        <v>3</v>
      </c>
      <c r="EO96" s="8">
        <v>1</v>
      </c>
    </row>
    <row r="97" spans="1:145">
      <c r="B97" s="18" t="s">
        <v>198</v>
      </c>
      <c r="C97" s="18" t="s">
        <v>114</v>
      </c>
      <c r="D97" s="18" t="s">
        <v>196</v>
      </c>
      <c r="E97" s="8">
        <v>3</v>
      </c>
      <c r="F97" s="8">
        <v>1</v>
      </c>
      <c r="I97" s="58">
        <v>3.68</v>
      </c>
      <c r="J97" s="58">
        <v>4</v>
      </c>
      <c r="K97" s="58">
        <v>0.48159999999999997</v>
      </c>
      <c r="L97" s="58">
        <v>73.45</v>
      </c>
      <c r="M97" s="58">
        <v>9.0999999999999998E-2</v>
      </c>
      <c r="N97" s="58">
        <v>9.6299999999999997E-2</v>
      </c>
      <c r="O97" s="58">
        <v>0.60560000000000003</v>
      </c>
      <c r="P97" s="58">
        <v>7.8600000000000003E-2</v>
      </c>
      <c r="Q97" s="58">
        <v>11.89</v>
      </c>
      <c r="R97" s="58">
        <v>3.1699999999999999E-2</v>
      </c>
      <c r="S97" s="58">
        <v>94.404799999999994</v>
      </c>
      <c r="T97" s="18"/>
      <c r="V97" s="58">
        <f t="shared" si="151"/>
        <v>3.8981068759215636</v>
      </c>
      <c r="W97" s="58"/>
      <c r="X97" s="58">
        <f t="shared" si="152"/>
        <v>4.2370726912190912</v>
      </c>
      <c r="Y97" s="58"/>
      <c r="Z97" s="58">
        <f t="shared" si="153"/>
        <v>0.5101435520227785</v>
      </c>
      <c r="AA97" s="58"/>
      <c r="AB97" s="58">
        <f t="shared" si="154"/>
        <v>77.803247292510562</v>
      </c>
      <c r="AC97" s="58"/>
      <c r="AD97" s="58">
        <f t="shared" si="155"/>
        <v>9.6393403725234306E-2</v>
      </c>
      <c r="AE97" s="58"/>
      <c r="AF97" s="58">
        <f t="shared" si="156"/>
        <v>0.1020075250410996</v>
      </c>
      <c r="AG97" s="58"/>
      <c r="AH97" s="58">
        <f t="shared" si="157"/>
        <v>0.64149280545057041</v>
      </c>
      <c r="AI97" s="58"/>
      <c r="AJ97" s="58">
        <f t="shared" si="158"/>
        <v>8.3258478382455148E-2</v>
      </c>
      <c r="AK97" s="58"/>
      <c r="AL97" s="58">
        <f t="shared" si="159"/>
        <v>12.594698574648747</v>
      </c>
      <c r="AM97" s="58"/>
      <c r="AN97" s="58">
        <f t="shared" si="160"/>
        <v>3.3578801077911294E-2</v>
      </c>
      <c r="AO97" s="58"/>
      <c r="AP97" s="58">
        <f t="shared" si="161"/>
        <v>8.1351795671406553</v>
      </c>
      <c r="AQ97" s="58">
        <f t="shared" si="162"/>
        <v>2.2749999999999996E-2</v>
      </c>
      <c r="AR97" s="58">
        <f t="shared" si="163"/>
        <v>807.14285714285734</v>
      </c>
      <c r="AS97" s="58">
        <f t="shared" si="164"/>
        <v>18.362500000000001</v>
      </c>
      <c r="AT97" s="58">
        <f t="shared" si="165"/>
        <v>0.15901585204755611</v>
      </c>
      <c r="AU97" s="58">
        <f t="shared" si="166"/>
        <v>5.0010384215991692</v>
      </c>
      <c r="AV97" s="58">
        <f t="shared" si="167"/>
        <v>5.2923076923076922</v>
      </c>
      <c r="AW97" s="58">
        <f t="shared" si="168"/>
        <v>6.5568413886997945E-3</v>
      </c>
      <c r="AX97" s="58">
        <f t="shared" si="169"/>
        <v>44.200025454323459</v>
      </c>
      <c r="AY97" s="58"/>
      <c r="AZ97" s="58"/>
      <c r="BA97" s="58"/>
      <c r="BB97" s="58"/>
      <c r="BC97" s="58"/>
      <c r="BD97" s="58"/>
      <c r="BE97" s="58"/>
      <c r="BF97" s="58"/>
      <c r="BG97" s="58"/>
      <c r="BH97" s="58"/>
      <c r="BI97" s="58"/>
      <c r="BJ97" s="58"/>
      <c r="BK97" s="58"/>
      <c r="BL97" s="58"/>
      <c r="BM97" s="58"/>
      <c r="BN97" s="58"/>
      <c r="BO97" s="58"/>
      <c r="BP97" s="58"/>
      <c r="BQ97" s="58"/>
      <c r="BR97" s="58"/>
      <c r="BS97" s="58"/>
      <c r="BT97" s="58"/>
      <c r="BU97" s="58"/>
      <c r="BV97" s="58"/>
      <c r="BW97" s="58"/>
      <c r="BX97" s="58"/>
      <c r="BY97" s="58"/>
      <c r="BZ97" s="58"/>
      <c r="CA97" s="58"/>
      <c r="CB97" s="58"/>
      <c r="CC97" s="58"/>
      <c r="CD97" s="58"/>
      <c r="CE97" s="58"/>
      <c r="CF97" s="58"/>
      <c r="CG97" s="58"/>
      <c r="CH97" s="58"/>
      <c r="CI97" s="58"/>
      <c r="CJ97" s="58"/>
      <c r="CK97" s="58"/>
      <c r="CL97" s="58"/>
      <c r="CM97" s="58"/>
      <c r="CN97" s="58"/>
      <c r="CO97" s="58"/>
      <c r="CP97" s="58"/>
      <c r="CQ97" s="58"/>
      <c r="CR97" s="58"/>
      <c r="CS97" s="58"/>
      <c r="CT97" s="58"/>
      <c r="CU97" s="58"/>
      <c r="CV97" s="58"/>
      <c r="CW97" s="58"/>
      <c r="CX97" s="58"/>
      <c r="CY97" s="58"/>
      <c r="CZ97" s="58"/>
      <c r="DA97" s="58"/>
      <c r="DB97" s="58"/>
      <c r="DC97" s="58"/>
      <c r="DD97" s="58"/>
      <c r="DE97" s="58"/>
      <c r="DF97" s="58"/>
      <c r="DG97" s="58"/>
      <c r="DH97" s="58"/>
      <c r="DI97" s="58"/>
      <c r="DJ97" s="58"/>
      <c r="DK97" s="58"/>
      <c r="DL97" s="58"/>
      <c r="DM97" s="58"/>
      <c r="DN97" s="58"/>
      <c r="DO97" s="58"/>
      <c r="DP97" s="58"/>
      <c r="DQ97" s="58"/>
      <c r="DR97" s="58"/>
      <c r="DS97" s="58"/>
      <c r="DT97" s="58"/>
      <c r="DU97" s="58"/>
      <c r="DV97" s="58"/>
      <c r="DW97" s="58"/>
      <c r="DX97" s="58"/>
      <c r="DY97" s="58"/>
      <c r="DZ97" s="58"/>
      <c r="EA97" s="58"/>
      <c r="EB97" s="58"/>
      <c r="EC97" s="58"/>
      <c r="ED97" s="58"/>
      <c r="EE97" s="58"/>
      <c r="EF97" s="58"/>
      <c r="EG97" s="58"/>
      <c r="EH97" s="58"/>
      <c r="EI97" s="58"/>
      <c r="EJ97" s="58"/>
      <c r="EK97" s="58"/>
      <c r="EL97" s="58"/>
      <c r="EN97" s="8">
        <v>3</v>
      </c>
      <c r="EO97" s="8">
        <v>1</v>
      </c>
    </row>
    <row r="98" spans="1:145">
      <c r="B98" s="18" t="s">
        <v>199</v>
      </c>
      <c r="C98" s="18" t="s">
        <v>114</v>
      </c>
      <c r="D98" s="18" t="s">
        <v>196</v>
      </c>
      <c r="E98" s="8">
        <v>3</v>
      </c>
      <c r="F98" s="8">
        <v>1</v>
      </c>
      <c r="I98" s="58">
        <v>3.9</v>
      </c>
      <c r="J98" s="58">
        <v>3.87</v>
      </c>
      <c r="K98" s="58">
        <v>0.57069999999999999</v>
      </c>
      <c r="L98" s="58">
        <v>74.599999999999994</v>
      </c>
      <c r="M98" s="58">
        <v>6.4000000000000001E-2</v>
      </c>
      <c r="N98" s="58">
        <v>7.7600000000000002E-2</v>
      </c>
      <c r="O98" s="58">
        <v>0.61809999999999998</v>
      </c>
      <c r="P98" s="58">
        <v>2.5899999999999999E-2</v>
      </c>
      <c r="Q98" s="58">
        <v>12.3</v>
      </c>
      <c r="R98" s="58">
        <v>3.61E-2</v>
      </c>
      <c r="S98" s="58">
        <v>96.0625</v>
      </c>
      <c r="T98" s="18"/>
      <c r="V98" s="58">
        <f t="shared" si="151"/>
        <v>4.0598568640208192</v>
      </c>
      <c r="W98" s="58"/>
      <c r="X98" s="58">
        <f t="shared" si="152"/>
        <v>4.0286271958360445</v>
      </c>
      <c r="Y98" s="58"/>
      <c r="Z98" s="58">
        <f t="shared" si="153"/>
        <v>0.59409238776837991</v>
      </c>
      <c r="AA98" s="58"/>
      <c r="AB98" s="58">
        <f t="shared" si="154"/>
        <v>77.657774886141823</v>
      </c>
      <c r="AC98" s="58"/>
      <c r="AD98" s="58">
        <f t="shared" si="155"/>
        <v>6.6623292127521147E-2</v>
      </c>
      <c r="AE98" s="58"/>
      <c r="AF98" s="58">
        <f t="shared" si="156"/>
        <v>8.0780741704619394E-2</v>
      </c>
      <c r="AG98" s="58"/>
      <c r="AH98" s="58">
        <f t="shared" si="157"/>
        <v>0.64343526350032532</v>
      </c>
      <c r="AI98" s="58"/>
      <c r="AJ98" s="58">
        <f t="shared" si="158"/>
        <v>2.6961613532856213E-2</v>
      </c>
      <c r="AK98" s="58"/>
      <c r="AL98" s="58">
        <f t="shared" si="159"/>
        <v>12.804163955757971</v>
      </c>
      <c r="AM98" s="58"/>
      <c r="AN98" s="58">
        <f t="shared" si="160"/>
        <v>3.7579700715679898E-2</v>
      </c>
      <c r="AO98" s="58"/>
      <c r="AP98" s="58">
        <f t="shared" si="161"/>
        <v>8.0884840598568637</v>
      </c>
      <c r="AQ98" s="58">
        <f t="shared" si="162"/>
        <v>1.6537467700258397E-2</v>
      </c>
      <c r="AR98" s="58">
        <f t="shared" si="163"/>
        <v>1165.6249999999998</v>
      </c>
      <c r="AS98" s="58">
        <f t="shared" si="164"/>
        <v>19.276485788113693</v>
      </c>
      <c r="AT98" s="58">
        <f t="shared" si="165"/>
        <v>0.12554602815078467</v>
      </c>
      <c r="AU98" s="58">
        <f t="shared" si="166"/>
        <v>7.3543814432989683</v>
      </c>
      <c r="AV98" s="58">
        <f t="shared" si="167"/>
        <v>8.9171874999999989</v>
      </c>
      <c r="AW98" s="58">
        <f t="shared" si="168"/>
        <v>7.6501340482573732E-3</v>
      </c>
      <c r="AX98" s="58">
        <f t="shared" si="169"/>
        <v>35.007746429305094</v>
      </c>
      <c r="AY98" s="58"/>
      <c r="AZ98" s="58"/>
      <c r="BA98" s="58"/>
      <c r="BB98" s="58"/>
      <c r="BC98" s="58"/>
      <c r="BD98" s="58"/>
      <c r="BE98" s="58"/>
      <c r="BF98" s="58"/>
      <c r="BG98" s="58"/>
      <c r="BH98" s="58"/>
      <c r="BI98" s="58"/>
      <c r="BJ98" s="58"/>
      <c r="BK98" s="58"/>
      <c r="BL98" s="58"/>
      <c r="BM98" s="58"/>
      <c r="BN98" s="58"/>
      <c r="BO98" s="58"/>
      <c r="BP98" s="58"/>
      <c r="BQ98" s="58"/>
      <c r="BR98" s="58"/>
      <c r="BS98" s="58"/>
      <c r="BT98" s="58"/>
      <c r="BU98" s="58"/>
      <c r="BV98" s="58"/>
      <c r="BW98" s="58"/>
      <c r="BX98" s="58"/>
      <c r="BY98" s="58"/>
      <c r="BZ98" s="58"/>
      <c r="CA98" s="58"/>
      <c r="CB98" s="58"/>
      <c r="CC98" s="58"/>
      <c r="CD98" s="58"/>
      <c r="CE98" s="58"/>
      <c r="CF98" s="58"/>
      <c r="CG98" s="58"/>
      <c r="CH98" s="58"/>
      <c r="CI98" s="58"/>
      <c r="CJ98" s="58"/>
      <c r="CK98" s="58"/>
      <c r="CL98" s="58"/>
      <c r="CM98" s="58"/>
      <c r="CN98" s="58"/>
      <c r="CO98" s="58"/>
      <c r="CP98" s="58"/>
      <c r="CQ98" s="58"/>
      <c r="CR98" s="58"/>
      <c r="CS98" s="58"/>
      <c r="CT98" s="58"/>
      <c r="CU98" s="58"/>
      <c r="CV98" s="58"/>
      <c r="CW98" s="58"/>
      <c r="CX98" s="58"/>
      <c r="CY98" s="58"/>
      <c r="CZ98" s="58"/>
      <c r="DA98" s="58"/>
      <c r="DB98" s="58"/>
      <c r="DC98" s="58"/>
      <c r="DD98" s="58"/>
      <c r="DE98" s="58"/>
      <c r="DF98" s="58"/>
      <c r="DG98" s="58"/>
      <c r="DH98" s="58"/>
      <c r="DI98" s="58"/>
      <c r="DJ98" s="58"/>
      <c r="DK98" s="58"/>
      <c r="DL98" s="58"/>
      <c r="DM98" s="58"/>
      <c r="DN98" s="58"/>
      <c r="DO98" s="58"/>
      <c r="DP98" s="58"/>
      <c r="DQ98" s="58"/>
      <c r="DR98" s="58"/>
      <c r="DS98" s="58"/>
      <c r="DT98" s="58"/>
      <c r="DU98" s="58"/>
      <c r="DV98" s="58"/>
      <c r="DW98" s="58"/>
      <c r="DX98" s="58"/>
      <c r="DY98" s="58"/>
      <c r="DZ98" s="58"/>
      <c r="EA98" s="58"/>
      <c r="EB98" s="58"/>
      <c r="EC98" s="58"/>
      <c r="ED98" s="58"/>
      <c r="EE98" s="58"/>
      <c r="EF98" s="58"/>
      <c r="EG98" s="58"/>
      <c r="EH98" s="58"/>
      <c r="EI98" s="58"/>
      <c r="EJ98" s="58"/>
      <c r="EK98" s="58"/>
      <c r="EL98" s="58"/>
      <c r="EN98" s="8">
        <v>3</v>
      </c>
      <c r="EO98" s="8">
        <v>1</v>
      </c>
    </row>
    <row r="99" spans="1:145">
      <c r="B99" s="18" t="s">
        <v>200</v>
      </c>
      <c r="C99" s="18" t="s">
        <v>114</v>
      </c>
      <c r="D99" s="18" t="s">
        <v>196</v>
      </c>
      <c r="E99" s="8">
        <v>3</v>
      </c>
      <c r="F99" s="8">
        <v>1</v>
      </c>
      <c r="I99" s="58">
        <v>3.78</v>
      </c>
      <c r="J99" s="58">
        <v>3.91</v>
      </c>
      <c r="K99" s="58">
        <v>0.57099999999999995</v>
      </c>
      <c r="L99" s="58">
        <v>74.319999999999993</v>
      </c>
      <c r="M99" s="58">
        <v>4.6800000000000001E-2</v>
      </c>
      <c r="N99" s="58">
        <v>5.1799999999999999E-2</v>
      </c>
      <c r="O99" s="58">
        <v>0.53690000000000004</v>
      </c>
      <c r="P99" s="58">
        <v>8.3099999999999993E-2</v>
      </c>
      <c r="Q99" s="58">
        <v>12.03</v>
      </c>
      <c r="R99" s="58">
        <v>0</v>
      </c>
      <c r="S99" s="58">
        <v>95.329700000000003</v>
      </c>
      <c r="T99" s="18"/>
      <c r="V99" s="58">
        <f t="shared" si="151"/>
        <v>3.965186085763408</v>
      </c>
      <c r="W99" s="58"/>
      <c r="X99" s="58">
        <f t="shared" si="152"/>
        <v>4.1015549194007743</v>
      </c>
      <c r="Y99" s="58"/>
      <c r="Z99" s="58">
        <f t="shared" si="153"/>
        <v>0.59897387697643012</v>
      </c>
      <c r="AA99" s="58"/>
      <c r="AB99" s="58">
        <f t="shared" si="154"/>
        <v>77.961013199454101</v>
      </c>
      <c r="AC99" s="58"/>
      <c r="AD99" s="58">
        <f t="shared" si="155"/>
        <v>4.9092780109451728E-2</v>
      </c>
      <c r="AE99" s="58"/>
      <c r="AF99" s="58">
        <f t="shared" si="156"/>
        <v>5.4337735249350406E-2</v>
      </c>
      <c r="AG99" s="58"/>
      <c r="AH99" s="58">
        <f t="shared" si="157"/>
        <v>0.56320328292232125</v>
      </c>
      <c r="AI99" s="58"/>
      <c r="AJ99" s="58">
        <f t="shared" si="158"/>
        <v>8.7171154425116193E-2</v>
      </c>
      <c r="AK99" s="58"/>
      <c r="AL99" s="58">
        <f t="shared" si="159"/>
        <v>12.619362066596244</v>
      </c>
      <c r="AM99" s="58"/>
      <c r="AN99" s="58">
        <f t="shared" si="160"/>
        <v>0</v>
      </c>
      <c r="AO99" s="58"/>
      <c r="AP99" s="58">
        <f t="shared" si="161"/>
        <v>8.0667410051641824</v>
      </c>
      <c r="AQ99" s="58">
        <f t="shared" si="162"/>
        <v>1.1969309462915603E-2</v>
      </c>
      <c r="AR99" s="58">
        <f t="shared" si="163"/>
        <v>1588.0341880341878</v>
      </c>
      <c r="AS99" s="58">
        <f t="shared" si="164"/>
        <v>19.007672634271099</v>
      </c>
      <c r="AT99" s="58">
        <f t="shared" si="165"/>
        <v>9.6479791395045603E-2</v>
      </c>
      <c r="AU99" s="58">
        <f t="shared" si="166"/>
        <v>11.023166023166022</v>
      </c>
      <c r="AV99" s="58">
        <f t="shared" si="167"/>
        <v>12.200854700854698</v>
      </c>
      <c r="AW99" s="58">
        <f t="shared" si="168"/>
        <v>7.6829924650161458E-3</v>
      </c>
      <c r="AX99" s="58">
        <f t="shared" si="169"/>
        <v>26.436535284512182</v>
      </c>
      <c r="AY99" s="58"/>
      <c r="AZ99" s="58"/>
      <c r="BA99" s="58"/>
      <c r="BB99" s="58"/>
      <c r="BC99" s="58"/>
      <c r="BD99" s="58"/>
      <c r="BE99" s="58"/>
      <c r="BF99" s="58"/>
      <c r="BG99" s="58"/>
      <c r="BH99" s="58"/>
      <c r="BI99" s="58"/>
      <c r="BJ99" s="58"/>
      <c r="BK99" s="58"/>
      <c r="BL99" s="58"/>
      <c r="BM99" s="58"/>
      <c r="BN99" s="58"/>
      <c r="BO99" s="58"/>
      <c r="BP99" s="58"/>
      <c r="BQ99" s="58"/>
      <c r="BR99" s="58"/>
      <c r="BS99" s="58"/>
      <c r="BT99" s="58"/>
      <c r="BU99" s="58"/>
      <c r="BV99" s="58"/>
      <c r="BW99" s="58"/>
      <c r="BX99" s="58"/>
      <c r="BY99" s="58"/>
      <c r="BZ99" s="58"/>
      <c r="CA99" s="58"/>
      <c r="CB99" s="58"/>
      <c r="CC99" s="58"/>
      <c r="CD99" s="58"/>
      <c r="CE99" s="58"/>
      <c r="CF99" s="58"/>
      <c r="CG99" s="58"/>
      <c r="CH99" s="58"/>
      <c r="CI99" s="58"/>
      <c r="CJ99" s="58"/>
      <c r="CK99" s="58"/>
      <c r="CL99" s="58"/>
      <c r="CM99" s="58"/>
      <c r="CN99" s="58"/>
      <c r="CO99" s="58"/>
      <c r="CP99" s="58"/>
      <c r="CQ99" s="58"/>
      <c r="CR99" s="58"/>
      <c r="CS99" s="58"/>
      <c r="CT99" s="58"/>
      <c r="CU99" s="58"/>
      <c r="CV99" s="58"/>
      <c r="CW99" s="58"/>
      <c r="CX99" s="58"/>
      <c r="CY99" s="58"/>
      <c r="CZ99" s="58"/>
      <c r="DA99" s="58"/>
      <c r="DB99" s="58"/>
      <c r="DC99" s="58"/>
      <c r="DD99" s="58"/>
      <c r="DE99" s="58"/>
      <c r="DF99" s="58"/>
      <c r="DG99" s="58"/>
      <c r="DH99" s="58"/>
      <c r="DI99" s="58"/>
      <c r="DJ99" s="58"/>
      <c r="DK99" s="58"/>
      <c r="DL99" s="58"/>
      <c r="DM99" s="58"/>
      <c r="DN99" s="58"/>
      <c r="DO99" s="58"/>
      <c r="DP99" s="58"/>
      <c r="DQ99" s="58"/>
      <c r="DR99" s="58"/>
      <c r="DS99" s="58"/>
      <c r="DT99" s="58"/>
      <c r="DU99" s="58"/>
      <c r="DV99" s="58"/>
      <c r="DW99" s="58"/>
      <c r="DX99" s="58"/>
      <c r="DY99" s="58"/>
      <c r="DZ99" s="58"/>
      <c r="EA99" s="58"/>
      <c r="EB99" s="58"/>
      <c r="EC99" s="58"/>
      <c r="ED99" s="58"/>
      <c r="EE99" s="58"/>
      <c r="EF99" s="58"/>
      <c r="EG99" s="58"/>
      <c r="EH99" s="58"/>
      <c r="EI99" s="58"/>
      <c r="EJ99" s="58"/>
      <c r="EK99" s="58"/>
      <c r="EL99" s="58"/>
      <c r="EN99" s="8">
        <v>3</v>
      </c>
      <c r="EO99" s="8">
        <v>1</v>
      </c>
    </row>
    <row r="100" spans="1:145">
      <c r="B100" s="18" t="s">
        <v>201</v>
      </c>
      <c r="C100" s="18" t="s">
        <v>114</v>
      </c>
      <c r="D100" s="18" t="s">
        <v>196</v>
      </c>
      <c r="E100" s="8">
        <v>3</v>
      </c>
      <c r="F100" s="8">
        <v>1</v>
      </c>
      <c r="I100" s="58">
        <v>3.73</v>
      </c>
      <c r="J100" s="58">
        <v>3.79</v>
      </c>
      <c r="K100" s="58">
        <v>0.38690000000000002</v>
      </c>
      <c r="L100" s="58">
        <v>73.7</v>
      </c>
      <c r="M100" s="58">
        <v>9.8500000000000004E-2</v>
      </c>
      <c r="N100" s="58">
        <v>8.6300000000000002E-2</v>
      </c>
      <c r="O100" s="58">
        <v>0.6008</v>
      </c>
      <c r="P100" s="58">
        <v>8.3599999999999994E-2</v>
      </c>
      <c r="Q100" s="58">
        <v>11.84</v>
      </c>
      <c r="R100" s="58">
        <v>0</v>
      </c>
      <c r="S100" s="58">
        <v>94.316199999999995</v>
      </c>
      <c r="T100" s="18"/>
      <c r="V100" s="58">
        <f t="shared" si="151"/>
        <v>3.9547818932484562</v>
      </c>
      <c r="W100" s="58"/>
      <c r="X100" s="58">
        <f t="shared" si="152"/>
        <v>4.0183976877779219</v>
      </c>
      <c r="Y100" s="58"/>
      <c r="Z100" s="58">
        <f t="shared" si="153"/>
        <v>0.41021584839083852</v>
      </c>
      <c r="AA100" s="58"/>
      <c r="AB100" s="58">
        <f t="shared" si="154"/>
        <v>78.141400947027137</v>
      </c>
      <c r="AC100" s="58"/>
      <c r="AD100" s="58">
        <f t="shared" si="155"/>
        <v>0.10443592935253966</v>
      </c>
      <c r="AE100" s="58"/>
      <c r="AF100" s="58">
        <f t="shared" si="156"/>
        <v>9.1500717798214948E-2</v>
      </c>
      <c r="AG100" s="58"/>
      <c r="AH100" s="58">
        <f t="shared" si="157"/>
        <v>0.63700615588838405</v>
      </c>
      <c r="AI100" s="58"/>
      <c r="AJ100" s="58">
        <f t="shared" si="158"/>
        <v>8.8638007044388969E-2</v>
      </c>
      <c r="AK100" s="58"/>
      <c r="AL100" s="58">
        <f t="shared" si="159"/>
        <v>12.553516787147915</v>
      </c>
      <c r="AM100" s="58"/>
      <c r="AN100" s="58">
        <f t="shared" si="160"/>
        <v>0</v>
      </c>
      <c r="AO100" s="58"/>
      <c r="AP100" s="58">
        <f t="shared" si="161"/>
        <v>7.9731795810263781</v>
      </c>
      <c r="AQ100" s="58">
        <f t="shared" si="162"/>
        <v>2.5989445910290239E-2</v>
      </c>
      <c r="AR100" s="58">
        <f t="shared" si="163"/>
        <v>748.2233502538071</v>
      </c>
      <c r="AS100" s="58">
        <f t="shared" si="164"/>
        <v>19.445910290237467</v>
      </c>
      <c r="AT100" s="58">
        <f t="shared" si="165"/>
        <v>0.14364181091877495</v>
      </c>
      <c r="AU100" s="58">
        <f t="shared" si="166"/>
        <v>4.4831981460023176</v>
      </c>
      <c r="AV100" s="58">
        <f t="shared" si="167"/>
        <v>3.9279187817258885</v>
      </c>
      <c r="AW100" s="58">
        <f t="shared" si="168"/>
        <v>5.2496607869742199E-3</v>
      </c>
      <c r="AX100" s="58">
        <f t="shared" si="169"/>
        <v>46.910462666092343</v>
      </c>
      <c r="AY100" s="58"/>
      <c r="AZ100" s="58"/>
      <c r="BA100" s="58"/>
      <c r="BB100" s="58"/>
      <c r="BC100" s="58"/>
      <c r="BD100" s="58"/>
      <c r="BE100" s="58"/>
      <c r="BF100" s="58"/>
      <c r="BG100" s="58"/>
      <c r="BH100" s="58"/>
      <c r="BI100" s="58"/>
      <c r="BJ100" s="58"/>
      <c r="BK100" s="58"/>
      <c r="BL100" s="58"/>
      <c r="BM100" s="58"/>
      <c r="BN100" s="58"/>
      <c r="BO100" s="58"/>
      <c r="BP100" s="58"/>
      <c r="BQ100" s="58"/>
      <c r="BR100" s="58"/>
      <c r="BS100" s="58"/>
      <c r="BT100" s="58"/>
      <c r="BU100" s="58"/>
      <c r="BV100" s="58"/>
      <c r="BW100" s="58"/>
      <c r="BX100" s="58"/>
      <c r="BY100" s="58"/>
      <c r="BZ100" s="58"/>
      <c r="CA100" s="58"/>
      <c r="CB100" s="58"/>
      <c r="CC100" s="58"/>
      <c r="CD100" s="58"/>
      <c r="CE100" s="58"/>
      <c r="CF100" s="58"/>
      <c r="CG100" s="58"/>
      <c r="CH100" s="58"/>
      <c r="CI100" s="58"/>
      <c r="CJ100" s="58"/>
      <c r="CK100" s="58"/>
      <c r="CL100" s="58"/>
      <c r="CM100" s="58"/>
      <c r="CN100" s="58"/>
      <c r="CO100" s="58"/>
      <c r="CP100" s="58"/>
      <c r="CQ100" s="58"/>
      <c r="CR100" s="58"/>
      <c r="CS100" s="58"/>
      <c r="CT100" s="58"/>
      <c r="CU100" s="58"/>
      <c r="CV100" s="58"/>
      <c r="CW100" s="58"/>
      <c r="CX100" s="58"/>
      <c r="CY100" s="58"/>
      <c r="CZ100" s="58"/>
      <c r="DA100" s="58"/>
      <c r="DB100" s="58"/>
      <c r="DC100" s="58"/>
      <c r="DD100" s="58"/>
      <c r="DE100" s="58"/>
      <c r="DF100" s="58"/>
      <c r="DG100" s="58"/>
      <c r="DH100" s="58"/>
      <c r="DI100" s="58"/>
      <c r="DJ100" s="58"/>
      <c r="DK100" s="58"/>
      <c r="DL100" s="58"/>
      <c r="DM100" s="58"/>
      <c r="DN100" s="58"/>
      <c r="DO100" s="58"/>
      <c r="DP100" s="58"/>
      <c r="DQ100" s="58"/>
      <c r="DR100" s="58"/>
      <c r="DS100" s="58"/>
      <c r="DT100" s="58"/>
      <c r="DU100" s="58"/>
      <c r="DV100" s="58"/>
      <c r="DW100" s="58"/>
      <c r="DX100" s="58"/>
      <c r="DY100" s="58"/>
      <c r="DZ100" s="58"/>
      <c r="EA100" s="58"/>
      <c r="EB100" s="58"/>
      <c r="EC100" s="58"/>
      <c r="ED100" s="58"/>
      <c r="EE100" s="58"/>
      <c r="EF100" s="58"/>
      <c r="EG100" s="58"/>
      <c r="EH100" s="58"/>
      <c r="EI100" s="58"/>
      <c r="EJ100" s="58"/>
      <c r="EK100" s="58"/>
      <c r="EL100" s="58"/>
      <c r="EN100" s="8">
        <v>3</v>
      </c>
      <c r="EO100" s="8">
        <v>1</v>
      </c>
    </row>
    <row r="101" spans="1:145">
      <c r="B101" s="18" t="s">
        <v>202</v>
      </c>
      <c r="C101" s="18" t="s">
        <v>114</v>
      </c>
      <c r="D101" s="18" t="s">
        <v>196</v>
      </c>
      <c r="E101" s="8">
        <v>3</v>
      </c>
      <c r="F101" s="8">
        <v>1</v>
      </c>
      <c r="I101" s="58">
        <v>3.67</v>
      </c>
      <c r="J101" s="58">
        <v>4.03</v>
      </c>
      <c r="K101" s="58">
        <v>0.45029999999999998</v>
      </c>
      <c r="L101" s="58">
        <v>74.849999999999994</v>
      </c>
      <c r="M101" s="58">
        <v>7.5399999999999995E-2</v>
      </c>
      <c r="N101" s="58">
        <v>6.2199999999999998E-2</v>
      </c>
      <c r="O101" s="58">
        <v>0.55930000000000002</v>
      </c>
      <c r="P101" s="58">
        <v>4.9099999999999998E-2</v>
      </c>
      <c r="Q101" s="58">
        <v>11.9</v>
      </c>
      <c r="R101" s="58">
        <v>1.5100000000000001E-2</v>
      </c>
      <c r="S101" s="58">
        <v>95.661500000000004</v>
      </c>
      <c r="T101" s="18"/>
      <c r="V101" s="58">
        <f t="shared" si="151"/>
        <v>3.8364441285156516</v>
      </c>
      <c r="W101" s="58"/>
      <c r="X101" s="58">
        <f t="shared" si="152"/>
        <v>4.2127710730022008</v>
      </c>
      <c r="Y101" s="58"/>
      <c r="Z101" s="58">
        <f t="shared" si="153"/>
        <v>0.47072228639525826</v>
      </c>
      <c r="AA101" s="58"/>
      <c r="AB101" s="58">
        <f t="shared" si="154"/>
        <v>78.244643874494955</v>
      </c>
      <c r="AC101" s="58"/>
      <c r="AD101" s="58">
        <f t="shared" si="155"/>
        <v>7.8819587817460512E-2</v>
      </c>
      <c r="AE101" s="58"/>
      <c r="AF101" s="58">
        <f t="shared" si="156"/>
        <v>6.5020933186287058E-2</v>
      </c>
      <c r="AG101" s="58"/>
      <c r="AH101" s="58">
        <f t="shared" si="157"/>
        <v>0.58466572236479675</v>
      </c>
      <c r="AI101" s="58"/>
      <c r="AJ101" s="58">
        <f t="shared" si="158"/>
        <v>5.1326813817470972E-2</v>
      </c>
      <c r="AK101" s="58"/>
      <c r="AL101" s="58">
        <f t="shared" si="159"/>
        <v>12.439696220527589</v>
      </c>
      <c r="AM101" s="58"/>
      <c r="AN101" s="58">
        <f t="shared" si="160"/>
        <v>1.5784824615963578E-2</v>
      </c>
      <c r="AO101" s="58"/>
      <c r="AP101" s="58">
        <f t="shared" si="161"/>
        <v>8.0492152015178533</v>
      </c>
      <c r="AQ101" s="58">
        <f t="shared" si="162"/>
        <v>1.8709677419354833E-2</v>
      </c>
      <c r="AR101" s="58">
        <f t="shared" si="163"/>
        <v>992.70557029177724</v>
      </c>
      <c r="AS101" s="58">
        <f t="shared" si="164"/>
        <v>18.573200992555829</v>
      </c>
      <c r="AT101" s="58">
        <f t="shared" si="165"/>
        <v>0.11121044162345788</v>
      </c>
      <c r="AU101" s="58">
        <f t="shared" si="166"/>
        <v>7.239549839228296</v>
      </c>
      <c r="AV101" s="58">
        <f t="shared" si="167"/>
        <v>5.9721485411140591</v>
      </c>
      <c r="AW101" s="58">
        <f t="shared" si="168"/>
        <v>6.0160320641282567E-3</v>
      </c>
      <c r="AX101" s="58">
        <f t="shared" si="169"/>
        <v>35.366644174060866</v>
      </c>
      <c r="AY101" s="58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  <c r="BM101" s="58"/>
      <c r="BN101" s="58"/>
      <c r="BO101" s="58"/>
      <c r="BP101" s="58"/>
      <c r="BQ101" s="58"/>
      <c r="BR101" s="58"/>
      <c r="BS101" s="58"/>
      <c r="BT101" s="58"/>
      <c r="BU101" s="58"/>
      <c r="BV101" s="58"/>
      <c r="BW101" s="58"/>
      <c r="BX101" s="58"/>
      <c r="BY101" s="58"/>
      <c r="BZ101" s="58"/>
      <c r="CA101" s="58"/>
      <c r="CB101" s="58"/>
      <c r="CC101" s="58"/>
      <c r="CD101" s="58"/>
      <c r="CE101" s="58"/>
      <c r="CF101" s="58"/>
      <c r="CG101" s="58"/>
      <c r="CH101" s="58"/>
      <c r="CI101" s="58"/>
      <c r="CJ101" s="58"/>
      <c r="CK101" s="58"/>
      <c r="CL101" s="58"/>
      <c r="CM101" s="58"/>
      <c r="CN101" s="58"/>
      <c r="CO101" s="58"/>
      <c r="CP101" s="58"/>
      <c r="CQ101" s="58"/>
      <c r="CR101" s="58"/>
      <c r="CS101" s="58"/>
      <c r="CT101" s="58"/>
      <c r="CU101" s="58"/>
      <c r="CV101" s="58"/>
      <c r="CW101" s="58"/>
      <c r="CX101" s="58"/>
      <c r="CY101" s="58"/>
      <c r="CZ101" s="58"/>
      <c r="DA101" s="58"/>
      <c r="DB101" s="58"/>
      <c r="DC101" s="58"/>
      <c r="DD101" s="58"/>
      <c r="DE101" s="58"/>
      <c r="DF101" s="58"/>
      <c r="DG101" s="58"/>
      <c r="DH101" s="58"/>
      <c r="DI101" s="58"/>
      <c r="DJ101" s="58"/>
      <c r="DK101" s="58"/>
      <c r="DL101" s="58"/>
      <c r="DM101" s="58"/>
      <c r="DN101" s="58"/>
      <c r="DO101" s="58"/>
      <c r="DP101" s="58"/>
      <c r="DQ101" s="58"/>
      <c r="DR101" s="58"/>
      <c r="DS101" s="58"/>
      <c r="DT101" s="58"/>
      <c r="DU101" s="58"/>
      <c r="DV101" s="58"/>
      <c r="DW101" s="58"/>
      <c r="DX101" s="58"/>
      <c r="DY101" s="58"/>
      <c r="DZ101" s="58"/>
      <c r="EA101" s="58"/>
      <c r="EB101" s="58"/>
      <c r="EC101" s="58"/>
      <c r="ED101" s="58"/>
      <c r="EE101" s="58"/>
      <c r="EF101" s="58"/>
      <c r="EG101" s="58"/>
      <c r="EH101" s="58"/>
      <c r="EI101" s="58"/>
      <c r="EJ101" s="58"/>
      <c r="EK101" s="58"/>
      <c r="EL101" s="58"/>
      <c r="EN101" s="8">
        <v>3</v>
      </c>
      <c r="EO101" s="8">
        <v>1</v>
      </c>
    </row>
    <row r="102" spans="1:145">
      <c r="B102" s="18" t="s">
        <v>203</v>
      </c>
      <c r="C102" s="18" t="s">
        <v>114</v>
      </c>
      <c r="D102" s="18" t="s">
        <v>196</v>
      </c>
      <c r="E102" s="8">
        <v>3</v>
      </c>
      <c r="F102" s="8">
        <v>1</v>
      </c>
      <c r="I102" s="58">
        <v>3.87</v>
      </c>
      <c r="J102" s="58">
        <v>3.9</v>
      </c>
      <c r="K102" s="58">
        <v>0.45019999999999999</v>
      </c>
      <c r="L102" s="58">
        <v>74.05</v>
      </c>
      <c r="M102" s="58">
        <v>8.6800000000000002E-2</v>
      </c>
      <c r="N102" s="58">
        <v>8.9899999999999994E-2</v>
      </c>
      <c r="O102" s="58">
        <v>0.65669999999999995</v>
      </c>
      <c r="P102" s="58">
        <v>6.7500000000000004E-2</v>
      </c>
      <c r="Q102" s="58">
        <v>12.02</v>
      </c>
      <c r="R102" s="58">
        <v>0</v>
      </c>
      <c r="S102" s="58">
        <v>95.191100000000006</v>
      </c>
      <c r="T102" s="18"/>
      <c r="V102" s="58">
        <f t="shared" si="151"/>
        <v>4.0655061239968866</v>
      </c>
      <c r="W102" s="58"/>
      <c r="X102" s="58">
        <f t="shared" si="152"/>
        <v>4.0970216753456992</v>
      </c>
      <c r="Y102" s="58"/>
      <c r="Z102" s="58">
        <f t="shared" si="153"/>
        <v>0.47294337390785485</v>
      </c>
      <c r="AA102" s="58"/>
      <c r="AB102" s="58">
        <f t="shared" si="154"/>
        <v>77.790885912653593</v>
      </c>
      <c r="AC102" s="58"/>
      <c r="AD102" s="58">
        <f t="shared" si="155"/>
        <v>9.1184995235899152E-2</v>
      </c>
      <c r="AE102" s="58"/>
      <c r="AF102" s="58">
        <f t="shared" si="156"/>
        <v>9.4441602208609823E-2</v>
      </c>
      <c r="AG102" s="58"/>
      <c r="AH102" s="58">
        <f t="shared" si="157"/>
        <v>0.68987541902551808</v>
      </c>
      <c r="AI102" s="58"/>
      <c r="AJ102" s="58">
        <f t="shared" si="158"/>
        <v>7.0909990534829409E-2</v>
      </c>
      <c r="AK102" s="58"/>
      <c r="AL102" s="58">
        <f t="shared" si="159"/>
        <v>12.627230907091104</v>
      </c>
      <c r="AM102" s="58"/>
      <c r="AN102" s="58">
        <f t="shared" si="160"/>
        <v>0</v>
      </c>
      <c r="AO102" s="58"/>
      <c r="AP102" s="58">
        <f t="shared" si="161"/>
        <v>8.1625277993425858</v>
      </c>
      <c r="AQ102" s="58">
        <f t="shared" si="162"/>
        <v>2.2256410256410258E-2</v>
      </c>
      <c r="AR102" s="58">
        <f t="shared" si="163"/>
        <v>853.11059907834101</v>
      </c>
      <c r="AS102" s="58">
        <f t="shared" si="164"/>
        <v>18.987179487179485</v>
      </c>
      <c r="AT102" s="58">
        <f t="shared" si="165"/>
        <v>0.13689660423328764</v>
      </c>
      <c r="AU102" s="58">
        <f t="shared" si="166"/>
        <v>5.0077864293659635</v>
      </c>
      <c r="AV102" s="58">
        <f t="shared" si="167"/>
        <v>5.1866359447004609</v>
      </c>
      <c r="AW102" s="58">
        <f t="shared" si="168"/>
        <v>6.0796758946657673E-3</v>
      </c>
      <c r="AX102" s="58">
        <f t="shared" si="169"/>
        <v>44.166771366718919</v>
      </c>
      <c r="AY102" s="58"/>
      <c r="AZ102" s="58"/>
      <c r="BA102" s="58"/>
      <c r="BB102" s="58"/>
      <c r="BC102" s="58"/>
      <c r="BD102" s="58"/>
      <c r="BE102" s="58"/>
      <c r="BF102" s="58"/>
      <c r="BG102" s="58"/>
      <c r="BH102" s="58"/>
      <c r="BI102" s="58"/>
      <c r="BJ102" s="58"/>
      <c r="BK102" s="58"/>
      <c r="BL102" s="58"/>
      <c r="BM102" s="58"/>
      <c r="BN102" s="58"/>
      <c r="BO102" s="58"/>
      <c r="BP102" s="58"/>
      <c r="BQ102" s="58"/>
      <c r="BR102" s="58"/>
      <c r="BS102" s="58"/>
      <c r="BT102" s="58"/>
      <c r="BU102" s="58"/>
      <c r="BV102" s="58"/>
      <c r="BW102" s="58"/>
      <c r="BX102" s="58"/>
      <c r="BY102" s="58"/>
      <c r="BZ102" s="58"/>
      <c r="CA102" s="58"/>
      <c r="CB102" s="58"/>
      <c r="CC102" s="58"/>
      <c r="CD102" s="58"/>
      <c r="CE102" s="58"/>
      <c r="CF102" s="58"/>
      <c r="CG102" s="58"/>
      <c r="CH102" s="58"/>
      <c r="CI102" s="58"/>
      <c r="CJ102" s="58"/>
      <c r="CK102" s="58"/>
      <c r="CL102" s="58"/>
      <c r="CM102" s="58"/>
      <c r="CN102" s="58"/>
      <c r="CO102" s="58"/>
      <c r="CP102" s="58"/>
      <c r="CQ102" s="58"/>
      <c r="CR102" s="58"/>
      <c r="CS102" s="58"/>
      <c r="CT102" s="58"/>
      <c r="CU102" s="58"/>
      <c r="CV102" s="58"/>
      <c r="CW102" s="58"/>
      <c r="CX102" s="58"/>
      <c r="CY102" s="58"/>
      <c r="CZ102" s="58"/>
      <c r="DA102" s="58"/>
      <c r="DB102" s="58"/>
      <c r="DC102" s="58"/>
      <c r="DD102" s="58"/>
      <c r="DE102" s="58"/>
      <c r="DF102" s="58"/>
      <c r="DG102" s="58"/>
      <c r="DH102" s="58"/>
      <c r="DI102" s="58"/>
      <c r="DJ102" s="58"/>
      <c r="DK102" s="58"/>
      <c r="DL102" s="58"/>
      <c r="DM102" s="58"/>
      <c r="DN102" s="58"/>
      <c r="DO102" s="58"/>
      <c r="DP102" s="58"/>
      <c r="DQ102" s="58"/>
      <c r="DR102" s="58"/>
      <c r="DS102" s="58"/>
      <c r="DT102" s="58"/>
      <c r="DU102" s="58"/>
      <c r="DV102" s="58"/>
      <c r="DW102" s="58"/>
      <c r="DX102" s="58"/>
      <c r="DY102" s="58"/>
      <c r="DZ102" s="58"/>
      <c r="EA102" s="58"/>
      <c r="EB102" s="58"/>
      <c r="EC102" s="58"/>
      <c r="ED102" s="58"/>
      <c r="EE102" s="58"/>
      <c r="EF102" s="58"/>
      <c r="EG102" s="58"/>
      <c r="EH102" s="58"/>
      <c r="EI102" s="58"/>
      <c r="EJ102" s="58"/>
      <c r="EK102" s="58"/>
      <c r="EL102" s="58"/>
      <c r="EN102" s="8">
        <v>3</v>
      </c>
      <c r="EO102" s="8">
        <v>1</v>
      </c>
    </row>
    <row r="103" spans="1:145">
      <c r="B103" s="18" t="s">
        <v>204</v>
      </c>
      <c r="C103" s="18" t="s">
        <v>114</v>
      </c>
      <c r="D103" s="18" t="s">
        <v>196</v>
      </c>
      <c r="E103" s="8">
        <v>3</v>
      </c>
      <c r="F103" s="8">
        <v>1</v>
      </c>
      <c r="I103" s="58">
        <v>3.66</v>
      </c>
      <c r="J103" s="58">
        <v>3.9</v>
      </c>
      <c r="K103" s="58">
        <v>0.40579999999999999</v>
      </c>
      <c r="L103" s="58">
        <v>74.040000000000006</v>
      </c>
      <c r="M103" s="58">
        <v>7.7299999999999994E-2</v>
      </c>
      <c r="N103" s="58">
        <v>7.8600000000000003E-2</v>
      </c>
      <c r="O103" s="58">
        <v>0.55189999999999995</v>
      </c>
      <c r="P103" s="58">
        <v>5.8500000000000003E-2</v>
      </c>
      <c r="Q103" s="58">
        <v>11.74</v>
      </c>
      <c r="R103" s="58">
        <v>0</v>
      </c>
      <c r="S103" s="58">
        <v>94.512200000000007</v>
      </c>
      <c r="T103" s="18"/>
      <c r="V103" s="58">
        <f t="shared" si="151"/>
        <v>3.8725159291604681</v>
      </c>
      <c r="W103" s="58"/>
      <c r="X103" s="58">
        <f t="shared" si="152"/>
        <v>4.1264513999250889</v>
      </c>
      <c r="Y103" s="58"/>
      <c r="Z103" s="58">
        <f t="shared" si="153"/>
        <v>0.42936255848451305</v>
      </c>
      <c r="AA103" s="58"/>
      <c r="AB103" s="58">
        <f t="shared" si="154"/>
        <v>78.33909273088554</v>
      </c>
      <c r="AC103" s="58"/>
      <c r="AD103" s="58">
        <f t="shared" si="155"/>
        <v>8.1788382875438284E-2</v>
      </c>
      <c r="AE103" s="58"/>
      <c r="AF103" s="58">
        <f t="shared" si="156"/>
        <v>8.3163866675413339E-2</v>
      </c>
      <c r="AG103" s="58"/>
      <c r="AH103" s="58">
        <f t="shared" si="157"/>
        <v>0.58394577631247602</v>
      </c>
      <c r="AI103" s="58"/>
      <c r="AJ103" s="58">
        <f t="shared" si="158"/>
        <v>6.1896770998876333E-2</v>
      </c>
      <c r="AK103" s="58"/>
      <c r="AL103" s="58">
        <f t="shared" si="159"/>
        <v>12.421676778236037</v>
      </c>
      <c r="AM103" s="58"/>
      <c r="AN103" s="58">
        <f t="shared" si="160"/>
        <v>0</v>
      </c>
      <c r="AO103" s="58"/>
      <c r="AP103" s="58">
        <f t="shared" si="161"/>
        <v>7.9989673290855574</v>
      </c>
      <c r="AQ103" s="58">
        <f t="shared" si="162"/>
        <v>1.9820512820512816E-2</v>
      </c>
      <c r="AR103" s="58">
        <f t="shared" si="163"/>
        <v>957.82664941785276</v>
      </c>
      <c r="AS103" s="58">
        <f t="shared" si="164"/>
        <v>18.984615384615385</v>
      </c>
      <c r="AT103" s="58">
        <f t="shared" si="165"/>
        <v>0.14241710454792536</v>
      </c>
      <c r="AU103" s="58">
        <f t="shared" si="166"/>
        <v>5.1628498727735357</v>
      </c>
      <c r="AV103" s="58">
        <f t="shared" si="167"/>
        <v>5.2496765847348001</v>
      </c>
      <c r="AW103" s="58">
        <f t="shared" si="168"/>
        <v>5.48082117774176E-3</v>
      </c>
      <c r="AX103" s="58">
        <f t="shared" si="169"/>
        <v>43.416172505205758</v>
      </c>
      <c r="AY103" s="58"/>
      <c r="AZ103" s="58"/>
      <c r="BA103" s="58"/>
      <c r="BB103" s="58"/>
      <c r="BC103" s="58"/>
      <c r="BD103" s="58"/>
      <c r="BE103" s="58"/>
      <c r="BF103" s="58"/>
      <c r="BG103" s="58"/>
      <c r="BH103" s="58"/>
      <c r="BI103" s="58"/>
      <c r="BJ103" s="58"/>
      <c r="BK103" s="58"/>
      <c r="BL103" s="58"/>
      <c r="BM103" s="58"/>
      <c r="BN103" s="58"/>
      <c r="BO103" s="58"/>
      <c r="BP103" s="58"/>
      <c r="BQ103" s="58"/>
      <c r="BR103" s="58"/>
      <c r="BS103" s="58"/>
      <c r="BT103" s="58"/>
      <c r="BU103" s="58"/>
      <c r="BV103" s="58"/>
      <c r="BW103" s="58"/>
      <c r="BX103" s="58"/>
      <c r="BY103" s="58"/>
      <c r="BZ103" s="58"/>
      <c r="CA103" s="58"/>
      <c r="CB103" s="58"/>
      <c r="CC103" s="58"/>
      <c r="CD103" s="58"/>
      <c r="CE103" s="58"/>
      <c r="CF103" s="58"/>
      <c r="CG103" s="58"/>
      <c r="CH103" s="58"/>
      <c r="CI103" s="58"/>
      <c r="CJ103" s="58"/>
      <c r="CK103" s="58"/>
      <c r="CL103" s="58"/>
      <c r="CM103" s="58"/>
      <c r="CN103" s="58"/>
      <c r="CO103" s="58"/>
      <c r="CP103" s="58"/>
      <c r="CQ103" s="58"/>
      <c r="CR103" s="58"/>
      <c r="CS103" s="58"/>
      <c r="CT103" s="58"/>
      <c r="CU103" s="58"/>
      <c r="CV103" s="58"/>
      <c r="CW103" s="58"/>
      <c r="CX103" s="58"/>
      <c r="CY103" s="58"/>
      <c r="CZ103" s="58"/>
      <c r="DA103" s="58"/>
      <c r="DB103" s="58"/>
      <c r="DC103" s="58"/>
      <c r="DD103" s="58"/>
      <c r="DE103" s="58"/>
      <c r="DF103" s="58"/>
      <c r="DG103" s="58"/>
      <c r="DH103" s="58"/>
      <c r="DI103" s="58"/>
      <c r="DJ103" s="58"/>
      <c r="DK103" s="58"/>
      <c r="DL103" s="58"/>
      <c r="DM103" s="58"/>
      <c r="DN103" s="58"/>
      <c r="DO103" s="58"/>
      <c r="DP103" s="58"/>
      <c r="DQ103" s="58"/>
      <c r="DR103" s="58"/>
      <c r="DS103" s="58"/>
      <c r="DT103" s="58"/>
      <c r="DU103" s="58"/>
      <c r="DV103" s="58"/>
      <c r="DW103" s="58"/>
      <c r="DX103" s="58"/>
      <c r="DY103" s="58"/>
      <c r="DZ103" s="58"/>
      <c r="EA103" s="58"/>
      <c r="EB103" s="58"/>
      <c r="EC103" s="58"/>
      <c r="ED103" s="58"/>
      <c r="EE103" s="58"/>
      <c r="EF103" s="58"/>
      <c r="EG103" s="58"/>
      <c r="EH103" s="58"/>
      <c r="EI103" s="58"/>
      <c r="EJ103" s="58"/>
      <c r="EK103" s="58"/>
      <c r="EL103" s="58"/>
      <c r="EN103" s="8">
        <v>3</v>
      </c>
      <c r="EO103" s="8">
        <v>1</v>
      </c>
    </row>
    <row r="104" spans="1:145">
      <c r="B104" s="18" t="s">
        <v>205</v>
      </c>
      <c r="C104" s="18" t="s">
        <v>114</v>
      </c>
      <c r="D104" s="18" t="s">
        <v>196</v>
      </c>
      <c r="E104" s="8">
        <v>3</v>
      </c>
      <c r="F104" s="8">
        <v>1</v>
      </c>
      <c r="I104" s="58">
        <v>3.72</v>
      </c>
      <c r="J104" s="58">
        <v>3.98</v>
      </c>
      <c r="K104" s="58">
        <v>0.57079999999999997</v>
      </c>
      <c r="L104" s="58">
        <v>74.430000000000007</v>
      </c>
      <c r="M104" s="58">
        <v>8.2600000000000007E-2</v>
      </c>
      <c r="N104" s="58">
        <v>5.7599999999999998E-2</v>
      </c>
      <c r="O104" s="58">
        <v>0.56279999999999997</v>
      </c>
      <c r="P104" s="58">
        <v>2.1399999999999999E-2</v>
      </c>
      <c r="Q104" s="58">
        <v>11.82</v>
      </c>
      <c r="R104" s="58">
        <v>1.67E-2</v>
      </c>
      <c r="S104" s="58">
        <v>95.262</v>
      </c>
      <c r="T104" s="18"/>
      <c r="V104" s="58">
        <f t="shared" si="151"/>
        <v>3.9050198400201555</v>
      </c>
      <c r="W104" s="58"/>
      <c r="X104" s="58">
        <f t="shared" si="152"/>
        <v>4.1779513342151118</v>
      </c>
      <c r="Y104" s="58"/>
      <c r="Z104" s="58">
        <f t="shared" si="153"/>
        <v>0.59918960340954419</v>
      </c>
      <c r="AA104" s="58"/>
      <c r="AB104" s="58">
        <f t="shared" si="154"/>
        <v>78.13188889588713</v>
      </c>
      <c r="AC104" s="58"/>
      <c r="AD104" s="58">
        <f t="shared" si="155"/>
        <v>8.6708236232705599E-2</v>
      </c>
      <c r="AE104" s="58"/>
      <c r="AF104" s="58">
        <f t="shared" si="156"/>
        <v>6.046482332934433E-2</v>
      </c>
      <c r="AG104" s="58"/>
      <c r="AH104" s="58">
        <f t="shared" si="157"/>
        <v>0.59079171128046848</v>
      </c>
      <c r="AI104" s="58"/>
      <c r="AJ104" s="58">
        <f t="shared" si="158"/>
        <v>2.2464361445277234E-2</v>
      </c>
      <c r="AK104" s="58"/>
      <c r="AL104" s="58">
        <f t="shared" si="159"/>
        <v>12.407885620709202</v>
      </c>
      <c r="AM104" s="58"/>
      <c r="AN104" s="58">
        <f t="shared" si="160"/>
        <v>1.7530599819445318E-2</v>
      </c>
      <c r="AO104" s="58"/>
      <c r="AP104" s="58">
        <f t="shared" si="161"/>
        <v>8.0829711742352668</v>
      </c>
      <c r="AQ104" s="58">
        <f t="shared" si="162"/>
        <v>2.0753768844221109E-2</v>
      </c>
      <c r="AR104" s="58">
        <f t="shared" si="163"/>
        <v>901.08958837772389</v>
      </c>
      <c r="AS104" s="58">
        <f t="shared" si="164"/>
        <v>18.701005025125628</v>
      </c>
      <c r="AT104" s="58">
        <f t="shared" si="165"/>
        <v>0.10234541577825161</v>
      </c>
      <c r="AU104" s="58">
        <f t="shared" si="166"/>
        <v>9.9097222222222232</v>
      </c>
      <c r="AV104" s="58">
        <f t="shared" si="167"/>
        <v>6.9104116222760279</v>
      </c>
      <c r="AW104" s="58">
        <f t="shared" si="168"/>
        <v>7.6689506919252991E-3</v>
      </c>
      <c r="AX104" s="58">
        <f t="shared" si="169"/>
        <v>28.558612764419227</v>
      </c>
      <c r="AY104" s="58"/>
      <c r="AZ104" s="58"/>
      <c r="BA104" s="58"/>
      <c r="BB104" s="58"/>
      <c r="BC104" s="58"/>
      <c r="BD104" s="58"/>
      <c r="BE104" s="58"/>
      <c r="BF104" s="58"/>
      <c r="BG104" s="58"/>
      <c r="BH104" s="58"/>
      <c r="BI104" s="58"/>
      <c r="BJ104" s="58"/>
      <c r="BK104" s="58"/>
      <c r="BL104" s="58"/>
      <c r="BM104" s="58"/>
      <c r="BN104" s="58"/>
      <c r="BO104" s="58"/>
      <c r="BP104" s="58"/>
      <c r="BQ104" s="58"/>
      <c r="BR104" s="58"/>
      <c r="BS104" s="58"/>
      <c r="BT104" s="58"/>
      <c r="BU104" s="58"/>
      <c r="BV104" s="58"/>
      <c r="BW104" s="58"/>
      <c r="BX104" s="58"/>
      <c r="BY104" s="58"/>
      <c r="BZ104" s="58"/>
      <c r="CA104" s="58"/>
      <c r="CB104" s="58"/>
      <c r="CC104" s="58"/>
      <c r="CD104" s="58"/>
      <c r="CE104" s="58"/>
      <c r="CF104" s="58"/>
      <c r="CG104" s="58"/>
      <c r="CH104" s="58"/>
      <c r="CI104" s="58"/>
      <c r="CJ104" s="58"/>
      <c r="CK104" s="58"/>
      <c r="CL104" s="58"/>
      <c r="CM104" s="58"/>
      <c r="CN104" s="58"/>
      <c r="CO104" s="58"/>
      <c r="CP104" s="58"/>
      <c r="CQ104" s="58"/>
      <c r="CR104" s="58"/>
      <c r="CS104" s="58"/>
      <c r="CT104" s="58"/>
      <c r="CU104" s="58"/>
      <c r="CV104" s="58"/>
      <c r="CW104" s="58"/>
      <c r="CX104" s="58"/>
      <c r="CY104" s="58"/>
      <c r="CZ104" s="58"/>
      <c r="DA104" s="58"/>
      <c r="DB104" s="58"/>
      <c r="DC104" s="58"/>
      <c r="DD104" s="58"/>
      <c r="DE104" s="58"/>
      <c r="DF104" s="58"/>
      <c r="DG104" s="58"/>
      <c r="DH104" s="58"/>
      <c r="DI104" s="58"/>
      <c r="DJ104" s="58"/>
      <c r="DK104" s="58"/>
      <c r="DL104" s="58"/>
      <c r="DM104" s="58"/>
      <c r="DN104" s="58"/>
      <c r="DO104" s="58"/>
      <c r="DP104" s="58"/>
      <c r="DQ104" s="58"/>
      <c r="DR104" s="58"/>
      <c r="DS104" s="58"/>
      <c r="DT104" s="58"/>
      <c r="DU104" s="58"/>
      <c r="DV104" s="58"/>
      <c r="DW104" s="58"/>
      <c r="DX104" s="58"/>
      <c r="DY104" s="58"/>
      <c r="DZ104" s="58"/>
      <c r="EA104" s="58"/>
      <c r="EB104" s="58"/>
      <c r="EC104" s="58"/>
      <c r="ED104" s="58"/>
      <c r="EE104" s="58"/>
      <c r="EF104" s="58"/>
      <c r="EG104" s="58"/>
      <c r="EH104" s="58"/>
      <c r="EI104" s="58"/>
      <c r="EJ104" s="58"/>
      <c r="EK104" s="58"/>
      <c r="EL104" s="58"/>
      <c r="EN104" s="8">
        <v>3</v>
      </c>
      <c r="EO104" s="8">
        <v>1</v>
      </c>
    </row>
    <row r="105" spans="1:145">
      <c r="B105" s="18" t="s">
        <v>206</v>
      </c>
      <c r="C105" s="18" t="s">
        <v>114</v>
      </c>
      <c r="D105" s="18" t="s">
        <v>196</v>
      </c>
      <c r="E105" s="8">
        <v>3</v>
      </c>
      <c r="F105" s="8">
        <v>1</v>
      </c>
      <c r="I105" s="58">
        <v>3.81</v>
      </c>
      <c r="J105" s="58">
        <v>3.9</v>
      </c>
      <c r="K105" s="58">
        <v>0.55179999999999996</v>
      </c>
      <c r="L105" s="58">
        <v>74.47</v>
      </c>
      <c r="M105" s="58">
        <v>9.2999999999999999E-2</v>
      </c>
      <c r="N105" s="58">
        <v>7.7600000000000002E-2</v>
      </c>
      <c r="O105" s="58">
        <v>0.62429999999999997</v>
      </c>
      <c r="P105" s="58">
        <v>3.1800000000000002E-2</v>
      </c>
      <c r="Q105" s="58">
        <v>11.87</v>
      </c>
      <c r="R105" s="58">
        <v>8.0999999999999996E-3</v>
      </c>
      <c r="S105" s="58">
        <v>95.436700000000002</v>
      </c>
      <c r="T105" s="18"/>
      <c r="V105" s="58">
        <f t="shared" si="151"/>
        <v>3.9921749180346766</v>
      </c>
      <c r="W105" s="58"/>
      <c r="X105" s="58">
        <f t="shared" si="152"/>
        <v>4.0864782625551808</v>
      </c>
      <c r="Y105" s="58"/>
      <c r="Z105" s="58">
        <f t="shared" si="153"/>
        <v>0.57818428340460215</v>
      </c>
      <c r="AA105" s="58"/>
      <c r="AB105" s="58">
        <f t="shared" si="154"/>
        <v>78.030778516021613</v>
      </c>
      <c r="AC105" s="58"/>
      <c r="AD105" s="58">
        <f t="shared" si="155"/>
        <v>9.7446789337854306E-2</v>
      </c>
      <c r="AE105" s="58"/>
      <c r="AF105" s="58">
        <f t="shared" si="156"/>
        <v>8.1310439275456919E-2</v>
      </c>
      <c r="AG105" s="58"/>
      <c r="AH105" s="58">
        <f t="shared" si="157"/>
        <v>0.65415086649056386</v>
      </c>
      <c r="AI105" s="58"/>
      <c r="AJ105" s="58">
        <f t="shared" si="158"/>
        <v>3.3320515063911475E-2</v>
      </c>
      <c r="AK105" s="58"/>
      <c r="AL105" s="58">
        <f t="shared" si="159"/>
        <v>12.437563327315381</v>
      </c>
      <c r="AM105" s="58"/>
      <c r="AN105" s="58">
        <f t="shared" si="160"/>
        <v>8.4873010068453741E-3</v>
      </c>
      <c r="AO105" s="58"/>
      <c r="AP105" s="58">
        <f t="shared" si="161"/>
        <v>8.0786531805898569</v>
      </c>
      <c r="AQ105" s="58">
        <f t="shared" si="162"/>
        <v>2.3846153846153843E-2</v>
      </c>
      <c r="AR105" s="58">
        <f t="shared" si="163"/>
        <v>800.75268817204301</v>
      </c>
      <c r="AS105" s="58">
        <f t="shared" si="164"/>
        <v>19.094871794871793</v>
      </c>
      <c r="AT105" s="58">
        <f t="shared" si="165"/>
        <v>0.12429921512093545</v>
      </c>
      <c r="AU105" s="58">
        <f t="shared" si="166"/>
        <v>7.1108247422680408</v>
      </c>
      <c r="AV105" s="58">
        <f t="shared" si="167"/>
        <v>5.9333333333333327</v>
      </c>
      <c r="AW105" s="58">
        <f t="shared" si="168"/>
        <v>7.4096951792668184E-3</v>
      </c>
      <c r="AX105" s="58">
        <f t="shared" si="169"/>
        <v>35.777814897155537</v>
      </c>
      <c r="AY105" s="58"/>
      <c r="AZ105" s="58"/>
      <c r="BA105" s="58"/>
      <c r="BB105" s="58"/>
      <c r="BC105" s="58"/>
      <c r="BD105" s="58"/>
      <c r="BE105" s="58"/>
      <c r="BF105" s="58"/>
      <c r="BG105" s="58"/>
      <c r="BH105" s="58"/>
      <c r="BI105" s="58"/>
      <c r="BJ105" s="58"/>
      <c r="BK105" s="58"/>
      <c r="BL105" s="58"/>
      <c r="BM105" s="58"/>
      <c r="BN105" s="58"/>
      <c r="BO105" s="58"/>
      <c r="BP105" s="58"/>
      <c r="BQ105" s="58"/>
      <c r="BR105" s="58"/>
      <c r="BS105" s="58"/>
      <c r="BT105" s="58"/>
      <c r="BU105" s="58"/>
      <c r="BV105" s="58"/>
      <c r="BW105" s="58"/>
      <c r="BX105" s="58"/>
      <c r="BY105" s="58"/>
      <c r="BZ105" s="58"/>
      <c r="CA105" s="58"/>
      <c r="CB105" s="58"/>
      <c r="CC105" s="58"/>
      <c r="CD105" s="58"/>
      <c r="CE105" s="58"/>
      <c r="CF105" s="58"/>
      <c r="CG105" s="58"/>
      <c r="CH105" s="58"/>
      <c r="CI105" s="58"/>
      <c r="CJ105" s="58"/>
      <c r="CK105" s="58"/>
      <c r="CL105" s="58"/>
      <c r="CM105" s="58"/>
      <c r="CN105" s="58"/>
      <c r="CO105" s="58"/>
      <c r="CP105" s="58"/>
      <c r="CQ105" s="58"/>
      <c r="CR105" s="58"/>
      <c r="CS105" s="58"/>
      <c r="CT105" s="58"/>
      <c r="CU105" s="58"/>
      <c r="CV105" s="58"/>
      <c r="CW105" s="58"/>
      <c r="CX105" s="58"/>
      <c r="CY105" s="58"/>
      <c r="CZ105" s="58"/>
      <c r="DA105" s="58"/>
      <c r="DB105" s="58"/>
      <c r="DC105" s="58"/>
      <c r="DD105" s="58"/>
      <c r="DE105" s="58"/>
      <c r="DF105" s="58"/>
      <c r="DG105" s="58"/>
      <c r="DH105" s="58"/>
      <c r="DI105" s="58"/>
      <c r="DJ105" s="58"/>
      <c r="DK105" s="58"/>
      <c r="DL105" s="58"/>
      <c r="DM105" s="58"/>
      <c r="DN105" s="58"/>
      <c r="DO105" s="58"/>
      <c r="DP105" s="58"/>
      <c r="DQ105" s="58"/>
      <c r="DR105" s="58"/>
      <c r="DS105" s="58"/>
      <c r="DT105" s="58"/>
      <c r="DU105" s="58"/>
      <c r="DV105" s="58"/>
      <c r="DW105" s="58"/>
      <c r="DX105" s="58"/>
      <c r="DY105" s="58"/>
      <c r="DZ105" s="58"/>
      <c r="EA105" s="58"/>
      <c r="EB105" s="58"/>
      <c r="EC105" s="58"/>
      <c r="ED105" s="58"/>
      <c r="EE105" s="58"/>
      <c r="EF105" s="58"/>
      <c r="EG105" s="58"/>
      <c r="EH105" s="58"/>
      <c r="EI105" s="58"/>
      <c r="EJ105" s="58"/>
      <c r="EK105" s="58"/>
      <c r="EL105" s="58"/>
      <c r="EN105" s="8">
        <v>3</v>
      </c>
      <c r="EO105" s="8">
        <v>1</v>
      </c>
    </row>
    <row r="106" spans="1:145">
      <c r="B106" s="18" t="s">
        <v>207</v>
      </c>
      <c r="C106" s="18" t="s">
        <v>114</v>
      </c>
      <c r="D106" s="18" t="s">
        <v>196</v>
      </c>
      <c r="E106" s="8">
        <v>3</v>
      </c>
      <c r="F106" s="8">
        <v>1</v>
      </c>
      <c r="I106" s="58">
        <v>3.76</v>
      </c>
      <c r="J106" s="58">
        <v>3.96</v>
      </c>
      <c r="K106" s="58">
        <v>0.53269999999999995</v>
      </c>
      <c r="L106" s="58">
        <v>73.989999999999995</v>
      </c>
      <c r="M106" s="58">
        <v>0.1004</v>
      </c>
      <c r="N106" s="58">
        <v>6.6400000000000001E-2</v>
      </c>
      <c r="O106" s="58">
        <v>0.56789999999999996</v>
      </c>
      <c r="P106" s="58">
        <v>5.1999999999999998E-2</v>
      </c>
      <c r="Q106" s="58">
        <v>11.66</v>
      </c>
      <c r="R106" s="58">
        <v>8.0999999999999996E-3</v>
      </c>
      <c r="S106" s="58">
        <v>94.697500000000005</v>
      </c>
      <c r="T106" s="18"/>
      <c r="V106" s="58">
        <f t="shared" si="151"/>
        <v>3.9705377649885158</v>
      </c>
      <c r="W106" s="58"/>
      <c r="X106" s="58">
        <f t="shared" si="152"/>
        <v>4.1817365822751391</v>
      </c>
      <c r="Y106" s="58"/>
      <c r="Z106" s="58">
        <f t="shared" si="153"/>
        <v>0.56252804984292082</v>
      </c>
      <c r="AA106" s="58"/>
      <c r="AB106" s="58">
        <f t="shared" si="154"/>
        <v>78.133002455186244</v>
      </c>
      <c r="AC106" s="58"/>
      <c r="AD106" s="58">
        <f t="shared" si="155"/>
        <v>0.10602180627788485</v>
      </c>
      <c r="AE106" s="58"/>
      <c r="AF106" s="58">
        <f t="shared" si="156"/>
        <v>7.0118007339158891E-2</v>
      </c>
      <c r="AG106" s="58"/>
      <c r="AH106" s="58">
        <f t="shared" si="157"/>
        <v>0.59969904168536647</v>
      </c>
      <c r="AI106" s="58"/>
      <c r="AJ106" s="58">
        <f t="shared" si="158"/>
        <v>5.4911692494522026E-2</v>
      </c>
      <c r="AK106" s="58"/>
      <c r="AL106" s="58">
        <f t="shared" si="159"/>
        <v>12.312891047810131</v>
      </c>
      <c r="AM106" s="58"/>
      <c r="AN106" s="58">
        <f t="shared" si="160"/>
        <v>8.5535521001082384E-3</v>
      </c>
      <c r="AO106" s="58"/>
      <c r="AP106" s="58">
        <f t="shared" si="161"/>
        <v>8.1522743472636545</v>
      </c>
      <c r="AQ106" s="58">
        <f t="shared" si="162"/>
        <v>2.5353535353535357E-2</v>
      </c>
      <c r="AR106" s="58">
        <f t="shared" si="163"/>
        <v>736.95219123505967</v>
      </c>
      <c r="AS106" s="58">
        <f t="shared" si="164"/>
        <v>18.684343434343432</v>
      </c>
      <c r="AT106" s="58">
        <f t="shared" si="165"/>
        <v>0.11692199330868111</v>
      </c>
      <c r="AU106" s="58">
        <f t="shared" si="166"/>
        <v>8.0225903614457827</v>
      </c>
      <c r="AV106" s="58">
        <f t="shared" si="167"/>
        <v>5.3057768924302779</v>
      </c>
      <c r="AW106" s="58">
        <f t="shared" si="168"/>
        <v>7.1996215704824978E-3</v>
      </c>
      <c r="AX106" s="58">
        <f t="shared" si="169"/>
        <v>33.05576821169943</v>
      </c>
      <c r="AY106" s="58"/>
      <c r="AZ106" s="58"/>
      <c r="BA106" s="58"/>
      <c r="BB106" s="58"/>
      <c r="BC106" s="58"/>
      <c r="BD106" s="58"/>
      <c r="BE106" s="58"/>
      <c r="BF106" s="58"/>
      <c r="BG106" s="58"/>
      <c r="BH106" s="58"/>
      <c r="BI106" s="58"/>
      <c r="BJ106" s="58"/>
      <c r="BK106" s="58"/>
      <c r="BL106" s="58"/>
      <c r="BM106" s="58"/>
      <c r="BN106" s="58"/>
      <c r="BO106" s="58"/>
      <c r="BP106" s="58"/>
      <c r="BQ106" s="58"/>
      <c r="BR106" s="58"/>
      <c r="BS106" s="58"/>
      <c r="BT106" s="58"/>
      <c r="BU106" s="58"/>
      <c r="BV106" s="58"/>
      <c r="BW106" s="58"/>
      <c r="BX106" s="58"/>
      <c r="BY106" s="58"/>
      <c r="BZ106" s="58"/>
      <c r="CA106" s="58"/>
      <c r="CB106" s="58"/>
      <c r="CC106" s="58"/>
      <c r="CD106" s="58"/>
      <c r="CE106" s="58"/>
      <c r="CF106" s="58"/>
      <c r="CG106" s="58"/>
      <c r="CH106" s="58"/>
      <c r="CI106" s="58"/>
      <c r="CJ106" s="58"/>
      <c r="CK106" s="58"/>
      <c r="CL106" s="58"/>
      <c r="CM106" s="58"/>
      <c r="CN106" s="58"/>
      <c r="CO106" s="58"/>
      <c r="CP106" s="58"/>
      <c r="CQ106" s="58"/>
      <c r="CR106" s="58"/>
      <c r="CS106" s="58"/>
      <c r="CT106" s="58"/>
      <c r="CU106" s="58"/>
      <c r="CV106" s="58"/>
      <c r="CW106" s="58"/>
      <c r="CX106" s="58"/>
      <c r="CY106" s="58"/>
      <c r="CZ106" s="58"/>
      <c r="DA106" s="58"/>
      <c r="DB106" s="58"/>
      <c r="DC106" s="58"/>
      <c r="DD106" s="58"/>
      <c r="DE106" s="58"/>
      <c r="DF106" s="58"/>
      <c r="DG106" s="58"/>
      <c r="DH106" s="58"/>
      <c r="DI106" s="58"/>
      <c r="DJ106" s="58"/>
      <c r="DK106" s="58"/>
      <c r="DL106" s="58"/>
      <c r="DM106" s="58"/>
      <c r="DN106" s="58"/>
      <c r="DO106" s="58"/>
      <c r="DP106" s="58"/>
      <c r="DQ106" s="58"/>
      <c r="DR106" s="58"/>
      <c r="DS106" s="58"/>
      <c r="DT106" s="58"/>
      <c r="DU106" s="58"/>
      <c r="DV106" s="58"/>
      <c r="DW106" s="58"/>
      <c r="DX106" s="58"/>
      <c r="DY106" s="58"/>
      <c r="DZ106" s="58"/>
      <c r="EA106" s="58"/>
      <c r="EB106" s="58"/>
      <c r="EC106" s="58"/>
      <c r="ED106" s="58"/>
      <c r="EE106" s="58"/>
      <c r="EF106" s="58"/>
      <c r="EG106" s="58"/>
      <c r="EH106" s="58"/>
      <c r="EI106" s="58"/>
      <c r="EJ106" s="58"/>
      <c r="EK106" s="58"/>
      <c r="EL106" s="58"/>
      <c r="EN106" s="8">
        <v>3</v>
      </c>
      <c r="EO106" s="8">
        <v>1</v>
      </c>
    </row>
    <row r="107" spans="1:145" s="16" customFormat="1">
      <c r="A107" s="1"/>
      <c r="B107" s="1" t="s">
        <v>130</v>
      </c>
      <c r="C107" s="1" t="s">
        <v>114</v>
      </c>
      <c r="D107" s="1" t="s">
        <v>196</v>
      </c>
      <c r="E107" s="1">
        <v>3</v>
      </c>
      <c r="F107" s="1">
        <v>1</v>
      </c>
      <c r="G107" s="1"/>
      <c r="H107" s="1"/>
      <c r="I107" s="59">
        <f t="shared" ref="I107:S107" si="170">AVERAGE(I95:I106)</f>
        <v>3.7583333333333333</v>
      </c>
      <c r="J107" s="59">
        <f t="shared" si="170"/>
        <v>3.9224999999999994</v>
      </c>
      <c r="K107" s="59">
        <f t="shared" si="170"/>
        <v>0.50148333333333339</v>
      </c>
      <c r="L107" s="59">
        <f t="shared" si="170"/>
        <v>74.263333333333321</v>
      </c>
      <c r="M107" s="59">
        <f t="shared" si="170"/>
        <v>8.2600000000000007E-2</v>
      </c>
      <c r="N107" s="59">
        <f t="shared" si="170"/>
        <v>7.2066666666666668E-2</v>
      </c>
      <c r="O107" s="59">
        <f t="shared" si="170"/>
        <v>0.58726666666666671</v>
      </c>
      <c r="P107" s="59">
        <f t="shared" si="170"/>
        <v>5.9350000000000007E-2</v>
      </c>
      <c r="Q107" s="59">
        <f t="shared" si="170"/>
        <v>11.89</v>
      </c>
      <c r="R107" s="59">
        <f t="shared" si="170"/>
        <v>1.2566666666666665E-2</v>
      </c>
      <c r="S107" s="59">
        <f t="shared" si="170"/>
        <v>95.149558333333331</v>
      </c>
      <c r="T107" s="1"/>
      <c r="U107" s="1"/>
      <c r="V107" s="59">
        <f>AVERAGE(V95:V106)</f>
        <v>3.9497740890594208</v>
      </c>
      <c r="W107" s="59">
        <f>STDEV(V95:V106)</f>
        <v>7.0652371980798573E-2</v>
      </c>
      <c r="X107" s="59">
        <f>AVERAGE(X95:X106)</f>
        <v>4.1224826019481204</v>
      </c>
      <c r="Y107" s="59">
        <f>STDEV(X95:X106)</f>
        <v>7.1860581843141216E-2</v>
      </c>
      <c r="Z107" s="59">
        <f>AVERAGE(Z95:Z106)</f>
        <v>0.52682864179434341</v>
      </c>
      <c r="AA107" s="59">
        <f>STDEV(Z95:Z106)</f>
        <v>6.710966771078955E-2</v>
      </c>
      <c r="AB107" s="59">
        <f>AVERAGE(AB95:AB106)</f>
        <v>78.049401641661959</v>
      </c>
      <c r="AC107" s="59">
        <f>STDEV(AB95:AB106)</f>
        <v>0.2082085289782232</v>
      </c>
      <c r="AD107" s="59">
        <f>AVERAGE(AD95:AD106)</f>
        <v>8.6861880187730375E-2</v>
      </c>
      <c r="AE107" s="59">
        <f>STDEV(AD95:AD106)</f>
        <v>1.6467792840902502E-2</v>
      </c>
      <c r="AF107" s="59">
        <f>AVERAGE(AF95:AF106)</f>
        <v>7.5776613802560358E-2</v>
      </c>
      <c r="AG107" s="59">
        <f>STDEV(AF95:AF106)</f>
        <v>1.5392501055488773E-2</v>
      </c>
      <c r="AH107" s="59">
        <f>AVERAGE(AH95:AH106)</f>
        <v>0.61721390792403663</v>
      </c>
      <c r="AI107" s="59">
        <f>STDEV(AH95:AH106)</f>
        <v>3.6518751227764816E-2</v>
      </c>
      <c r="AJ107" s="59">
        <f>AVERAGE(AJ95:AJ106)</f>
        <v>6.2391925360473215E-2</v>
      </c>
      <c r="AK107" s="59">
        <f>STDEV(AJ95:AJ106)</f>
        <v>3.0515956587389485E-2</v>
      </c>
      <c r="AL107" s="59">
        <f>AVERAGE(AL95:AL106)</f>
        <v>12.496043603807374</v>
      </c>
      <c r="AM107" s="59">
        <f>STDEV(AL95:AL106)</f>
        <v>0.14853512063904031</v>
      </c>
      <c r="AN107" s="59">
        <f>AVERAGE(AN95:AN106)</f>
        <v>1.3163834356072599E-2</v>
      </c>
      <c r="AO107" s="59">
        <f>STDEV(AN95:AN106)</f>
        <v>1.504751233133465E-2</v>
      </c>
      <c r="AP107" s="59">
        <f t="shared" ref="AP107:DA107" si="171">AVERAGE(AP95:AP106)</f>
        <v>8.0722566910075404</v>
      </c>
      <c r="AQ107" s="59">
        <f t="shared" si="171"/>
        <v>2.1072367400552908E-2</v>
      </c>
      <c r="AR107" s="59">
        <f t="shared" si="171"/>
        <v>938.61922665189775</v>
      </c>
      <c r="AS107" s="59">
        <f t="shared" si="171"/>
        <v>18.937776581598623</v>
      </c>
      <c r="AT107" s="59">
        <f t="shared" si="171"/>
        <v>0.12218028363813078</v>
      </c>
      <c r="AU107" s="59">
        <f t="shared" si="171"/>
        <v>7.3128884869706559</v>
      </c>
      <c r="AV107" s="59">
        <f t="shared" si="171"/>
        <v>6.4096673600932386</v>
      </c>
      <c r="AW107" s="59">
        <f t="shared" si="171"/>
        <v>6.7507068187664379E-3</v>
      </c>
      <c r="AX107" s="59">
        <f t="shared" si="171"/>
        <v>36.28823689057608</v>
      </c>
      <c r="AY107" s="59" t="e">
        <f t="shared" si="171"/>
        <v>#DIV/0!</v>
      </c>
      <c r="AZ107" s="59" t="e">
        <f t="shared" si="171"/>
        <v>#DIV/0!</v>
      </c>
      <c r="BA107" s="59" t="e">
        <f t="shared" si="171"/>
        <v>#DIV/0!</v>
      </c>
      <c r="BB107" s="59" t="e">
        <f t="shared" si="171"/>
        <v>#DIV/0!</v>
      </c>
      <c r="BC107" s="59" t="e">
        <f t="shared" si="171"/>
        <v>#DIV/0!</v>
      </c>
      <c r="BD107" s="59" t="e">
        <f t="shared" si="171"/>
        <v>#DIV/0!</v>
      </c>
      <c r="BE107" s="59" t="e">
        <f t="shared" si="171"/>
        <v>#DIV/0!</v>
      </c>
      <c r="BF107" s="59" t="e">
        <f t="shared" si="171"/>
        <v>#DIV/0!</v>
      </c>
      <c r="BG107" s="59" t="e">
        <f t="shared" si="171"/>
        <v>#DIV/0!</v>
      </c>
      <c r="BH107" s="59" t="e">
        <f t="shared" si="171"/>
        <v>#DIV/0!</v>
      </c>
      <c r="BI107" s="59" t="e">
        <f t="shared" si="171"/>
        <v>#DIV/0!</v>
      </c>
      <c r="BJ107" s="59" t="e">
        <f t="shared" si="171"/>
        <v>#DIV/0!</v>
      </c>
      <c r="BK107" s="59" t="e">
        <f t="shared" si="171"/>
        <v>#DIV/0!</v>
      </c>
      <c r="BL107" s="59" t="e">
        <f t="shared" si="171"/>
        <v>#DIV/0!</v>
      </c>
      <c r="BM107" s="59" t="e">
        <f t="shared" si="171"/>
        <v>#DIV/0!</v>
      </c>
      <c r="BN107" s="59" t="e">
        <f t="shared" si="171"/>
        <v>#DIV/0!</v>
      </c>
      <c r="BO107" s="59" t="e">
        <f t="shared" si="171"/>
        <v>#DIV/0!</v>
      </c>
      <c r="BP107" s="59" t="e">
        <f t="shared" si="171"/>
        <v>#DIV/0!</v>
      </c>
      <c r="BQ107" s="59" t="e">
        <f t="shared" si="171"/>
        <v>#DIV/0!</v>
      </c>
      <c r="BR107" s="59" t="e">
        <f t="shared" si="171"/>
        <v>#DIV/0!</v>
      </c>
      <c r="BS107" s="59" t="e">
        <f t="shared" si="171"/>
        <v>#DIV/0!</v>
      </c>
      <c r="BT107" s="59" t="e">
        <f t="shared" si="171"/>
        <v>#DIV/0!</v>
      </c>
      <c r="BU107" s="59" t="e">
        <f t="shared" si="171"/>
        <v>#DIV/0!</v>
      </c>
      <c r="BV107" s="59" t="e">
        <f t="shared" si="171"/>
        <v>#DIV/0!</v>
      </c>
      <c r="BW107" s="59" t="e">
        <f t="shared" si="171"/>
        <v>#DIV/0!</v>
      </c>
      <c r="BX107" s="59" t="e">
        <f t="shared" si="171"/>
        <v>#DIV/0!</v>
      </c>
      <c r="BY107" s="59" t="e">
        <f t="shared" si="171"/>
        <v>#DIV/0!</v>
      </c>
      <c r="BZ107" s="59" t="e">
        <f t="shared" si="171"/>
        <v>#DIV/0!</v>
      </c>
      <c r="CA107" s="59" t="e">
        <f t="shared" si="171"/>
        <v>#DIV/0!</v>
      </c>
      <c r="CB107" s="59" t="e">
        <f t="shared" si="171"/>
        <v>#DIV/0!</v>
      </c>
      <c r="CC107" s="59" t="e">
        <f t="shared" si="171"/>
        <v>#DIV/0!</v>
      </c>
      <c r="CD107" s="59" t="e">
        <f t="shared" si="171"/>
        <v>#DIV/0!</v>
      </c>
      <c r="CE107" s="59" t="e">
        <f t="shared" si="171"/>
        <v>#DIV/0!</v>
      </c>
      <c r="CF107" s="59" t="e">
        <f t="shared" si="171"/>
        <v>#DIV/0!</v>
      </c>
      <c r="CG107" s="59" t="e">
        <f t="shared" si="171"/>
        <v>#DIV/0!</v>
      </c>
      <c r="CH107" s="59" t="e">
        <f t="shared" si="171"/>
        <v>#DIV/0!</v>
      </c>
      <c r="CI107" s="59" t="e">
        <f t="shared" si="171"/>
        <v>#DIV/0!</v>
      </c>
      <c r="CJ107" s="59" t="e">
        <f t="shared" si="171"/>
        <v>#DIV/0!</v>
      </c>
      <c r="CK107" s="59" t="e">
        <f t="shared" si="171"/>
        <v>#DIV/0!</v>
      </c>
      <c r="CL107" s="59" t="e">
        <f t="shared" si="171"/>
        <v>#DIV/0!</v>
      </c>
      <c r="CM107" s="59" t="e">
        <f t="shared" si="171"/>
        <v>#DIV/0!</v>
      </c>
      <c r="CN107" s="59" t="e">
        <f t="shared" si="171"/>
        <v>#DIV/0!</v>
      </c>
      <c r="CO107" s="59" t="e">
        <f t="shared" si="171"/>
        <v>#DIV/0!</v>
      </c>
      <c r="CP107" s="59" t="e">
        <f t="shared" si="171"/>
        <v>#DIV/0!</v>
      </c>
      <c r="CQ107" s="59" t="e">
        <f t="shared" si="171"/>
        <v>#DIV/0!</v>
      </c>
      <c r="CR107" s="59" t="e">
        <f t="shared" si="171"/>
        <v>#DIV/0!</v>
      </c>
      <c r="CS107" s="59" t="e">
        <f t="shared" si="171"/>
        <v>#DIV/0!</v>
      </c>
      <c r="CT107" s="59" t="e">
        <f t="shared" si="171"/>
        <v>#DIV/0!</v>
      </c>
      <c r="CU107" s="59" t="e">
        <f t="shared" si="171"/>
        <v>#DIV/0!</v>
      </c>
      <c r="CV107" s="59" t="e">
        <f t="shared" si="171"/>
        <v>#DIV/0!</v>
      </c>
      <c r="CW107" s="59" t="e">
        <f t="shared" si="171"/>
        <v>#DIV/0!</v>
      </c>
      <c r="CX107" s="59" t="e">
        <f t="shared" si="171"/>
        <v>#DIV/0!</v>
      </c>
      <c r="CY107" s="59" t="e">
        <f t="shared" si="171"/>
        <v>#DIV/0!</v>
      </c>
      <c r="CZ107" s="59" t="e">
        <f t="shared" si="171"/>
        <v>#DIV/0!</v>
      </c>
      <c r="DA107" s="59" t="e">
        <f t="shared" si="171"/>
        <v>#DIV/0!</v>
      </c>
      <c r="DB107" s="59" t="e">
        <f t="shared" ref="DB107:EL107" si="172">AVERAGE(DB95:DB106)</f>
        <v>#DIV/0!</v>
      </c>
      <c r="DC107" s="59" t="e">
        <f t="shared" si="172"/>
        <v>#DIV/0!</v>
      </c>
      <c r="DD107" s="59" t="e">
        <f t="shared" si="172"/>
        <v>#DIV/0!</v>
      </c>
      <c r="DE107" s="59" t="e">
        <f t="shared" si="172"/>
        <v>#DIV/0!</v>
      </c>
      <c r="DF107" s="59" t="e">
        <f t="shared" si="172"/>
        <v>#DIV/0!</v>
      </c>
      <c r="DG107" s="59" t="e">
        <f t="shared" si="172"/>
        <v>#DIV/0!</v>
      </c>
      <c r="DH107" s="59" t="e">
        <f t="shared" si="172"/>
        <v>#DIV/0!</v>
      </c>
      <c r="DI107" s="59" t="e">
        <f t="shared" si="172"/>
        <v>#DIV/0!</v>
      </c>
      <c r="DJ107" s="59" t="e">
        <f t="shared" si="172"/>
        <v>#DIV/0!</v>
      </c>
      <c r="DK107" s="59" t="e">
        <f t="shared" si="172"/>
        <v>#DIV/0!</v>
      </c>
      <c r="DL107" s="59" t="e">
        <f t="shared" si="172"/>
        <v>#DIV/0!</v>
      </c>
      <c r="DM107" s="59" t="e">
        <f t="shared" si="172"/>
        <v>#DIV/0!</v>
      </c>
      <c r="DN107" s="59" t="e">
        <f t="shared" si="172"/>
        <v>#DIV/0!</v>
      </c>
      <c r="DO107" s="59" t="e">
        <f t="shared" si="172"/>
        <v>#DIV/0!</v>
      </c>
      <c r="DP107" s="59" t="e">
        <f t="shared" si="172"/>
        <v>#DIV/0!</v>
      </c>
      <c r="DQ107" s="59" t="e">
        <f t="shared" si="172"/>
        <v>#DIV/0!</v>
      </c>
      <c r="DR107" s="59" t="e">
        <f t="shared" si="172"/>
        <v>#DIV/0!</v>
      </c>
      <c r="DS107" s="59" t="e">
        <f t="shared" si="172"/>
        <v>#DIV/0!</v>
      </c>
      <c r="DT107" s="59" t="e">
        <f t="shared" si="172"/>
        <v>#DIV/0!</v>
      </c>
      <c r="DU107" s="59" t="e">
        <f t="shared" si="172"/>
        <v>#DIV/0!</v>
      </c>
      <c r="DV107" s="59" t="e">
        <f t="shared" si="172"/>
        <v>#DIV/0!</v>
      </c>
      <c r="DW107" s="59" t="e">
        <f t="shared" si="172"/>
        <v>#DIV/0!</v>
      </c>
      <c r="DX107" s="59" t="e">
        <f t="shared" si="172"/>
        <v>#DIV/0!</v>
      </c>
      <c r="DY107" s="59" t="e">
        <f t="shared" si="172"/>
        <v>#DIV/0!</v>
      </c>
      <c r="DZ107" s="59" t="e">
        <f t="shared" si="172"/>
        <v>#DIV/0!</v>
      </c>
      <c r="EA107" s="59" t="e">
        <f t="shared" si="172"/>
        <v>#DIV/0!</v>
      </c>
      <c r="EB107" s="59" t="e">
        <f t="shared" si="172"/>
        <v>#DIV/0!</v>
      </c>
      <c r="EC107" s="59" t="e">
        <f t="shared" si="172"/>
        <v>#DIV/0!</v>
      </c>
      <c r="ED107" s="59" t="e">
        <f t="shared" si="172"/>
        <v>#DIV/0!</v>
      </c>
      <c r="EE107" s="59" t="e">
        <f t="shared" si="172"/>
        <v>#DIV/0!</v>
      </c>
      <c r="EF107" s="59" t="e">
        <f t="shared" si="172"/>
        <v>#DIV/0!</v>
      </c>
      <c r="EG107" s="59" t="e">
        <f t="shared" si="172"/>
        <v>#DIV/0!</v>
      </c>
      <c r="EH107" s="59" t="e">
        <f t="shared" si="172"/>
        <v>#DIV/0!</v>
      </c>
      <c r="EI107" s="59" t="e">
        <f t="shared" si="172"/>
        <v>#DIV/0!</v>
      </c>
      <c r="EJ107" s="59" t="e">
        <f t="shared" si="172"/>
        <v>#DIV/0!</v>
      </c>
      <c r="EK107" s="59" t="e">
        <f t="shared" si="172"/>
        <v>#DIV/0!</v>
      </c>
      <c r="EL107" s="59" t="e">
        <f t="shared" si="172"/>
        <v>#DIV/0!</v>
      </c>
      <c r="EN107" s="16">
        <v>3</v>
      </c>
      <c r="EO107" s="16">
        <v>1</v>
      </c>
    </row>
    <row r="108" spans="1:145" s="19" customFormat="1">
      <c r="A108" s="2"/>
      <c r="B108" s="2"/>
      <c r="C108" s="2"/>
      <c r="D108" s="2"/>
      <c r="E108" s="2"/>
      <c r="F108" s="2"/>
      <c r="G108" s="2"/>
      <c r="H108" s="2"/>
      <c r="I108" s="60">
        <f t="shared" ref="I108:S108" si="173">STDEV(I95:I106)</f>
        <v>7.9066523583088827E-2</v>
      </c>
      <c r="J108" s="60">
        <f t="shared" si="173"/>
        <v>7.1111308396191036E-2</v>
      </c>
      <c r="K108" s="60">
        <f t="shared" si="173"/>
        <v>6.5567090322304969E-2</v>
      </c>
      <c r="L108" s="60">
        <f t="shared" si="173"/>
        <v>0.44953174290453218</v>
      </c>
      <c r="M108" s="60">
        <f t="shared" si="173"/>
        <v>1.5403836594114519E-2</v>
      </c>
      <c r="N108" s="60">
        <f t="shared" si="173"/>
        <v>1.443337882279905E-2</v>
      </c>
      <c r="O108" s="60">
        <f t="shared" si="173"/>
        <v>3.4791465341460687E-2</v>
      </c>
      <c r="P108" s="60">
        <f t="shared" si="173"/>
        <v>2.913240931895732E-2</v>
      </c>
      <c r="Q108" s="60">
        <f t="shared" si="173"/>
        <v>0.16591344950688222</v>
      </c>
      <c r="R108" s="60">
        <f t="shared" si="173"/>
        <v>1.4384861571257557E-2</v>
      </c>
      <c r="S108" s="60">
        <f t="shared" si="173"/>
        <v>0.59553962154783102</v>
      </c>
      <c r="T108" s="2"/>
      <c r="U108" s="2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>
        <f t="shared" ref="AP108:DA108" si="174">STDEV(AP95:AP106)</f>
        <v>7.0485874342127885E-2</v>
      </c>
      <c r="AQ108" s="60">
        <f t="shared" si="174"/>
        <v>4.0179450301978436E-3</v>
      </c>
      <c r="AR108" s="60">
        <f t="shared" si="174"/>
        <v>237.66143405209044</v>
      </c>
      <c r="AS108" s="60">
        <f t="shared" si="174"/>
        <v>0.32637166892856151</v>
      </c>
      <c r="AT108" s="60">
        <f t="shared" si="174"/>
        <v>2.0282353069812423E-2</v>
      </c>
      <c r="AU108" s="60">
        <f t="shared" si="174"/>
        <v>2.1051272555107108</v>
      </c>
      <c r="AV108" s="60">
        <f t="shared" si="174"/>
        <v>2.1963706460988148</v>
      </c>
      <c r="AW108" s="60">
        <f t="shared" si="174"/>
        <v>8.6573611272158161E-4</v>
      </c>
      <c r="AX108" s="60">
        <f t="shared" si="174"/>
        <v>6.8165766203838496</v>
      </c>
      <c r="AY108" s="60" t="e">
        <f t="shared" si="174"/>
        <v>#DIV/0!</v>
      </c>
      <c r="AZ108" s="60" t="e">
        <f t="shared" si="174"/>
        <v>#DIV/0!</v>
      </c>
      <c r="BA108" s="60" t="e">
        <f t="shared" si="174"/>
        <v>#DIV/0!</v>
      </c>
      <c r="BB108" s="60" t="e">
        <f t="shared" si="174"/>
        <v>#DIV/0!</v>
      </c>
      <c r="BC108" s="60" t="e">
        <f t="shared" si="174"/>
        <v>#DIV/0!</v>
      </c>
      <c r="BD108" s="60" t="e">
        <f t="shared" si="174"/>
        <v>#DIV/0!</v>
      </c>
      <c r="BE108" s="60" t="e">
        <f t="shared" si="174"/>
        <v>#DIV/0!</v>
      </c>
      <c r="BF108" s="60" t="e">
        <f t="shared" si="174"/>
        <v>#DIV/0!</v>
      </c>
      <c r="BG108" s="60" t="e">
        <f t="shared" si="174"/>
        <v>#DIV/0!</v>
      </c>
      <c r="BH108" s="60" t="e">
        <f t="shared" si="174"/>
        <v>#DIV/0!</v>
      </c>
      <c r="BI108" s="60" t="e">
        <f t="shared" si="174"/>
        <v>#DIV/0!</v>
      </c>
      <c r="BJ108" s="60" t="e">
        <f t="shared" si="174"/>
        <v>#DIV/0!</v>
      </c>
      <c r="BK108" s="60" t="e">
        <f t="shared" si="174"/>
        <v>#DIV/0!</v>
      </c>
      <c r="BL108" s="60" t="e">
        <f t="shared" si="174"/>
        <v>#DIV/0!</v>
      </c>
      <c r="BM108" s="60" t="e">
        <f t="shared" si="174"/>
        <v>#DIV/0!</v>
      </c>
      <c r="BN108" s="60" t="e">
        <f t="shared" si="174"/>
        <v>#DIV/0!</v>
      </c>
      <c r="BO108" s="60" t="e">
        <f t="shared" si="174"/>
        <v>#DIV/0!</v>
      </c>
      <c r="BP108" s="60" t="e">
        <f t="shared" si="174"/>
        <v>#DIV/0!</v>
      </c>
      <c r="BQ108" s="60" t="e">
        <f t="shared" si="174"/>
        <v>#DIV/0!</v>
      </c>
      <c r="BR108" s="60" t="e">
        <f t="shared" si="174"/>
        <v>#DIV/0!</v>
      </c>
      <c r="BS108" s="60" t="e">
        <f t="shared" si="174"/>
        <v>#DIV/0!</v>
      </c>
      <c r="BT108" s="60" t="e">
        <f t="shared" si="174"/>
        <v>#DIV/0!</v>
      </c>
      <c r="BU108" s="60" t="e">
        <f t="shared" si="174"/>
        <v>#DIV/0!</v>
      </c>
      <c r="BV108" s="60" t="e">
        <f t="shared" si="174"/>
        <v>#DIV/0!</v>
      </c>
      <c r="BW108" s="60" t="e">
        <f t="shared" si="174"/>
        <v>#DIV/0!</v>
      </c>
      <c r="BX108" s="60" t="e">
        <f t="shared" si="174"/>
        <v>#DIV/0!</v>
      </c>
      <c r="BY108" s="60" t="e">
        <f t="shared" si="174"/>
        <v>#DIV/0!</v>
      </c>
      <c r="BZ108" s="60" t="e">
        <f t="shared" si="174"/>
        <v>#DIV/0!</v>
      </c>
      <c r="CA108" s="60" t="e">
        <f t="shared" si="174"/>
        <v>#DIV/0!</v>
      </c>
      <c r="CB108" s="60" t="e">
        <f t="shared" si="174"/>
        <v>#DIV/0!</v>
      </c>
      <c r="CC108" s="60" t="e">
        <f t="shared" si="174"/>
        <v>#DIV/0!</v>
      </c>
      <c r="CD108" s="60" t="e">
        <f t="shared" si="174"/>
        <v>#DIV/0!</v>
      </c>
      <c r="CE108" s="60" t="e">
        <f t="shared" si="174"/>
        <v>#DIV/0!</v>
      </c>
      <c r="CF108" s="60" t="e">
        <f t="shared" si="174"/>
        <v>#DIV/0!</v>
      </c>
      <c r="CG108" s="60" t="e">
        <f t="shared" si="174"/>
        <v>#DIV/0!</v>
      </c>
      <c r="CH108" s="60" t="e">
        <f t="shared" si="174"/>
        <v>#DIV/0!</v>
      </c>
      <c r="CI108" s="60" t="e">
        <f t="shared" si="174"/>
        <v>#DIV/0!</v>
      </c>
      <c r="CJ108" s="60" t="e">
        <f t="shared" si="174"/>
        <v>#DIV/0!</v>
      </c>
      <c r="CK108" s="60" t="e">
        <f t="shared" si="174"/>
        <v>#DIV/0!</v>
      </c>
      <c r="CL108" s="60" t="e">
        <f t="shared" si="174"/>
        <v>#DIV/0!</v>
      </c>
      <c r="CM108" s="60" t="e">
        <f t="shared" si="174"/>
        <v>#DIV/0!</v>
      </c>
      <c r="CN108" s="60" t="e">
        <f t="shared" si="174"/>
        <v>#DIV/0!</v>
      </c>
      <c r="CO108" s="60" t="e">
        <f t="shared" si="174"/>
        <v>#DIV/0!</v>
      </c>
      <c r="CP108" s="60" t="e">
        <f t="shared" si="174"/>
        <v>#DIV/0!</v>
      </c>
      <c r="CQ108" s="60" t="e">
        <f t="shared" si="174"/>
        <v>#DIV/0!</v>
      </c>
      <c r="CR108" s="60" t="e">
        <f t="shared" si="174"/>
        <v>#DIV/0!</v>
      </c>
      <c r="CS108" s="60" t="e">
        <f t="shared" si="174"/>
        <v>#DIV/0!</v>
      </c>
      <c r="CT108" s="60" t="e">
        <f t="shared" si="174"/>
        <v>#DIV/0!</v>
      </c>
      <c r="CU108" s="60" t="e">
        <f t="shared" si="174"/>
        <v>#DIV/0!</v>
      </c>
      <c r="CV108" s="60" t="e">
        <f t="shared" si="174"/>
        <v>#DIV/0!</v>
      </c>
      <c r="CW108" s="60" t="e">
        <f t="shared" si="174"/>
        <v>#DIV/0!</v>
      </c>
      <c r="CX108" s="60" t="e">
        <f t="shared" si="174"/>
        <v>#DIV/0!</v>
      </c>
      <c r="CY108" s="60" t="e">
        <f t="shared" si="174"/>
        <v>#DIV/0!</v>
      </c>
      <c r="CZ108" s="60" t="e">
        <f t="shared" si="174"/>
        <v>#DIV/0!</v>
      </c>
      <c r="DA108" s="60" t="e">
        <f t="shared" si="174"/>
        <v>#DIV/0!</v>
      </c>
      <c r="DB108" s="60" t="e">
        <f t="shared" ref="DB108:EL108" si="175">STDEV(DB95:DB106)</f>
        <v>#DIV/0!</v>
      </c>
      <c r="DC108" s="60" t="e">
        <f t="shared" si="175"/>
        <v>#DIV/0!</v>
      </c>
      <c r="DD108" s="60" t="e">
        <f t="shared" si="175"/>
        <v>#DIV/0!</v>
      </c>
      <c r="DE108" s="60" t="e">
        <f t="shared" si="175"/>
        <v>#DIV/0!</v>
      </c>
      <c r="DF108" s="60" t="e">
        <f t="shared" si="175"/>
        <v>#DIV/0!</v>
      </c>
      <c r="DG108" s="60" t="e">
        <f t="shared" si="175"/>
        <v>#DIV/0!</v>
      </c>
      <c r="DH108" s="60" t="e">
        <f t="shared" si="175"/>
        <v>#DIV/0!</v>
      </c>
      <c r="DI108" s="60" t="e">
        <f t="shared" si="175"/>
        <v>#DIV/0!</v>
      </c>
      <c r="DJ108" s="60" t="e">
        <f t="shared" si="175"/>
        <v>#DIV/0!</v>
      </c>
      <c r="DK108" s="60" t="e">
        <f t="shared" si="175"/>
        <v>#DIV/0!</v>
      </c>
      <c r="DL108" s="60" t="e">
        <f t="shared" si="175"/>
        <v>#DIV/0!</v>
      </c>
      <c r="DM108" s="60" t="e">
        <f t="shared" si="175"/>
        <v>#DIV/0!</v>
      </c>
      <c r="DN108" s="60" t="e">
        <f t="shared" si="175"/>
        <v>#DIV/0!</v>
      </c>
      <c r="DO108" s="60" t="e">
        <f t="shared" si="175"/>
        <v>#DIV/0!</v>
      </c>
      <c r="DP108" s="60" t="e">
        <f t="shared" si="175"/>
        <v>#DIV/0!</v>
      </c>
      <c r="DQ108" s="60" t="e">
        <f t="shared" si="175"/>
        <v>#DIV/0!</v>
      </c>
      <c r="DR108" s="60" t="e">
        <f t="shared" si="175"/>
        <v>#DIV/0!</v>
      </c>
      <c r="DS108" s="60" t="e">
        <f t="shared" si="175"/>
        <v>#DIV/0!</v>
      </c>
      <c r="DT108" s="60" t="e">
        <f t="shared" si="175"/>
        <v>#DIV/0!</v>
      </c>
      <c r="DU108" s="60" t="e">
        <f t="shared" si="175"/>
        <v>#DIV/0!</v>
      </c>
      <c r="DV108" s="60" t="e">
        <f t="shared" si="175"/>
        <v>#DIV/0!</v>
      </c>
      <c r="DW108" s="60" t="e">
        <f t="shared" si="175"/>
        <v>#DIV/0!</v>
      </c>
      <c r="DX108" s="60" t="e">
        <f t="shared" si="175"/>
        <v>#DIV/0!</v>
      </c>
      <c r="DY108" s="60" t="e">
        <f t="shared" si="175"/>
        <v>#DIV/0!</v>
      </c>
      <c r="DZ108" s="60" t="e">
        <f t="shared" si="175"/>
        <v>#DIV/0!</v>
      </c>
      <c r="EA108" s="60" t="e">
        <f t="shared" si="175"/>
        <v>#DIV/0!</v>
      </c>
      <c r="EB108" s="60" t="e">
        <f t="shared" si="175"/>
        <v>#DIV/0!</v>
      </c>
      <c r="EC108" s="60" t="e">
        <f t="shared" si="175"/>
        <v>#DIV/0!</v>
      </c>
      <c r="ED108" s="60" t="e">
        <f t="shared" si="175"/>
        <v>#DIV/0!</v>
      </c>
      <c r="EE108" s="60" t="e">
        <f t="shared" si="175"/>
        <v>#DIV/0!</v>
      </c>
      <c r="EF108" s="60" t="e">
        <f t="shared" si="175"/>
        <v>#DIV/0!</v>
      </c>
      <c r="EG108" s="60" t="e">
        <f t="shared" si="175"/>
        <v>#DIV/0!</v>
      </c>
      <c r="EH108" s="60" t="e">
        <f t="shared" si="175"/>
        <v>#DIV/0!</v>
      </c>
      <c r="EI108" s="60" t="e">
        <f t="shared" si="175"/>
        <v>#DIV/0!</v>
      </c>
      <c r="EJ108" s="60" t="e">
        <f t="shared" si="175"/>
        <v>#DIV/0!</v>
      </c>
      <c r="EK108" s="60" t="e">
        <f t="shared" si="175"/>
        <v>#DIV/0!</v>
      </c>
      <c r="EL108" s="60" t="e">
        <f t="shared" si="175"/>
        <v>#DIV/0!</v>
      </c>
    </row>
    <row r="109" spans="1:145" s="16" customFormat="1">
      <c r="B109" s="15"/>
      <c r="C109" s="15"/>
      <c r="D109" s="15"/>
      <c r="F109" s="8"/>
      <c r="G109" s="8"/>
      <c r="H109" s="8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5"/>
      <c r="U109" s="15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58"/>
      <c r="AQ109" s="58" t="e">
        <f t="shared" ref="AQ109:AQ120" si="176">AD109/X109</f>
        <v>#DIV/0!</v>
      </c>
      <c r="AR109" s="58" t="e">
        <f t="shared" ref="AR109:AR120" si="177">AB109/AD109</f>
        <v>#DIV/0!</v>
      </c>
      <c r="AS109" s="58" t="e">
        <f t="shared" ref="AS109:AS120" si="178">AB109/X109</f>
        <v>#DIV/0!</v>
      </c>
      <c r="AT109" s="58" t="e">
        <f t="shared" ref="AT109:AT120" si="179">AF109/AH109</f>
        <v>#DIV/0!</v>
      </c>
      <c r="AU109" s="58" t="e">
        <f t="shared" ref="AU109:AU120" si="180">Z109/AF109</f>
        <v>#DIV/0!</v>
      </c>
      <c r="AV109" s="58" t="e">
        <f t="shared" ref="AV109:AV120" si="181">Z109/AD109</f>
        <v>#DIV/0!</v>
      </c>
      <c r="AW109" s="58" t="e">
        <f t="shared" ref="AW109:AW120" si="182">Z109/AB109</f>
        <v>#DIV/0!</v>
      </c>
      <c r="AX109" s="58" t="e">
        <f t="shared" ref="AX109:AX120" si="183">((AF109/40.311)/((AF109/40.311)+(Z109/159.688)))*100</f>
        <v>#DIV/0!</v>
      </c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  <c r="BY109" s="17"/>
      <c r="BZ109" s="17"/>
      <c r="CA109" s="17"/>
      <c r="CB109" s="17"/>
      <c r="CC109" s="17"/>
      <c r="CD109" s="17"/>
      <c r="CE109" s="17"/>
      <c r="CF109" s="17"/>
      <c r="CG109" s="17"/>
      <c r="CH109" s="17"/>
      <c r="CI109" s="17"/>
      <c r="CJ109" s="17"/>
      <c r="CK109" s="17"/>
      <c r="CL109" s="17"/>
      <c r="CM109" s="17"/>
      <c r="CN109" s="17"/>
      <c r="CO109" s="17"/>
      <c r="CP109" s="17"/>
      <c r="CQ109" s="17"/>
      <c r="CR109" s="17"/>
      <c r="CS109" s="17"/>
      <c r="CT109" s="17"/>
      <c r="CU109" s="17"/>
      <c r="CV109" s="17"/>
      <c r="CW109" s="17"/>
      <c r="CX109" s="17"/>
      <c r="CY109" s="17"/>
      <c r="CZ109" s="17"/>
      <c r="DA109" s="17"/>
      <c r="DB109" s="17"/>
      <c r="DC109" s="17"/>
      <c r="DD109" s="17"/>
      <c r="DE109" s="17"/>
      <c r="DF109" s="17"/>
      <c r="DG109" s="17"/>
      <c r="DH109" s="17"/>
      <c r="DI109" s="17"/>
      <c r="DJ109" s="17"/>
      <c r="DK109" s="17"/>
      <c r="DL109" s="17"/>
      <c r="DM109" s="17"/>
      <c r="DN109" s="17"/>
      <c r="DO109" s="17"/>
      <c r="DP109" s="17"/>
      <c r="DQ109" s="17"/>
      <c r="DR109" s="17"/>
      <c r="DS109" s="17"/>
      <c r="DT109" s="17"/>
      <c r="DU109" s="17"/>
      <c r="DV109" s="17"/>
      <c r="DW109" s="17"/>
      <c r="DX109" s="17"/>
      <c r="DY109" s="17"/>
      <c r="DZ109" s="17"/>
      <c r="EA109" s="17"/>
      <c r="EB109" s="17"/>
      <c r="EC109" s="17"/>
      <c r="ED109" s="17"/>
      <c r="EE109" s="17"/>
      <c r="EF109" s="17"/>
      <c r="EG109" s="17"/>
      <c r="EH109" s="17"/>
      <c r="EI109" s="17"/>
      <c r="EJ109" s="17"/>
      <c r="EK109" s="17"/>
      <c r="EL109" s="17"/>
      <c r="EO109" s="8"/>
    </row>
    <row r="110" spans="1:145">
      <c r="B110" s="18"/>
      <c r="C110" s="18"/>
      <c r="D110" s="1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18"/>
      <c r="V110" s="58"/>
      <c r="W110" s="58"/>
      <c r="X110" s="58"/>
      <c r="Y110" s="58"/>
      <c r="Z110" s="58"/>
      <c r="AA110" s="58"/>
      <c r="AB110" s="58"/>
      <c r="AC110" s="58"/>
      <c r="AD110" s="58"/>
      <c r="AE110" s="58"/>
      <c r="AF110" s="58"/>
      <c r="AG110" s="58"/>
      <c r="AH110" s="58"/>
      <c r="AI110" s="58"/>
      <c r="AJ110" s="58"/>
      <c r="AK110" s="58"/>
      <c r="AL110" s="58"/>
      <c r="AM110" s="58"/>
      <c r="AN110" s="58"/>
      <c r="AO110" s="58"/>
      <c r="AP110" s="58"/>
      <c r="AQ110" s="58" t="e">
        <f t="shared" si="176"/>
        <v>#DIV/0!</v>
      </c>
      <c r="AR110" s="58" t="e">
        <f t="shared" si="177"/>
        <v>#DIV/0!</v>
      </c>
      <c r="AS110" s="58" t="e">
        <f t="shared" si="178"/>
        <v>#DIV/0!</v>
      </c>
      <c r="AT110" s="58" t="e">
        <f t="shared" si="179"/>
        <v>#DIV/0!</v>
      </c>
      <c r="AU110" s="58" t="e">
        <f t="shared" si="180"/>
        <v>#DIV/0!</v>
      </c>
      <c r="AV110" s="58" t="e">
        <f t="shared" si="181"/>
        <v>#DIV/0!</v>
      </c>
      <c r="AW110" s="58" t="e">
        <f t="shared" si="182"/>
        <v>#DIV/0!</v>
      </c>
      <c r="AX110" s="58" t="e">
        <f t="shared" si="183"/>
        <v>#DIV/0!</v>
      </c>
      <c r="AY110" s="58"/>
      <c r="AZ110" s="58"/>
      <c r="BA110" s="58"/>
      <c r="BB110" s="58"/>
      <c r="BC110" s="58"/>
      <c r="BD110" s="58"/>
      <c r="BE110" s="58"/>
      <c r="BF110" s="58"/>
      <c r="BG110" s="58"/>
      <c r="BH110" s="58"/>
      <c r="BI110" s="58"/>
      <c r="BJ110" s="58"/>
      <c r="BK110" s="58"/>
      <c r="BL110" s="58"/>
      <c r="BM110" s="58"/>
      <c r="BN110" s="58"/>
      <c r="BO110" s="58"/>
      <c r="BP110" s="58"/>
      <c r="BQ110" s="58"/>
      <c r="BR110" s="58"/>
      <c r="BS110" s="58"/>
      <c r="BT110" s="58"/>
      <c r="BU110" s="58"/>
      <c r="BV110" s="58"/>
      <c r="BW110" s="58"/>
      <c r="BX110" s="58"/>
      <c r="BY110" s="58"/>
      <c r="BZ110" s="58"/>
      <c r="CA110" s="58"/>
      <c r="CB110" s="58"/>
      <c r="CC110" s="58"/>
      <c r="CD110" s="58"/>
      <c r="CE110" s="58"/>
      <c r="CF110" s="58"/>
      <c r="CG110" s="58"/>
      <c r="CH110" s="58"/>
      <c r="CI110" s="58"/>
      <c r="CJ110" s="58"/>
      <c r="CK110" s="58"/>
      <c r="CL110" s="58"/>
      <c r="CM110" s="58"/>
      <c r="CN110" s="58"/>
      <c r="CO110" s="58"/>
      <c r="CP110" s="58"/>
      <c r="CQ110" s="58"/>
      <c r="CR110" s="58"/>
      <c r="CS110" s="58"/>
      <c r="CT110" s="58"/>
      <c r="CU110" s="58"/>
      <c r="CV110" s="58"/>
      <c r="CW110" s="58"/>
      <c r="CX110" s="58"/>
      <c r="CY110" s="58"/>
      <c r="CZ110" s="58"/>
      <c r="DA110" s="58"/>
      <c r="DB110" s="58"/>
      <c r="DC110" s="58"/>
      <c r="DD110" s="58"/>
      <c r="DE110" s="58"/>
      <c r="DF110" s="58"/>
      <c r="DG110" s="58"/>
      <c r="DH110" s="58"/>
      <c r="DI110" s="58"/>
      <c r="DJ110" s="58"/>
      <c r="DK110" s="58"/>
      <c r="DL110" s="58"/>
      <c r="DM110" s="58"/>
      <c r="DN110" s="58"/>
      <c r="DO110" s="58"/>
      <c r="DP110" s="58"/>
      <c r="DQ110" s="58"/>
      <c r="DR110" s="58"/>
      <c r="DS110" s="58"/>
      <c r="DT110" s="58"/>
      <c r="DU110" s="58"/>
      <c r="DV110" s="58"/>
      <c r="DW110" s="58"/>
      <c r="DX110" s="58"/>
      <c r="DY110" s="58"/>
      <c r="DZ110" s="58"/>
      <c r="EA110" s="58"/>
      <c r="EB110" s="58"/>
      <c r="EC110" s="58"/>
      <c r="ED110" s="58"/>
      <c r="EE110" s="58"/>
      <c r="EF110" s="58"/>
      <c r="EG110" s="58"/>
      <c r="EH110" s="58"/>
      <c r="EI110" s="58"/>
      <c r="EJ110" s="58"/>
      <c r="EK110" s="58"/>
      <c r="EL110" s="58"/>
    </row>
    <row r="111" spans="1:145">
      <c r="A111" s="8" t="s">
        <v>208</v>
      </c>
      <c r="B111" s="18" t="s">
        <v>209</v>
      </c>
      <c r="C111" s="18" t="s">
        <v>210</v>
      </c>
      <c r="D111" s="18" t="s">
        <v>211</v>
      </c>
      <c r="E111" s="8">
        <v>4</v>
      </c>
      <c r="F111" s="8">
        <v>1</v>
      </c>
      <c r="G111" s="8" t="s">
        <v>1204</v>
      </c>
      <c r="H111" s="8" t="s">
        <v>1205</v>
      </c>
      <c r="I111" s="58">
        <v>3.75</v>
      </c>
      <c r="J111" s="58">
        <v>4.0599999999999996</v>
      </c>
      <c r="K111" s="58">
        <v>0.51349999999999996</v>
      </c>
      <c r="L111" s="58">
        <v>74.95</v>
      </c>
      <c r="M111" s="58">
        <v>6.4299999999999996E-2</v>
      </c>
      <c r="N111" s="58">
        <v>6.0499999999999998E-2</v>
      </c>
      <c r="O111" s="58">
        <v>0.60160000000000002</v>
      </c>
      <c r="P111" s="58">
        <v>4.9700000000000001E-2</v>
      </c>
      <c r="Q111" s="58">
        <v>12.2</v>
      </c>
      <c r="R111" s="58">
        <v>0</v>
      </c>
      <c r="S111" s="58">
        <v>96.249600000000001</v>
      </c>
      <c r="T111" s="18"/>
      <c r="V111" s="58">
        <f t="shared" ref="V111:V120" si="184">(I111/S111)*100</f>
        <v>3.8961200877717936</v>
      </c>
      <c r="W111" s="58"/>
      <c r="X111" s="58">
        <f t="shared" ref="X111:X120" si="185">(J111/S111)*100</f>
        <v>4.2181993483609279</v>
      </c>
      <c r="Y111" s="58"/>
      <c r="Z111" s="58">
        <f t="shared" ref="Z111:Z120" si="186">(K111/S111)*100</f>
        <v>0.53350871068555084</v>
      </c>
      <c r="AA111" s="58"/>
      <c r="AB111" s="58">
        <f t="shared" ref="AB111:AB120" si="187">(L111/S111)*100</f>
        <v>77.870453487598908</v>
      </c>
      <c r="AC111" s="58"/>
      <c r="AD111" s="58">
        <f t="shared" ref="AD111:AD120" si="188">(M111/S111)*100</f>
        <v>6.6805472438327018E-2</v>
      </c>
      <c r="AE111" s="58"/>
      <c r="AF111" s="58">
        <f t="shared" ref="AF111:AF120" si="189">(N111/S111)*100</f>
        <v>6.2857404082718255E-2</v>
      </c>
      <c r="AG111" s="58"/>
      <c r="AH111" s="58">
        <f t="shared" ref="AH111:AH120" si="190">(O111/S111)*100</f>
        <v>0.62504155861426958</v>
      </c>
      <c r="AI111" s="58"/>
      <c r="AJ111" s="58">
        <f t="shared" ref="AJ111:AJ120" si="191">(P111/S111)*100</f>
        <v>5.1636578229935504E-2</v>
      </c>
      <c r="AK111" s="58"/>
      <c r="AL111" s="58">
        <f t="shared" ref="AL111:AL120" si="192">(Q111/S111)*100</f>
        <v>12.675377352217568</v>
      </c>
      <c r="AM111" s="58"/>
      <c r="AN111" s="58">
        <f t="shared" ref="AN111:AN120" si="193">(R111/S111)*100</f>
        <v>0</v>
      </c>
      <c r="AO111" s="58"/>
      <c r="AP111" s="58">
        <f t="shared" ref="AP111:AP120" si="194">V111+X111</f>
        <v>8.1143194361327211</v>
      </c>
      <c r="AQ111" s="58">
        <f t="shared" si="176"/>
        <v>1.5837438423645323E-2</v>
      </c>
      <c r="AR111" s="58">
        <f t="shared" si="177"/>
        <v>1165.629860031104</v>
      </c>
      <c r="AS111" s="58">
        <f t="shared" si="178"/>
        <v>18.460591133004929</v>
      </c>
      <c r="AT111" s="58">
        <f t="shared" si="179"/>
        <v>0.10056515957446807</v>
      </c>
      <c r="AU111" s="58">
        <f t="shared" si="180"/>
        <v>8.4876033057851252</v>
      </c>
      <c r="AV111" s="58">
        <f t="shared" si="181"/>
        <v>7.9860031104199054</v>
      </c>
      <c r="AW111" s="58">
        <f t="shared" si="182"/>
        <v>6.8512341561040684E-3</v>
      </c>
      <c r="AX111" s="58">
        <f t="shared" si="183"/>
        <v>31.821021976594999</v>
      </c>
      <c r="AY111" s="58"/>
      <c r="AZ111" s="58"/>
      <c r="BA111" s="58"/>
      <c r="BB111" s="58"/>
      <c r="BC111" s="58"/>
      <c r="BD111" s="58"/>
      <c r="BE111" s="58"/>
      <c r="BF111" s="58"/>
      <c r="BG111" s="58"/>
      <c r="BH111" s="58"/>
      <c r="BI111" s="58"/>
      <c r="BJ111" s="58"/>
      <c r="BK111" s="58"/>
      <c r="BL111" s="58"/>
      <c r="BM111" s="58"/>
      <c r="BN111" s="58"/>
      <c r="BO111" s="58"/>
      <c r="BP111" s="58"/>
      <c r="BQ111" s="58"/>
      <c r="BR111" s="58"/>
      <c r="BS111" s="58"/>
      <c r="BT111" s="58"/>
      <c r="BU111" s="58"/>
      <c r="BV111" s="58"/>
      <c r="BW111" s="58"/>
      <c r="BX111" s="58"/>
      <c r="BY111" s="58"/>
      <c r="BZ111" s="58"/>
      <c r="CA111" s="58"/>
      <c r="CB111" s="58"/>
      <c r="CC111" s="58"/>
      <c r="CD111" s="58"/>
      <c r="CE111" s="58"/>
      <c r="CF111" s="58"/>
      <c r="CG111" s="58"/>
      <c r="CH111" s="58"/>
      <c r="CI111" s="58"/>
      <c r="CJ111" s="58"/>
      <c r="CK111" s="58"/>
      <c r="CL111" s="58"/>
      <c r="CM111" s="58"/>
      <c r="CN111" s="58"/>
      <c r="CO111" s="58"/>
      <c r="CP111" s="58"/>
      <c r="CQ111" s="58"/>
      <c r="CR111" s="58"/>
      <c r="CS111" s="58"/>
      <c r="CT111" s="58"/>
      <c r="CU111" s="58"/>
      <c r="CV111" s="58"/>
      <c r="CW111" s="58"/>
      <c r="CX111" s="58"/>
      <c r="CY111" s="58"/>
      <c r="CZ111" s="58"/>
      <c r="DA111" s="58"/>
      <c r="DB111" s="58"/>
      <c r="DC111" s="58"/>
      <c r="DD111" s="58"/>
      <c r="DE111" s="58"/>
      <c r="DF111" s="58"/>
      <c r="DG111" s="58"/>
      <c r="DH111" s="58"/>
      <c r="DI111" s="58"/>
      <c r="DJ111" s="58"/>
      <c r="DK111" s="58"/>
      <c r="DL111" s="58"/>
      <c r="DM111" s="58"/>
      <c r="DN111" s="58"/>
      <c r="DO111" s="58"/>
      <c r="DP111" s="58"/>
      <c r="DQ111" s="58"/>
      <c r="DR111" s="58"/>
      <c r="DS111" s="58"/>
      <c r="DT111" s="58"/>
      <c r="DU111" s="58"/>
      <c r="DV111" s="58"/>
      <c r="DW111" s="58"/>
      <c r="DX111" s="58"/>
      <c r="DY111" s="58"/>
      <c r="DZ111" s="58"/>
      <c r="EA111" s="58"/>
      <c r="EB111" s="58"/>
      <c r="EC111" s="58"/>
      <c r="ED111" s="58"/>
      <c r="EE111" s="58"/>
      <c r="EF111" s="58"/>
      <c r="EG111" s="58"/>
      <c r="EH111" s="58"/>
      <c r="EI111" s="58"/>
      <c r="EJ111" s="58"/>
      <c r="EK111" s="58"/>
      <c r="EL111" s="58"/>
      <c r="EN111" s="8">
        <v>4</v>
      </c>
      <c r="EO111" s="8">
        <v>1</v>
      </c>
    </row>
    <row r="112" spans="1:145">
      <c r="B112" s="18" t="s">
        <v>212</v>
      </c>
      <c r="C112" s="18" t="s">
        <v>210</v>
      </c>
      <c r="D112" s="18" t="s">
        <v>211</v>
      </c>
      <c r="E112" s="8">
        <v>4</v>
      </c>
      <c r="F112" s="8">
        <v>1</v>
      </c>
      <c r="I112" s="58">
        <v>3.81</v>
      </c>
      <c r="J112" s="58">
        <v>3.9</v>
      </c>
      <c r="K112" s="58">
        <v>0.49459999999999998</v>
      </c>
      <c r="L112" s="58">
        <v>75.41</v>
      </c>
      <c r="M112" s="58">
        <v>8.0600000000000005E-2</v>
      </c>
      <c r="N112" s="58">
        <v>0.1134</v>
      </c>
      <c r="O112" s="58">
        <v>0.64300000000000002</v>
      </c>
      <c r="P112" s="58">
        <v>8.7400000000000005E-2</v>
      </c>
      <c r="Q112" s="58">
        <v>12.14</v>
      </c>
      <c r="R112" s="58">
        <v>1.1000000000000001E-3</v>
      </c>
      <c r="S112" s="58">
        <v>96.680199999999999</v>
      </c>
      <c r="T112" s="18"/>
      <c r="V112" s="58">
        <f t="shared" si="184"/>
        <v>3.9408275944816005</v>
      </c>
      <c r="W112" s="58"/>
      <c r="X112" s="58">
        <f t="shared" si="185"/>
        <v>4.033918010099276</v>
      </c>
      <c r="Y112" s="58"/>
      <c r="Z112" s="58">
        <f t="shared" si="186"/>
        <v>0.5115835507166927</v>
      </c>
      <c r="AA112" s="58"/>
      <c r="AB112" s="58">
        <f t="shared" si="187"/>
        <v>77.999424908099073</v>
      </c>
      <c r="AC112" s="58"/>
      <c r="AD112" s="58">
        <f t="shared" si="188"/>
        <v>8.3367638875385036E-2</v>
      </c>
      <c r="AE112" s="58"/>
      <c r="AF112" s="58">
        <f t="shared" si="189"/>
        <v>0.11729392367827125</v>
      </c>
      <c r="AG112" s="58"/>
      <c r="AH112" s="58">
        <f t="shared" si="190"/>
        <v>0.66507930269072679</v>
      </c>
      <c r="AI112" s="58"/>
      <c r="AJ112" s="58">
        <f t="shared" si="191"/>
        <v>9.0401136944276081E-2</v>
      </c>
      <c r="AK112" s="58"/>
      <c r="AL112" s="58">
        <f t="shared" si="192"/>
        <v>12.556862728873131</v>
      </c>
      <c r="AM112" s="58"/>
      <c r="AN112" s="58">
        <f t="shared" si="193"/>
        <v>1.1377717464382574E-3</v>
      </c>
      <c r="AO112" s="58"/>
      <c r="AP112" s="58">
        <f t="shared" si="194"/>
        <v>7.9747456045808764</v>
      </c>
      <c r="AQ112" s="58">
        <f t="shared" si="176"/>
        <v>2.0666666666666667E-2</v>
      </c>
      <c r="AR112" s="58">
        <f t="shared" si="177"/>
        <v>935.6079404466501</v>
      </c>
      <c r="AS112" s="58">
        <f t="shared" si="178"/>
        <v>19.335897435897436</v>
      </c>
      <c r="AT112" s="58">
        <f t="shared" si="179"/>
        <v>0.17636080870917573</v>
      </c>
      <c r="AU112" s="58">
        <f t="shared" si="180"/>
        <v>4.3615520282186946</v>
      </c>
      <c r="AV112" s="58">
        <f t="shared" si="181"/>
        <v>6.1364764267990068</v>
      </c>
      <c r="AW112" s="58">
        <f t="shared" si="182"/>
        <v>6.5588118286699368E-3</v>
      </c>
      <c r="AX112" s="58">
        <f t="shared" si="183"/>
        <v>47.59609386631756</v>
      </c>
      <c r="AY112" s="58"/>
      <c r="AZ112" s="58"/>
      <c r="BA112" s="58"/>
      <c r="BB112" s="58"/>
      <c r="BC112" s="58"/>
      <c r="BD112" s="58"/>
      <c r="BE112" s="58"/>
      <c r="BF112" s="58"/>
      <c r="BG112" s="58"/>
      <c r="BH112" s="58"/>
      <c r="BI112" s="58"/>
      <c r="BJ112" s="58"/>
      <c r="BK112" s="58"/>
      <c r="BL112" s="58"/>
      <c r="BM112" s="58"/>
      <c r="BN112" s="58"/>
      <c r="BO112" s="58"/>
      <c r="BP112" s="58"/>
      <c r="BQ112" s="58"/>
      <c r="BR112" s="58"/>
      <c r="BS112" s="58"/>
      <c r="BT112" s="58"/>
      <c r="BU112" s="58"/>
      <c r="BV112" s="58"/>
      <c r="BW112" s="58"/>
      <c r="BX112" s="58"/>
      <c r="BY112" s="58"/>
      <c r="BZ112" s="58"/>
      <c r="CA112" s="58"/>
      <c r="CB112" s="58"/>
      <c r="CC112" s="58"/>
      <c r="CD112" s="58"/>
      <c r="CE112" s="58"/>
      <c r="CF112" s="58"/>
      <c r="CG112" s="58"/>
      <c r="CH112" s="58"/>
      <c r="CI112" s="58"/>
      <c r="CJ112" s="58"/>
      <c r="CK112" s="58"/>
      <c r="CL112" s="58"/>
      <c r="CM112" s="58"/>
      <c r="CN112" s="58"/>
      <c r="CO112" s="58"/>
      <c r="CP112" s="58"/>
      <c r="CQ112" s="58"/>
      <c r="CR112" s="58"/>
      <c r="CS112" s="58"/>
      <c r="CT112" s="58"/>
      <c r="CU112" s="58"/>
      <c r="CV112" s="58"/>
      <c r="CW112" s="58"/>
      <c r="CX112" s="58"/>
      <c r="CY112" s="58"/>
      <c r="CZ112" s="58"/>
      <c r="DA112" s="58"/>
      <c r="DB112" s="58"/>
      <c r="DC112" s="58"/>
      <c r="DD112" s="58"/>
      <c r="DE112" s="58"/>
      <c r="DF112" s="58"/>
      <c r="DG112" s="58"/>
      <c r="DH112" s="58"/>
      <c r="DI112" s="58"/>
      <c r="DJ112" s="58"/>
      <c r="DK112" s="58"/>
      <c r="DL112" s="58"/>
      <c r="DM112" s="58"/>
      <c r="DN112" s="58"/>
      <c r="DO112" s="58"/>
      <c r="DP112" s="58"/>
      <c r="DQ112" s="58"/>
      <c r="DR112" s="58"/>
      <c r="DS112" s="58"/>
      <c r="DT112" s="58"/>
      <c r="DU112" s="58"/>
      <c r="DV112" s="58"/>
      <c r="DW112" s="58"/>
      <c r="DX112" s="58"/>
      <c r="DY112" s="58"/>
      <c r="DZ112" s="58"/>
      <c r="EA112" s="58"/>
      <c r="EB112" s="58"/>
      <c r="EC112" s="58"/>
      <c r="ED112" s="58"/>
      <c r="EE112" s="58"/>
      <c r="EF112" s="58"/>
      <c r="EG112" s="58"/>
      <c r="EH112" s="58"/>
      <c r="EI112" s="58"/>
      <c r="EJ112" s="58"/>
      <c r="EK112" s="58"/>
      <c r="EL112" s="58"/>
      <c r="EN112" s="8">
        <v>4</v>
      </c>
      <c r="EO112" s="8">
        <v>1</v>
      </c>
    </row>
    <row r="113" spans="1:145">
      <c r="B113" s="18" t="s">
        <v>213</v>
      </c>
      <c r="C113" s="18" t="s">
        <v>210</v>
      </c>
      <c r="D113" s="18" t="s">
        <v>211</v>
      </c>
      <c r="E113" s="8">
        <v>4</v>
      </c>
      <c r="F113" s="8">
        <v>1</v>
      </c>
      <c r="I113" s="58">
        <v>3.67</v>
      </c>
      <c r="J113" s="58">
        <v>4.0599999999999996</v>
      </c>
      <c r="K113" s="58">
        <v>0.50719999999999998</v>
      </c>
      <c r="L113" s="58">
        <v>74.56</v>
      </c>
      <c r="M113" s="58">
        <v>8.1600000000000006E-2</v>
      </c>
      <c r="N113" s="58">
        <v>3.7499999999999999E-2</v>
      </c>
      <c r="O113" s="58">
        <v>0.56699999999999995</v>
      </c>
      <c r="P113" s="58">
        <v>0</v>
      </c>
      <c r="Q113" s="58">
        <v>12.23</v>
      </c>
      <c r="R113" s="58">
        <v>5.4000000000000003E-3</v>
      </c>
      <c r="S113" s="58">
        <v>95.718800000000002</v>
      </c>
      <c r="T113" s="18"/>
      <c r="V113" s="58">
        <f t="shared" si="184"/>
        <v>3.8341475237884302</v>
      </c>
      <c r="W113" s="58"/>
      <c r="X113" s="58">
        <f t="shared" si="185"/>
        <v>4.2415909936188081</v>
      </c>
      <c r="Y113" s="58"/>
      <c r="Z113" s="58">
        <f t="shared" si="186"/>
        <v>0.52988545614863536</v>
      </c>
      <c r="AA113" s="58"/>
      <c r="AB113" s="58">
        <f t="shared" si="187"/>
        <v>77.894833616802543</v>
      </c>
      <c r="AC113" s="58"/>
      <c r="AD113" s="58">
        <f t="shared" si="188"/>
        <v>8.5249710610663734E-2</v>
      </c>
      <c r="AE113" s="58"/>
      <c r="AF113" s="58">
        <f t="shared" si="189"/>
        <v>3.9177256714459437E-2</v>
      </c>
      <c r="AG113" s="58"/>
      <c r="AH113" s="58">
        <f t="shared" si="190"/>
        <v>0.59236012152262663</v>
      </c>
      <c r="AI113" s="58"/>
      <c r="AJ113" s="58">
        <f t="shared" si="191"/>
        <v>0</v>
      </c>
      <c r="AK113" s="58"/>
      <c r="AL113" s="58">
        <f t="shared" si="192"/>
        <v>12.777009323142371</v>
      </c>
      <c r="AM113" s="58"/>
      <c r="AN113" s="58">
        <f t="shared" si="193"/>
        <v>5.6415249668821596E-3</v>
      </c>
      <c r="AO113" s="58"/>
      <c r="AP113" s="58">
        <f t="shared" si="194"/>
        <v>8.0757385174072382</v>
      </c>
      <c r="AQ113" s="58">
        <f t="shared" si="176"/>
        <v>2.0098522167487688E-2</v>
      </c>
      <c r="AR113" s="58">
        <f t="shared" si="177"/>
        <v>913.72549019607834</v>
      </c>
      <c r="AS113" s="58">
        <f t="shared" si="178"/>
        <v>18.364532019704434</v>
      </c>
      <c r="AT113" s="58">
        <f t="shared" si="179"/>
        <v>6.6137566137566148E-2</v>
      </c>
      <c r="AU113" s="58">
        <f t="shared" si="180"/>
        <v>13.525333333333332</v>
      </c>
      <c r="AV113" s="58">
        <f t="shared" si="181"/>
        <v>6.215686274509804</v>
      </c>
      <c r="AW113" s="58">
        <f t="shared" si="182"/>
        <v>6.8025751072961381E-3</v>
      </c>
      <c r="AX113" s="58">
        <f t="shared" si="183"/>
        <v>22.653745629612292</v>
      </c>
      <c r="AY113" s="58"/>
      <c r="AZ113" s="58"/>
      <c r="BA113" s="58"/>
      <c r="BB113" s="58"/>
      <c r="BC113" s="58"/>
      <c r="BD113" s="58"/>
      <c r="BE113" s="58"/>
      <c r="BF113" s="58"/>
      <c r="BG113" s="58"/>
      <c r="BH113" s="58"/>
      <c r="BI113" s="58"/>
      <c r="BJ113" s="58"/>
      <c r="BK113" s="58"/>
      <c r="BL113" s="58"/>
      <c r="BM113" s="58"/>
      <c r="BN113" s="58"/>
      <c r="BO113" s="58"/>
      <c r="BP113" s="58"/>
      <c r="BQ113" s="58"/>
      <c r="BR113" s="58"/>
      <c r="BS113" s="58"/>
      <c r="BT113" s="58"/>
      <c r="BU113" s="58"/>
      <c r="BV113" s="58"/>
      <c r="BW113" s="58"/>
      <c r="BX113" s="58"/>
      <c r="BY113" s="58"/>
      <c r="BZ113" s="58"/>
      <c r="CA113" s="58"/>
      <c r="CB113" s="58"/>
      <c r="CC113" s="58"/>
      <c r="CD113" s="58"/>
      <c r="CE113" s="58"/>
      <c r="CF113" s="58"/>
      <c r="CG113" s="58"/>
      <c r="CH113" s="58"/>
      <c r="CI113" s="58"/>
      <c r="CJ113" s="58"/>
      <c r="CK113" s="58"/>
      <c r="CL113" s="58"/>
      <c r="CM113" s="58"/>
      <c r="CN113" s="58"/>
      <c r="CO113" s="58"/>
      <c r="CP113" s="58"/>
      <c r="CQ113" s="58"/>
      <c r="CR113" s="58"/>
      <c r="CS113" s="58"/>
      <c r="CT113" s="58"/>
      <c r="CU113" s="58"/>
      <c r="CV113" s="58"/>
      <c r="CW113" s="58"/>
      <c r="CX113" s="58"/>
      <c r="CY113" s="58"/>
      <c r="CZ113" s="58"/>
      <c r="DA113" s="58"/>
      <c r="DB113" s="58"/>
      <c r="DC113" s="58"/>
      <c r="DD113" s="58"/>
      <c r="DE113" s="58"/>
      <c r="DF113" s="58"/>
      <c r="DG113" s="58"/>
      <c r="DH113" s="58"/>
      <c r="DI113" s="58"/>
      <c r="DJ113" s="58"/>
      <c r="DK113" s="58"/>
      <c r="DL113" s="58"/>
      <c r="DM113" s="58"/>
      <c r="DN113" s="58"/>
      <c r="DO113" s="58"/>
      <c r="DP113" s="58"/>
      <c r="DQ113" s="58"/>
      <c r="DR113" s="58"/>
      <c r="DS113" s="58"/>
      <c r="DT113" s="58"/>
      <c r="DU113" s="58"/>
      <c r="DV113" s="58"/>
      <c r="DW113" s="58"/>
      <c r="DX113" s="58"/>
      <c r="DY113" s="58"/>
      <c r="DZ113" s="58"/>
      <c r="EA113" s="58"/>
      <c r="EB113" s="58"/>
      <c r="EC113" s="58"/>
      <c r="ED113" s="58"/>
      <c r="EE113" s="58"/>
      <c r="EF113" s="58"/>
      <c r="EG113" s="58"/>
      <c r="EH113" s="58"/>
      <c r="EI113" s="58"/>
      <c r="EJ113" s="58"/>
      <c r="EK113" s="58"/>
      <c r="EL113" s="58"/>
      <c r="EN113" s="8">
        <v>4</v>
      </c>
      <c r="EO113" s="8">
        <v>1</v>
      </c>
    </row>
    <row r="114" spans="1:145">
      <c r="B114" s="18" t="s">
        <v>214</v>
      </c>
      <c r="C114" s="18" t="s">
        <v>210</v>
      </c>
      <c r="D114" s="18" t="s">
        <v>211</v>
      </c>
      <c r="E114" s="8">
        <v>4</v>
      </c>
      <c r="F114" s="8">
        <v>1</v>
      </c>
      <c r="I114" s="58">
        <v>3.87</v>
      </c>
      <c r="J114" s="58">
        <v>3.88</v>
      </c>
      <c r="K114" s="58">
        <v>0.50729999999999997</v>
      </c>
      <c r="L114" s="58">
        <v>75.319999999999993</v>
      </c>
      <c r="M114" s="58">
        <v>0.11020000000000001</v>
      </c>
      <c r="N114" s="58">
        <v>9.7600000000000006E-2</v>
      </c>
      <c r="O114" s="58">
        <v>0.62970000000000004</v>
      </c>
      <c r="P114" s="58">
        <v>7.4800000000000005E-2</v>
      </c>
      <c r="Q114" s="58">
        <v>12.18</v>
      </c>
      <c r="R114" s="58">
        <v>8.0999999999999996E-3</v>
      </c>
      <c r="S114" s="58">
        <v>96.677700000000002</v>
      </c>
      <c r="T114" s="18"/>
      <c r="V114" s="58">
        <f t="shared" si="184"/>
        <v>4.0029913827076973</v>
      </c>
      <c r="W114" s="58"/>
      <c r="X114" s="58">
        <f t="shared" si="185"/>
        <v>4.0133350296914383</v>
      </c>
      <c r="Y114" s="58"/>
      <c r="Z114" s="58">
        <f t="shared" si="186"/>
        <v>0.52473321148517182</v>
      </c>
      <c r="AA114" s="58"/>
      <c r="AB114" s="58">
        <f t="shared" si="187"/>
        <v>77.90834908153586</v>
      </c>
      <c r="AC114" s="58"/>
      <c r="AD114" s="58">
        <f t="shared" si="188"/>
        <v>0.11398698976082386</v>
      </c>
      <c r="AE114" s="58"/>
      <c r="AF114" s="58">
        <f t="shared" si="189"/>
        <v>0.10095399456131042</v>
      </c>
      <c r="AG114" s="58"/>
      <c r="AH114" s="58">
        <f t="shared" si="190"/>
        <v>0.65133945056615961</v>
      </c>
      <c r="AI114" s="58"/>
      <c r="AJ114" s="58">
        <f t="shared" si="191"/>
        <v>7.7370479438381351E-2</v>
      </c>
      <c r="AK114" s="58"/>
      <c r="AL114" s="58">
        <f t="shared" si="192"/>
        <v>12.598562026196319</v>
      </c>
      <c r="AM114" s="58"/>
      <c r="AN114" s="58">
        <f t="shared" si="193"/>
        <v>8.3783540568300643E-3</v>
      </c>
      <c r="AO114" s="58"/>
      <c r="AP114" s="58">
        <f t="shared" si="194"/>
        <v>8.0163264123991347</v>
      </c>
      <c r="AQ114" s="58">
        <f t="shared" si="176"/>
        <v>2.8402061855670107E-2</v>
      </c>
      <c r="AR114" s="58">
        <f t="shared" si="177"/>
        <v>683.48457350272224</v>
      </c>
      <c r="AS114" s="58">
        <f t="shared" si="178"/>
        <v>19.412371134020621</v>
      </c>
      <c r="AT114" s="58">
        <f t="shared" si="179"/>
        <v>0.15499444179768143</v>
      </c>
      <c r="AU114" s="58">
        <f t="shared" si="180"/>
        <v>5.1977459016393439</v>
      </c>
      <c r="AV114" s="58">
        <f t="shared" si="181"/>
        <v>4.6034482758620685</v>
      </c>
      <c r="AW114" s="58">
        <f t="shared" si="182"/>
        <v>6.7352628783855549E-3</v>
      </c>
      <c r="AX114" s="58">
        <f t="shared" si="183"/>
        <v>43.25075839275695</v>
      </c>
      <c r="AY114" s="58"/>
      <c r="AZ114" s="58"/>
      <c r="BA114" s="58"/>
      <c r="BB114" s="58"/>
      <c r="BC114" s="58"/>
      <c r="BD114" s="58"/>
      <c r="BE114" s="58"/>
      <c r="BF114" s="58"/>
      <c r="BG114" s="58"/>
      <c r="BH114" s="58"/>
      <c r="BI114" s="58"/>
      <c r="BJ114" s="58"/>
      <c r="BK114" s="58"/>
      <c r="BL114" s="58"/>
      <c r="BM114" s="58"/>
      <c r="BN114" s="58"/>
      <c r="BO114" s="58"/>
      <c r="BP114" s="58"/>
      <c r="BQ114" s="58"/>
      <c r="BR114" s="58"/>
      <c r="BS114" s="58"/>
      <c r="BT114" s="58"/>
      <c r="BU114" s="58"/>
      <c r="BV114" s="58"/>
      <c r="BW114" s="58"/>
      <c r="BX114" s="58"/>
      <c r="BY114" s="58"/>
      <c r="BZ114" s="58"/>
      <c r="CA114" s="58"/>
      <c r="CB114" s="58"/>
      <c r="CC114" s="58"/>
      <c r="CD114" s="58"/>
      <c r="CE114" s="58"/>
      <c r="CF114" s="58"/>
      <c r="CG114" s="58"/>
      <c r="CH114" s="58"/>
      <c r="CI114" s="58"/>
      <c r="CJ114" s="58"/>
      <c r="CK114" s="58"/>
      <c r="CL114" s="58"/>
      <c r="CM114" s="58"/>
      <c r="CN114" s="58"/>
      <c r="CO114" s="58"/>
      <c r="CP114" s="58"/>
      <c r="CQ114" s="58"/>
      <c r="CR114" s="58"/>
      <c r="CS114" s="58"/>
      <c r="CT114" s="58"/>
      <c r="CU114" s="58"/>
      <c r="CV114" s="58"/>
      <c r="CW114" s="58"/>
      <c r="CX114" s="58"/>
      <c r="CY114" s="58"/>
      <c r="CZ114" s="58"/>
      <c r="DA114" s="58"/>
      <c r="DB114" s="58"/>
      <c r="DC114" s="58"/>
      <c r="DD114" s="58"/>
      <c r="DE114" s="58"/>
      <c r="DF114" s="58"/>
      <c r="DG114" s="58"/>
      <c r="DH114" s="58"/>
      <c r="DI114" s="58"/>
      <c r="DJ114" s="58"/>
      <c r="DK114" s="58"/>
      <c r="DL114" s="58"/>
      <c r="DM114" s="58"/>
      <c r="DN114" s="58"/>
      <c r="DO114" s="58"/>
      <c r="DP114" s="58"/>
      <c r="DQ114" s="58"/>
      <c r="DR114" s="58"/>
      <c r="DS114" s="58"/>
      <c r="DT114" s="58"/>
      <c r="DU114" s="58"/>
      <c r="DV114" s="58"/>
      <c r="DW114" s="58"/>
      <c r="DX114" s="58"/>
      <c r="DY114" s="58"/>
      <c r="DZ114" s="58"/>
      <c r="EA114" s="58"/>
      <c r="EB114" s="58"/>
      <c r="EC114" s="58"/>
      <c r="ED114" s="58"/>
      <c r="EE114" s="58"/>
      <c r="EF114" s="58"/>
      <c r="EG114" s="58"/>
      <c r="EH114" s="58"/>
      <c r="EI114" s="58"/>
      <c r="EJ114" s="58"/>
      <c r="EK114" s="58"/>
      <c r="EL114" s="58"/>
      <c r="EN114" s="8">
        <v>4</v>
      </c>
      <c r="EO114" s="8">
        <v>1</v>
      </c>
    </row>
    <row r="115" spans="1:145">
      <c r="B115" s="18" t="s">
        <v>215</v>
      </c>
      <c r="C115" s="18" t="s">
        <v>210</v>
      </c>
      <c r="D115" s="18" t="s">
        <v>211</v>
      </c>
      <c r="E115" s="8">
        <v>4</v>
      </c>
      <c r="F115" s="8">
        <v>1</v>
      </c>
      <c r="I115" s="58">
        <v>3.79</v>
      </c>
      <c r="J115" s="58">
        <v>4.05</v>
      </c>
      <c r="K115" s="58">
        <v>0.6341</v>
      </c>
      <c r="L115" s="58">
        <v>74.66</v>
      </c>
      <c r="M115" s="58">
        <v>8.7400000000000005E-2</v>
      </c>
      <c r="N115" s="58">
        <v>6.5299999999999997E-2</v>
      </c>
      <c r="O115" s="58">
        <v>0.56140000000000001</v>
      </c>
      <c r="P115" s="58">
        <v>5.6399999999999999E-2</v>
      </c>
      <c r="Q115" s="58">
        <v>12.37</v>
      </c>
      <c r="R115" s="58">
        <v>0</v>
      </c>
      <c r="S115" s="58">
        <v>96.274699999999996</v>
      </c>
      <c r="T115" s="18"/>
      <c r="V115" s="58">
        <f t="shared" si="184"/>
        <v>3.9366521007076627</v>
      </c>
      <c r="W115" s="58"/>
      <c r="X115" s="58">
        <f t="shared" si="185"/>
        <v>4.2067126669831225</v>
      </c>
      <c r="Y115" s="58"/>
      <c r="Z115" s="58">
        <f t="shared" si="186"/>
        <v>0.65863617336641922</v>
      </c>
      <c r="AA115" s="58"/>
      <c r="AB115" s="58">
        <f t="shared" si="187"/>
        <v>77.548930300483931</v>
      </c>
      <c r="AC115" s="58"/>
      <c r="AD115" s="58">
        <f t="shared" si="188"/>
        <v>9.0781898047981466E-2</v>
      </c>
      <c r="AE115" s="58"/>
      <c r="AF115" s="58">
        <f t="shared" si="189"/>
        <v>6.7826749914567372E-2</v>
      </c>
      <c r="AG115" s="58"/>
      <c r="AH115" s="58">
        <f t="shared" si="190"/>
        <v>0.58312308425785808</v>
      </c>
      <c r="AI115" s="58"/>
      <c r="AJ115" s="58">
        <f t="shared" si="191"/>
        <v>5.8582368992061255E-2</v>
      </c>
      <c r="AK115" s="58"/>
      <c r="AL115" s="58">
        <f t="shared" si="192"/>
        <v>12.848650787797833</v>
      </c>
      <c r="AM115" s="58"/>
      <c r="AN115" s="58">
        <f t="shared" si="193"/>
        <v>0</v>
      </c>
      <c r="AO115" s="58"/>
      <c r="AP115" s="58">
        <f t="shared" si="194"/>
        <v>8.1433647676907857</v>
      </c>
      <c r="AQ115" s="58">
        <f t="shared" si="176"/>
        <v>2.1580246913580247E-2</v>
      </c>
      <c r="AR115" s="58">
        <f t="shared" si="177"/>
        <v>854.23340961098393</v>
      </c>
      <c r="AS115" s="58">
        <f t="shared" si="178"/>
        <v>18.434567901234569</v>
      </c>
      <c r="AT115" s="58">
        <f t="shared" si="179"/>
        <v>0.11631635197719983</v>
      </c>
      <c r="AU115" s="58">
        <f t="shared" si="180"/>
        <v>9.7105666156202162</v>
      </c>
      <c r="AV115" s="58">
        <f t="shared" si="181"/>
        <v>7.255148741418763</v>
      </c>
      <c r="AW115" s="58">
        <f t="shared" si="182"/>
        <v>8.4931690329493707E-3</v>
      </c>
      <c r="AX115" s="58">
        <f t="shared" si="183"/>
        <v>28.974617861655215</v>
      </c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M115" s="58"/>
      <c r="BN115" s="58"/>
      <c r="BO115" s="58"/>
      <c r="BP115" s="58"/>
      <c r="BQ115" s="58"/>
      <c r="BR115" s="58"/>
      <c r="BS115" s="58"/>
      <c r="BT115" s="58"/>
      <c r="BU115" s="58"/>
      <c r="BV115" s="58"/>
      <c r="BW115" s="58"/>
      <c r="BX115" s="58"/>
      <c r="BY115" s="58"/>
      <c r="BZ115" s="58"/>
      <c r="CA115" s="58"/>
      <c r="CB115" s="58"/>
      <c r="CC115" s="58"/>
      <c r="CD115" s="58"/>
      <c r="CE115" s="58"/>
      <c r="CF115" s="58"/>
      <c r="CG115" s="58"/>
      <c r="CH115" s="58"/>
      <c r="CI115" s="58"/>
      <c r="CJ115" s="58"/>
      <c r="CK115" s="58"/>
      <c r="CL115" s="58"/>
      <c r="CM115" s="58"/>
      <c r="CN115" s="58"/>
      <c r="CO115" s="58"/>
      <c r="CP115" s="58"/>
      <c r="CQ115" s="58"/>
      <c r="CR115" s="58"/>
      <c r="CS115" s="58"/>
      <c r="CT115" s="58"/>
      <c r="CU115" s="58"/>
      <c r="CV115" s="58"/>
      <c r="CW115" s="58"/>
      <c r="CX115" s="58"/>
      <c r="CY115" s="58"/>
      <c r="CZ115" s="58"/>
      <c r="DA115" s="58"/>
      <c r="DB115" s="58"/>
      <c r="DC115" s="58"/>
      <c r="DD115" s="58"/>
      <c r="DE115" s="58"/>
      <c r="DF115" s="58"/>
      <c r="DG115" s="58"/>
      <c r="DH115" s="58"/>
      <c r="DI115" s="58"/>
      <c r="DJ115" s="58"/>
      <c r="DK115" s="58"/>
      <c r="DL115" s="58"/>
      <c r="DM115" s="58"/>
      <c r="DN115" s="58"/>
      <c r="DO115" s="58"/>
      <c r="DP115" s="58"/>
      <c r="DQ115" s="58"/>
      <c r="DR115" s="58"/>
      <c r="DS115" s="58"/>
      <c r="DT115" s="58"/>
      <c r="DU115" s="58"/>
      <c r="DV115" s="58"/>
      <c r="DW115" s="58"/>
      <c r="DX115" s="58"/>
      <c r="DY115" s="58"/>
      <c r="DZ115" s="58"/>
      <c r="EA115" s="58"/>
      <c r="EB115" s="58"/>
      <c r="EC115" s="58"/>
      <c r="ED115" s="58"/>
      <c r="EE115" s="58"/>
      <c r="EF115" s="58"/>
      <c r="EG115" s="58"/>
      <c r="EH115" s="58"/>
      <c r="EI115" s="58"/>
      <c r="EJ115" s="58"/>
      <c r="EK115" s="58"/>
      <c r="EL115" s="58"/>
      <c r="EN115" s="8">
        <v>4</v>
      </c>
      <c r="EO115" s="8">
        <v>1</v>
      </c>
    </row>
    <row r="116" spans="1:145">
      <c r="B116" s="18" t="s">
        <v>216</v>
      </c>
      <c r="C116" s="18" t="s">
        <v>210</v>
      </c>
      <c r="D116" s="18" t="s">
        <v>211</v>
      </c>
      <c r="E116" s="8">
        <v>4</v>
      </c>
      <c r="F116" s="8">
        <v>1</v>
      </c>
      <c r="I116" s="58">
        <v>3.76</v>
      </c>
      <c r="J116" s="58">
        <v>4.07</v>
      </c>
      <c r="K116" s="58">
        <v>0.46300000000000002</v>
      </c>
      <c r="L116" s="58">
        <v>74.5</v>
      </c>
      <c r="M116" s="58">
        <v>8.3500000000000005E-2</v>
      </c>
      <c r="N116" s="58">
        <v>8.6999999999999994E-2</v>
      </c>
      <c r="O116" s="58">
        <v>0.58250000000000002</v>
      </c>
      <c r="P116" s="58">
        <v>0.13639999999999999</v>
      </c>
      <c r="Q116" s="58">
        <v>12.01</v>
      </c>
      <c r="R116" s="58">
        <v>9.7000000000000003E-3</v>
      </c>
      <c r="S116" s="58">
        <v>95.702100000000002</v>
      </c>
      <c r="T116" s="18"/>
      <c r="V116" s="58">
        <f t="shared" si="184"/>
        <v>3.9288584054059417</v>
      </c>
      <c r="W116" s="58"/>
      <c r="X116" s="58">
        <f t="shared" si="185"/>
        <v>4.2527802420218581</v>
      </c>
      <c r="Y116" s="58"/>
      <c r="Z116" s="58">
        <f t="shared" si="186"/>
        <v>0.48379293662312534</v>
      </c>
      <c r="AA116" s="58"/>
      <c r="AB116" s="58">
        <f t="shared" si="187"/>
        <v>77.845731702857094</v>
      </c>
      <c r="AC116" s="58"/>
      <c r="AD116" s="58">
        <f t="shared" si="188"/>
        <v>8.7249914056222386E-2</v>
      </c>
      <c r="AE116" s="58"/>
      <c r="AF116" s="58">
        <f t="shared" si="189"/>
        <v>9.09070960825311E-2</v>
      </c>
      <c r="AG116" s="58"/>
      <c r="AH116" s="58">
        <f t="shared" si="190"/>
        <v>0.60865958009280885</v>
      </c>
      <c r="AI116" s="58"/>
      <c r="AJ116" s="58">
        <f t="shared" si="191"/>
        <v>0.14252560811100276</v>
      </c>
      <c r="AK116" s="58"/>
      <c r="AL116" s="58">
        <f t="shared" si="192"/>
        <v>12.549358895990787</v>
      </c>
      <c r="AM116" s="58"/>
      <c r="AN116" s="58">
        <f t="shared" si="193"/>
        <v>1.0135618758627032E-2</v>
      </c>
      <c r="AO116" s="58"/>
      <c r="AP116" s="58">
        <f t="shared" si="194"/>
        <v>8.1816386474277998</v>
      </c>
      <c r="AQ116" s="58">
        <f t="shared" si="176"/>
        <v>2.0515970515970514E-2</v>
      </c>
      <c r="AR116" s="58">
        <f t="shared" si="177"/>
        <v>892.2155688622754</v>
      </c>
      <c r="AS116" s="58">
        <f t="shared" si="178"/>
        <v>18.304668304668301</v>
      </c>
      <c r="AT116" s="58">
        <f t="shared" si="179"/>
        <v>0.14935622317596564</v>
      </c>
      <c r="AU116" s="58">
        <f t="shared" si="180"/>
        <v>5.3218390804597711</v>
      </c>
      <c r="AV116" s="58">
        <f t="shared" si="181"/>
        <v>5.544910179640719</v>
      </c>
      <c r="AW116" s="58">
        <f t="shared" si="182"/>
        <v>6.2147651006711413E-3</v>
      </c>
      <c r="AX116" s="58">
        <f t="shared" si="183"/>
        <v>42.672606307815599</v>
      </c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M116" s="58"/>
      <c r="BN116" s="58"/>
      <c r="BO116" s="58"/>
      <c r="BP116" s="58"/>
      <c r="BQ116" s="58"/>
      <c r="BR116" s="58"/>
      <c r="BS116" s="58"/>
      <c r="BT116" s="58"/>
      <c r="BU116" s="58"/>
      <c r="BV116" s="58"/>
      <c r="BW116" s="58"/>
      <c r="BX116" s="58"/>
      <c r="BY116" s="58"/>
      <c r="BZ116" s="58"/>
      <c r="CA116" s="58"/>
      <c r="CB116" s="58"/>
      <c r="CC116" s="58"/>
      <c r="CD116" s="58"/>
      <c r="CE116" s="58"/>
      <c r="CF116" s="58"/>
      <c r="CG116" s="58"/>
      <c r="CH116" s="58"/>
      <c r="CI116" s="58"/>
      <c r="CJ116" s="58"/>
      <c r="CK116" s="58"/>
      <c r="CL116" s="58"/>
      <c r="CM116" s="58"/>
      <c r="CN116" s="58"/>
      <c r="CO116" s="58"/>
      <c r="CP116" s="58"/>
      <c r="CQ116" s="58"/>
      <c r="CR116" s="58"/>
      <c r="CS116" s="58"/>
      <c r="CT116" s="58"/>
      <c r="CU116" s="58"/>
      <c r="CV116" s="58"/>
      <c r="CW116" s="58"/>
      <c r="CX116" s="58"/>
      <c r="CY116" s="58"/>
      <c r="CZ116" s="58"/>
      <c r="DA116" s="58"/>
      <c r="DB116" s="58"/>
      <c r="DC116" s="58"/>
      <c r="DD116" s="58"/>
      <c r="DE116" s="58"/>
      <c r="DF116" s="58"/>
      <c r="DG116" s="58"/>
      <c r="DH116" s="58"/>
      <c r="DI116" s="58"/>
      <c r="DJ116" s="58"/>
      <c r="DK116" s="58"/>
      <c r="DL116" s="58"/>
      <c r="DM116" s="58"/>
      <c r="DN116" s="58"/>
      <c r="DO116" s="58"/>
      <c r="DP116" s="58"/>
      <c r="DQ116" s="58"/>
      <c r="DR116" s="58"/>
      <c r="DS116" s="58"/>
      <c r="DT116" s="58"/>
      <c r="DU116" s="58"/>
      <c r="DV116" s="58"/>
      <c r="DW116" s="58"/>
      <c r="DX116" s="58"/>
      <c r="DY116" s="58"/>
      <c r="DZ116" s="58"/>
      <c r="EA116" s="58"/>
      <c r="EB116" s="58"/>
      <c r="EC116" s="58"/>
      <c r="ED116" s="58"/>
      <c r="EE116" s="58"/>
      <c r="EF116" s="58"/>
      <c r="EG116" s="58"/>
      <c r="EH116" s="58"/>
      <c r="EI116" s="58"/>
      <c r="EJ116" s="58"/>
      <c r="EK116" s="58"/>
      <c r="EL116" s="58"/>
      <c r="EN116" s="8">
        <v>4</v>
      </c>
      <c r="EO116" s="8">
        <v>1</v>
      </c>
    </row>
    <row r="117" spans="1:145">
      <c r="B117" s="18" t="s">
        <v>217</v>
      </c>
      <c r="C117" s="18" t="s">
        <v>210</v>
      </c>
      <c r="D117" s="18" t="s">
        <v>211</v>
      </c>
      <c r="E117" s="8">
        <v>4</v>
      </c>
      <c r="F117" s="8">
        <v>1</v>
      </c>
      <c r="I117" s="58">
        <v>3.78</v>
      </c>
      <c r="J117" s="58">
        <v>3.89</v>
      </c>
      <c r="K117" s="58">
        <v>0.52629999999999999</v>
      </c>
      <c r="L117" s="58">
        <v>74.81</v>
      </c>
      <c r="M117" s="58">
        <v>7.6700000000000004E-2</v>
      </c>
      <c r="N117" s="58">
        <v>6.5799999999999997E-2</v>
      </c>
      <c r="O117" s="58">
        <v>0.64849999999999997</v>
      </c>
      <c r="P117" s="58">
        <v>1.34E-2</v>
      </c>
      <c r="Q117" s="58">
        <v>12</v>
      </c>
      <c r="R117" s="58">
        <v>0</v>
      </c>
      <c r="S117" s="58">
        <v>95.810699999999997</v>
      </c>
      <c r="T117" s="18"/>
      <c r="V117" s="58">
        <f t="shared" si="184"/>
        <v>3.9452795982077156</v>
      </c>
      <c r="W117" s="58"/>
      <c r="X117" s="58">
        <f t="shared" si="185"/>
        <v>4.0600893219650835</v>
      </c>
      <c r="Y117" s="58"/>
      <c r="Z117" s="58">
        <f t="shared" si="186"/>
        <v>0.54931234194093148</v>
      </c>
      <c r="AA117" s="58"/>
      <c r="AB117" s="58">
        <f t="shared" si="187"/>
        <v>78.081049402624132</v>
      </c>
      <c r="AC117" s="58"/>
      <c r="AD117" s="58">
        <f t="shared" si="188"/>
        <v>8.0053689201727993E-2</v>
      </c>
      <c r="AE117" s="58"/>
      <c r="AF117" s="58">
        <f t="shared" si="189"/>
        <v>6.8677089302134314E-2</v>
      </c>
      <c r="AG117" s="58"/>
      <c r="AH117" s="58">
        <f t="shared" si="190"/>
        <v>0.67685550778775228</v>
      </c>
      <c r="AI117" s="58"/>
      <c r="AJ117" s="58">
        <f t="shared" si="191"/>
        <v>1.3985911803170211E-2</v>
      </c>
      <c r="AK117" s="58"/>
      <c r="AL117" s="58">
        <f t="shared" si="192"/>
        <v>12.524697137167351</v>
      </c>
      <c r="AM117" s="58"/>
      <c r="AN117" s="58">
        <f t="shared" si="193"/>
        <v>0</v>
      </c>
      <c r="AO117" s="58"/>
      <c r="AP117" s="58">
        <f t="shared" si="194"/>
        <v>8.0053689201727991</v>
      </c>
      <c r="AQ117" s="58">
        <f t="shared" si="176"/>
        <v>1.9717223650385602E-2</v>
      </c>
      <c r="AR117" s="58">
        <f t="shared" si="177"/>
        <v>975.35853976531939</v>
      </c>
      <c r="AS117" s="58">
        <f t="shared" si="178"/>
        <v>19.231362467866322</v>
      </c>
      <c r="AT117" s="58">
        <f t="shared" si="179"/>
        <v>0.10146491904394758</v>
      </c>
      <c r="AU117" s="58">
        <f t="shared" si="180"/>
        <v>7.9984802431610946</v>
      </c>
      <c r="AV117" s="58">
        <f t="shared" si="181"/>
        <v>6.8617992177314218</v>
      </c>
      <c r="AW117" s="58">
        <f t="shared" si="182"/>
        <v>7.0351557278438715E-3</v>
      </c>
      <c r="AX117" s="58">
        <f t="shared" si="183"/>
        <v>33.122405875101364</v>
      </c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M117" s="58"/>
      <c r="BN117" s="58"/>
      <c r="BO117" s="58"/>
      <c r="BP117" s="58"/>
      <c r="BQ117" s="58"/>
      <c r="BR117" s="58"/>
      <c r="BS117" s="58"/>
      <c r="BT117" s="58"/>
      <c r="BU117" s="58"/>
      <c r="BV117" s="58"/>
      <c r="BW117" s="58"/>
      <c r="BX117" s="58"/>
      <c r="BY117" s="58"/>
      <c r="BZ117" s="58"/>
      <c r="CA117" s="58"/>
      <c r="CB117" s="58"/>
      <c r="CC117" s="58"/>
      <c r="CD117" s="58"/>
      <c r="CE117" s="58"/>
      <c r="CF117" s="58"/>
      <c r="CG117" s="58"/>
      <c r="CH117" s="58"/>
      <c r="CI117" s="58"/>
      <c r="CJ117" s="58"/>
      <c r="CK117" s="58"/>
      <c r="CL117" s="58"/>
      <c r="CM117" s="58"/>
      <c r="CN117" s="58"/>
      <c r="CO117" s="58"/>
      <c r="CP117" s="58"/>
      <c r="CQ117" s="58"/>
      <c r="CR117" s="58"/>
      <c r="CS117" s="58"/>
      <c r="CT117" s="58"/>
      <c r="CU117" s="58"/>
      <c r="CV117" s="58"/>
      <c r="CW117" s="58"/>
      <c r="CX117" s="58"/>
      <c r="CY117" s="58"/>
      <c r="CZ117" s="58"/>
      <c r="DA117" s="58"/>
      <c r="DB117" s="58"/>
      <c r="DC117" s="58"/>
      <c r="DD117" s="58"/>
      <c r="DE117" s="58"/>
      <c r="DF117" s="58"/>
      <c r="DG117" s="58"/>
      <c r="DH117" s="58"/>
      <c r="DI117" s="58"/>
      <c r="DJ117" s="58"/>
      <c r="DK117" s="58"/>
      <c r="DL117" s="58"/>
      <c r="DM117" s="58"/>
      <c r="DN117" s="58"/>
      <c r="DO117" s="58"/>
      <c r="DP117" s="58"/>
      <c r="DQ117" s="58"/>
      <c r="DR117" s="58"/>
      <c r="DS117" s="58"/>
      <c r="DT117" s="58"/>
      <c r="DU117" s="58"/>
      <c r="DV117" s="58"/>
      <c r="DW117" s="58"/>
      <c r="DX117" s="58"/>
      <c r="DY117" s="58"/>
      <c r="DZ117" s="58"/>
      <c r="EA117" s="58"/>
      <c r="EB117" s="58"/>
      <c r="EC117" s="58"/>
      <c r="ED117" s="58"/>
      <c r="EE117" s="58"/>
      <c r="EF117" s="58"/>
      <c r="EG117" s="58"/>
      <c r="EH117" s="58"/>
      <c r="EI117" s="58"/>
      <c r="EJ117" s="58"/>
      <c r="EK117" s="58"/>
      <c r="EL117" s="58"/>
      <c r="EN117" s="8">
        <v>4</v>
      </c>
      <c r="EO117" s="8">
        <v>1</v>
      </c>
    </row>
    <row r="118" spans="1:145">
      <c r="B118" s="18" t="s">
        <v>218</v>
      </c>
      <c r="C118" s="18" t="s">
        <v>210</v>
      </c>
      <c r="D118" s="18" t="s">
        <v>211</v>
      </c>
      <c r="E118" s="8">
        <v>4</v>
      </c>
      <c r="F118" s="8">
        <v>1</v>
      </c>
      <c r="I118" s="58">
        <v>3.85</v>
      </c>
      <c r="J118" s="58">
        <v>4</v>
      </c>
      <c r="K118" s="58">
        <v>0.41870000000000002</v>
      </c>
      <c r="L118" s="58">
        <v>74.83</v>
      </c>
      <c r="M118" s="58">
        <v>9.7199999999999995E-2</v>
      </c>
      <c r="N118" s="58">
        <v>6.8199999999999997E-2</v>
      </c>
      <c r="O118" s="58">
        <v>0.56889999999999996</v>
      </c>
      <c r="P118" s="58">
        <v>0.15290000000000001</v>
      </c>
      <c r="Q118" s="58">
        <v>12.23</v>
      </c>
      <c r="R118" s="58">
        <v>2.4799999999999999E-2</v>
      </c>
      <c r="S118" s="58">
        <v>96.240799999999993</v>
      </c>
      <c r="T118" s="18"/>
      <c r="V118" s="58">
        <f t="shared" si="184"/>
        <v>4.0003823742113536</v>
      </c>
      <c r="W118" s="58"/>
      <c r="X118" s="58">
        <f t="shared" si="185"/>
        <v>4.1562414277520556</v>
      </c>
      <c r="Y118" s="58"/>
      <c r="Z118" s="58">
        <f t="shared" si="186"/>
        <v>0.43505457144994647</v>
      </c>
      <c r="AA118" s="58"/>
      <c r="AB118" s="58">
        <f t="shared" si="187"/>
        <v>77.752886509671583</v>
      </c>
      <c r="AC118" s="58"/>
      <c r="AD118" s="58">
        <f t="shared" si="188"/>
        <v>0.10099666669437496</v>
      </c>
      <c r="AE118" s="58"/>
      <c r="AF118" s="58">
        <f t="shared" si="189"/>
        <v>7.0863916343172545E-2</v>
      </c>
      <c r="AG118" s="58"/>
      <c r="AH118" s="58">
        <f t="shared" si="190"/>
        <v>0.59112143706203601</v>
      </c>
      <c r="AI118" s="58"/>
      <c r="AJ118" s="58">
        <f t="shared" si="191"/>
        <v>0.15887232857582234</v>
      </c>
      <c r="AK118" s="58"/>
      <c r="AL118" s="58">
        <f t="shared" si="192"/>
        <v>12.70770816535191</v>
      </c>
      <c r="AM118" s="58"/>
      <c r="AN118" s="58">
        <f t="shared" si="193"/>
        <v>2.5768696852062744E-2</v>
      </c>
      <c r="AO118" s="58"/>
      <c r="AP118" s="58">
        <f t="shared" si="194"/>
        <v>8.1566238019634092</v>
      </c>
      <c r="AQ118" s="58">
        <f t="shared" si="176"/>
        <v>2.4300000000000002E-2</v>
      </c>
      <c r="AR118" s="58">
        <f t="shared" si="177"/>
        <v>769.85596707818922</v>
      </c>
      <c r="AS118" s="58">
        <f t="shared" si="178"/>
        <v>18.7075</v>
      </c>
      <c r="AT118" s="58">
        <f t="shared" si="179"/>
        <v>0.11988047108454915</v>
      </c>
      <c r="AU118" s="58">
        <f t="shared" si="180"/>
        <v>6.1392961876832857</v>
      </c>
      <c r="AV118" s="58">
        <f t="shared" si="181"/>
        <v>4.3076131687242798</v>
      </c>
      <c r="AW118" s="58">
        <f t="shared" si="182"/>
        <v>5.5953494587732194E-3</v>
      </c>
      <c r="AX118" s="58">
        <f t="shared" si="183"/>
        <v>39.219079514432835</v>
      </c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M118" s="58"/>
      <c r="BN118" s="58"/>
      <c r="BO118" s="58"/>
      <c r="BP118" s="58"/>
      <c r="BQ118" s="58"/>
      <c r="BR118" s="58"/>
      <c r="BS118" s="58"/>
      <c r="BT118" s="58"/>
      <c r="BU118" s="58"/>
      <c r="BV118" s="58"/>
      <c r="BW118" s="58"/>
      <c r="BX118" s="58"/>
      <c r="BY118" s="58"/>
      <c r="BZ118" s="58"/>
      <c r="CA118" s="58"/>
      <c r="CB118" s="58"/>
      <c r="CC118" s="58"/>
      <c r="CD118" s="58"/>
      <c r="CE118" s="58"/>
      <c r="CF118" s="58"/>
      <c r="CG118" s="58"/>
      <c r="CH118" s="58"/>
      <c r="CI118" s="58"/>
      <c r="CJ118" s="58"/>
      <c r="CK118" s="58"/>
      <c r="CL118" s="58"/>
      <c r="CM118" s="58"/>
      <c r="CN118" s="58"/>
      <c r="CO118" s="58"/>
      <c r="CP118" s="58"/>
      <c r="CQ118" s="58"/>
      <c r="CR118" s="58"/>
      <c r="CS118" s="58"/>
      <c r="CT118" s="58"/>
      <c r="CU118" s="58"/>
      <c r="CV118" s="58"/>
      <c r="CW118" s="58"/>
      <c r="CX118" s="58"/>
      <c r="CY118" s="58"/>
      <c r="CZ118" s="58"/>
      <c r="DA118" s="58"/>
      <c r="DB118" s="58"/>
      <c r="DC118" s="58"/>
      <c r="DD118" s="58"/>
      <c r="DE118" s="58"/>
      <c r="DF118" s="58"/>
      <c r="DG118" s="58"/>
      <c r="DH118" s="58"/>
      <c r="DI118" s="58"/>
      <c r="DJ118" s="58"/>
      <c r="DK118" s="58"/>
      <c r="DL118" s="58"/>
      <c r="DM118" s="58"/>
      <c r="DN118" s="58"/>
      <c r="DO118" s="58"/>
      <c r="DP118" s="58"/>
      <c r="DQ118" s="58"/>
      <c r="DR118" s="58"/>
      <c r="DS118" s="58"/>
      <c r="DT118" s="58"/>
      <c r="DU118" s="58"/>
      <c r="DV118" s="58"/>
      <c r="DW118" s="58"/>
      <c r="DX118" s="58"/>
      <c r="DY118" s="58"/>
      <c r="DZ118" s="58"/>
      <c r="EA118" s="58"/>
      <c r="EB118" s="58"/>
      <c r="EC118" s="58"/>
      <c r="ED118" s="58"/>
      <c r="EE118" s="58"/>
      <c r="EF118" s="58"/>
      <c r="EG118" s="58"/>
      <c r="EH118" s="58"/>
      <c r="EI118" s="58"/>
      <c r="EJ118" s="58"/>
      <c r="EK118" s="58"/>
      <c r="EL118" s="58"/>
      <c r="EN118" s="8">
        <v>4</v>
      </c>
      <c r="EO118" s="8">
        <v>1</v>
      </c>
    </row>
    <row r="119" spans="1:145">
      <c r="B119" s="18" t="s">
        <v>219</v>
      </c>
      <c r="C119" s="18" t="s">
        <v>210</v>
      </c>
      <c r="D119" s="18" t="s">
        <v>211</v>
      </c>
      <c r="E119" s="8">
        <v>4</v>
      </c>
      <c r="F119" s="8">
        <v>1</v>
      </c>
      <c r="I119" s="58">
        <v>3.76</v>
      </c>
      <c r="J119" s="58">
        <v>4.08</v>
      </c>
      <c r="K119" s="58">
        <v>0.43159999999999998</v>
      </c>
      <c r="L119" s="58">
        <v>75.09</v>
      </c>
      <c r="M119" s="58">
        <v>7.3200000000000001E-2</v>
      </c>
      <c r="N119" s="58">
        <v>8.4599999999999995E-2</v>
      </c>
      <c r="O119" s="58">
        <v>0.59909999999999997</v>
      </c>
      <c r="P119" s="58">
        <v>7.8100000000000003E-2</v>
      </c>
      <c r="Q119" s="58">
        <v>12.09</v>
      </c>
      <c r="R119" s="58">
        <v>5.4000000000000003E-3</v>
      </c>
      <c r="S119" s="58">
        <v>96.292000000000002</v>
      </c>
      <c r="T119" s="18"/>
      <c r="V119" s="58">
        <f t="shared" si="184"/>
        <v>3.9047895983051548</v>
      </c>
      <c r="W119" s="58"/>
      <c r="X119" s="58">
        <f t="shared" si="185"/>
        <v>4.2371121173098487</v>
      </c>
      <c r="Y119" s="58"/>
      <c r="Z119" s="58">
        <f t="shared" si="186"/>
        <v>0.44821999750758112</v>
      </c>
      <c r="AA119" s="58"/>
      <c r="AB119" s="58">
        <f t="shared" si="187"/>
        <v>77.981556100195235</v>
      </c>
      <c r="AC119" s="58"/>
      <c r="AD119" s="58">
        <f t="shared" si="188"/>
        <v>7.6018776222323767E-2</v>
      </c>
      <c r="AE119" s="58"/>
      <c r="AF119" s="58">
        <f t="shared" si="189"/>
        <v>8.7857765961865994E-2</v>
      </c>
      <c r="AG119" s="58"/>
      <c r="AH119" s="58">
        <f t="shared" si="190"/>
        <v>0.62217006604910052</v>
      </c>
      <c r="AI119" s="58"/>
      <c r="AJ119" s="58">
        <f t="shared" si="191"/>
        <v>8.1107464794583153E-2</v>
      </c>
      <c r="AK119" s="58"/>
      <c r="AL119" s="58">
        <f t="shared" si="192"/>
        <v>12.555560171146096</v>
      </c>
      <c r="AM119" s="58"/>
      <c r="AN119" s="58">
        <f t="shared" si="193"/>
        <v>5.6079425082042125E-3</v>
      </c>
      <c r="AO119" s="58"/>
      <c r="AP119" s="58">
        <f t="shared" si="194"/>
        <v>8.1419017156150026</v>
      </c>
      <c r="AQ119" s="58">
        <f t="shared" si="176"/>
        <v>1.7941176470588238E-2</v>
      </c>
      <c r="AR119" s="58">
        <f t="shared" si="177"/>
        <v>1025.8196721311474</v>
      </c>
      <c r="AS119" s="58">
        <f t="shared" si="178"/>
        <v>18.404411764705884</v>
      </c>
      <c r="AT119" s="58">
        <f t="shared" si="179"/>
        <v>0.14121181772658992</v>
      </c>
      <c r="AU119" s="58">
        <f t="shared" si="180"/>
        <v>5.1016548463356974</v>
      </c>
      <c r="AV119" s="58">
        <f t="shared" si="181"/>
        <v>5.8961748633879782</v>
      </c>
      <c r="AW119" s="58">
        <f t="shared" si="182"/>
        <v>5.7477693434545216E-3</v>
      </c>
      <c r="AX119" s="58">
        <f t="shared" si="183"/>
        <v>43.70932463060722</v>
      </c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M119" s="58"/>
      <c r="BN119" s="58"/>
      <c r="BO119" s="58"/>
      <c r="BP119" s="58"/>
      <c r="BQ119" s="58"/>
      <c r="BR119" s="58"/>
      <c r="BS119" s="58"/>
      <c r="BT119" s="58"/>
      <c r="BU119" s="58"/>
      <c r="BV119" s="58"/>
      <c r="BW119" s="58"/>
      <c r="BX119" s="58"/>
      <c r="BY119" s="58"/>
      <c r="BZ119" s="58"/>
      <c r="CA119" s="58"/>
      <c r="CB119" s="58"/>
      <c r="CC119" s="58"/>
      <c r="CD119" s="58"/>
      <c r="CE119" s="58"/>
      <c r="CF119" s="58"/>
      <c r="CG119" s="58"/>
      <c r="CH119" s="58"/>
      <c r="CI119" s="58"/>
      <c r="CJ119" s="58"/>
      <c r="CK119" s="58"/>
      <c r="CL119" s="58"/>
      <c r="CM119" s="58"/>
      <c r="CN119" s="58"/>
      <c r="CO119" s="58"/>
      <c r="CP119" s="58"/>
      <c r="CQ119" s="58"/>
      <c r="CR119" s="58"/>
      <c r="CS119" s="58"/>
      <c r="CT119" s="58"/>
      <c r="CU119" s="58"/>
      <c r="CV119" s="58"/>
      <c r="CW119" s="58"/>
      <c r="CX119" s="58"/>
      <c r="CY119" s="58"/>
      <c r="CZ119" s="58"/>
      <c r="DA119" s="58"/>
      <c r="DB119" s="58"/>
      <c r="DC119" s="58"/>
      <c r="DD119" s="58"/>
      <c r="DE119" s="58"/>
      <c r="DF119" s="58"/>
      <c r="DG119" s="58"/>
      <c r="DH119" s="58"/>
      <c r="DI119" s="58"/>
      <c r="DJ119" s="58"/>
      <c r="DK119" s="58"/>
      <c r="DL119" s="58"/>
      <c r="DM119" s="58"/>
      <c r="DN119" s="58"/>
      <c r="DO119" s="58"/>
      <c r="DP119" s="58"/>
      <c r="DQ119" s="58"/>
      <c r="DR119" s="58"/>
      <c r="DS119" s="58"/>
      <c r="DT119" s="58"/>
      <c r="DU119" s="58"/>
      <c r="DV119" s="58"/>
      <c r="DW119" s="58"/>
      <c r="DX119" s="58"/>
      <c r="DY119" s="58"/>
      <c r="DZ119" s="58"/>
      <c r="EA119" s="58"/>
      <c r="EB119" s="58"/>
      <c r="EC119" s="58"/>
      <c r="ED119" s="58"/>
      <c r="EE119" s="58"/>
      <c r="EF119" s="58"/>
      <c r="EG119" s="58"/>
      <c r="EH119" s="58"/>
      <c r="EI119" s="58"/>
      <c r="EJ119" s="58"/>
      <c r="EK119" s="58"/>
      <c r="EL119" s="58"/>
      <c r="EN119" s="8">
        <v>4</v>
      </c>
      <c r="EO119" s="8">
        <v>1</v>
      </c>
    </row>
    <row r="120" spans="1:145">
      <c r="B120" s="18" t="s">
        <v>220</v>
      </c>
      <c r="C120" s="18" t="s">
        <v>210</v>
      </c>
      <c r="D120" s="18" t="s">
        <v>211</v>
      </c>
      <c r="E120" s="8">
        <v>4</v>
      </c>
      <c r="F120" s="8">
        <v>1</v>
      </c>
      <c r="I120" s="58">
        <v>3.65</v>
      </c>
      <c r="J120" s="58">
        <v>3.67</v>
      </c>
      <c r="K120" s="58">
        <v>0.53939999999999999</v>
      </c>
      <c r="L120" s="58">
        <v>71.28</v>
      </c>
      <c r="M120" s="58">
        <v>8.4900000000000003E-2</v>
      </c>
      <c r="N120" s="58">
        <v>7.3599999999999999E-2</v>
      </c>
      <c r="O120" s="58">
        <v>0.57889999999999997</v>
      </c>
      <c r="P120" s="58">
        <v>0.1053</v>
      </c>
      <c r="Q120" s="58">
        <v>11.68</v>
      </c>
      <c r="R120" s="58">
        <v>4.7399999999999998E-2</v>
      </c>
      <c r="S120" s="58">
        <v>91.709599999999995</v>
      </c>
      <c r="T120" s="18"/>
      <c r="V120" s="58">
        <f t="shared" si="184"/>
        <v>3.9799541160358354</v>
      </c>
      <c r="W120" s="58"/>
      <c r="X120" s="58">
        <f t="shared" si="185"/>
        <v>4.0017620837949348</v>
      </c>
      <c r="Y120" s="58"/>
      <c r="Z120" s="58">
        <f t="shared" si="186"/>
        <v>0.58816089046293962</v>
      </c>
      <c r="AA120" s="58"/>
      <c r="AB120" s="58">
        <f t="shared" si="187"/>
        <v>77.723597093434066</v>
      </c>
      <c r="AC120" s="58"/>
      <c r="AD120" s="58">
        <f t="shared" si="188"/>
        <v>9.2574823137381482E-2</v>
      </c>
      <c r="AE120" s="58"/>
      <c r="AF120" s="58">
        <f t="shared" si="189"/>
        <v>8.0253321353489712E-2</v>
      </c>
      <c r="AG120" s="58"/>
      <c r="AH120" s="58">
        <f t="shared" si="190"/>
        <v>0.63123162678716294</v>
      </c>
      <c r="AI120" s="58"/>
      <c r="AJ120" s="58">
        <f t="shared" si="191"/>
        <v>0.11481895025166396</v>
      </c>
      <c r="AK120" s="58"/>
      <c r="AL120" s="58">
        <f t="shared" si="192"/>
        <v>12.735853171314673</v>
      </c>
      <c r="AM120" s="58"/>
      <c r="AN120" s="58">
        <f t="shared" si="193"/>
        <v>5.1684883589068101E-2</v>
      </c>
      <c r="AO120" s="58"/>
      <c r="AP120" s="58">
        <f t="shared" si="194"/>
        <v>7.9817161998307702</v>
      </c>
      <c r="AQ120" s="58">
        <f t="shared" si="176"/>
        <v>2.3133514986376027E-2</v>
      </c>
      <c r="AR120" s="58">
        <f t="shared" si="177"/>
        <v>839.57597173144882</v>
      </c>
      <c r="AS120" s="58">
        <f t="shared" si="178"/>
        <v>19.422343324250686</v>
      </c>
      <c r="AT120" s="58">
        <f t="shared" si="179"/>
        <v>0.12713767490067371</v>
      </c>
      <c r="AU120" s="58">
        <f t="shared" si="180"/>
        <v>7.3288043478260878</v>
      </c>
      <c r="AV120" s="58">
        <f t="shared" si="181"/>
        <v>6.3533568904593647</v>
      </c>
      <c r="AW120" s="58">
        <f t="shared" si="182"/>
        <v>7.5673400673400672E-3</v>
      </c>
      <c r="AX120" s="58">
        <f t="shared" si="183"/>
        <v>35.087053803740268</v>
      </c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M120" s="58"/>
      <c r="BN120" s="58"/>
      <c r="BO120" s="58"/>
      <c r="BP120" s="58"/>
      <c r="BQ120" s="58"/>
      <c r="BR120" s="58"/>
      <c r="BS120" s="58"/>
      <c r="BT120" s="58"/>
      <c r="BU120" s="58"/>
      <c r="BV120" s="58"/>
      <c r="BW120" s="58"/>
      <c r="BX120" s="58"/>
      <c r="BY120" s="58"/>
      <c r="BZ120" s="58"/>
      <c r="CA120" s="58"/>
      <c r="CB120" s="58"/>
      <c r="CC120" s="58"/>
      <c r="CD120" s="58"/>
      <c r="CE120" s="58"/>
      <c r="CF120" s="58"/>
      <c r="CG120" s="58"/>
      <c r="CH120" s="58"/>
      <c r="CI120" s="58"/>
      <c r="CJ120" s="58"/>
      <c r="CK120" s="58"/>
      <c r="CL120" s="58"/>
      <c r="CM120" s="58"/>
      <c r="CN120" s="58"/>
      <c r="CO120" s="58"/>
      <c r="CP120" s="58"/>
      <c r="CQ120" s="58"/>
      <c r="CR120" s="58"/>
      <c r="CS120" s="58"/>
      <c r="CT120" s="58"/>
      <c r="CU120" s="58"/>
      <c r="CV120" s="58"/>
      <c r="CW120" s="58"/>
      <c r="CX120" s="58"/>
      <c r="CY120" s="58"/>
      <c r="CZ120" s="58"/>
      <c r="DA120" s="58"/>
      <c r="DB120" s="58"/>
      <c r="DC120" s="58"/>
      <c r="DD120" s="58"/>
      <c r="DE120" s="58"/>
      <c r="DF120" s="58"/>
      <c r="DG120" s="58"/>
      <c r="DH120" s="58"/>
      <c r="DI120" s="58"/>
      <c r="DJ120" s="58"/>
      <c r="DK120" s="58"/>
      <c r="DL120" s="58"/>
      <c r="DM120" s="58"/>
      <c r="DN120" s="58"/>
      <c r="DO120" s="58"/>
      <c r="DP120" s="58"/>
      <c r="DQ120" s="58"/>
      <c r="DR120" s="58"/>
      <c r="DS120" s="58"/>
      <c r="DT120" s="58"/>
      <c r="DU120" s="58"/>
      <c r="DV120" s="58"/>
      <c r="DW120" s="58"/>
      <c r="DX120" s="58"/>
      <c r="DY120" s="58"/>
      <c r="DZ120" s="58"/>
      <c r="EA120" s="58"/>
      <c r="EB120" s="58"/>
      <c r="EC120" s="58"/>
      <c r="ED120" s="58"/>
      <c r="EE120" s="58"/>
      <c r="EF120" s="58"/>
      <c r="EG120" s="58"/>
      <c r="EH120" s="58"/>
      <c r="EI120" s="58"/>
      <c r="EJ120" s="58"/>
      <c r="EK120" s="58"/>
      <c r="EL120" s="58"/>
      <c r="EN120" s="8">
        <v>4</v>
      </c>
      <c r="EO120" s="8">
        <v>1</v>
      </c>
    </row>
    <row r="121" spans="1:145" s="16" customFormat="1">
      <c r="A121" s="1"/>
      <c r="B121" s="1" t="s">
        <v>130</v>
      </c>
      <c r="C121" s="1" t="s">
        <v>210</v>
      </c>
      <c r="D121" s="1" t="s">
        <v>211</v>
      </c>
      <c r="E121" s="1">
        <v>4</v>
      </c>
      <c r="F121" s="1">
        <v>1</v>
      </c>
      <c r="G121" s="1"/>
      <c r="H121" s="1"/>
      <c r="I121" s="59">
        <f>AVERAGE(I111:I120)</f>
        <v>3.7689999999999997</v>
      </c>
      <c r="J121" s="59">
        <f t="shared" ref="J121:AN121" si="195">AVERAGE(J111:J120)</f>
        <v>3.9660000000000002</v>
      </c>
      <c r="K121" s="59">
        <f t="shared" si="195"/>
        <v>0.50356999999999996</v>
      </c>
      <c r="L121" s="59">
        <f t="shared" si="195"/>
        <v>74.541000000000011</v>
      </c>
      <c r="M121" s="59">
        <f t="shared" si="195"/>
        <v>8.3960000000000007E-2</v>
      </c>
      <c r="N121" s="59">
        <f t="shared" si="195"/>
        <v>7.535E-2</v>
      </c>
      <c r="O121" s="59">
        <f t="shared" si="195"/>
        <v>0.59806000000000004</v>
      </c>
      <c r="P121" s="59">
        <f t="shared" si="195"/>
        <v>7.5439999999999993E-2</v>
      </c>
      <c r="Q121" s="59">
        <f t="shared" si="195"/>
        <v>12.113</v>
      </c>
      <c r="R121" s="59">
        <f t="shared" si="195"/>
        <v>1.0190000000000001E-2</v>
      </c>
      <c r="S121" s="59">
        <f t="shared" si="195"/>
        <v>95.735620000000011</v>
      </c>
      <c r="T121" s="1"/>
      <c r="U121" s="1"/>
      <c r="V121" s="59">
        <f t="shared" si="195"/>
        <v>3.9370002781623183</v>
      </c>
      <c r="W121" s="59">
        <f>STDEV(V111:V120)</f>
        <v>5.1266365324663964E-2</v>
      </c>
      <c r="X121" s="59">
        <f t="shared" si="195"/>
        <v>4.1421741241597356</v>
      </c>
      <c r="Y121" s="59">
        <f>STDEV(X111:X120)</f>
        <v>0.10330427084079385</v>
      </c>
      <c r="Z121" s="59">
        <f t="shared" si="195"/>
        <v>0.5262887840386995</v>
      </c>
      <c r="AA121" s="59">
        <f>STDEV(Z111:Z120)</f>
        <v>6.5304512641833484E-2</v>
      </c>
      <c r="AB121" s="59">
        <f t="shared" si="195"/>
        <v>77.860681220330235</v>
      </c>
      <c r="AC121" s="59">
        <f>STDEV(AB111:AB120)</f>
        <v>0.15412140712959066</v>
      </c>
      <c r="AD121" s="59">
        <f t="shared" si="195"/>
        <v>8.7708557904521173E-2</v>
      </c>
      <c r="AE121" s="59">
        <f>STDEV(AD111:AD120)</f>
        <v>1.3155238195589792E-2</v>
      </c>
      <c r="AF121" s="59">
        <f t="shared" si="195"/>
        <v>7.8666851799452056E-2</v>
      </c>
      <c r="AG121" s="59">
        <f>STDEV(AF111:AF120)</f>
        <v>2.1891491258686384E-2</v>
      </c>
      <c r="AH121" s="59">
        <f t="shared" si="195"/>
        <v>0.62469817354305013</v>
      </c>
      <c r="AI121" s="59">
        <f>STDEV(AH111:AH120)</f>
        <v>3.209161775362495E-2</v>
      </c>
      <c r="AJ121" s="59">
        <f t="shared" si="195"/>
        <v>7.8930082714089661E-2</v>
      </c>
      <c r="AK121" s="59">
        <f>STDEV(AJ111:AJ120)</f>
        <v>5.1064872586642739E-2</v>
      </c>
      <c r="AL121" s="59">
        <f t="shared" si="195"/>
        <v>12.652963975919807</v>
      </c>
      <c r="AM121" s="59">
        <f>STDEV(AL111:AL120)</f>
        <v>0.1120116057727399</v>
      </c>
      <c r="AN121" s="59">
        <f t="shared" si="195"/>
        <v>1.0835479247811258E-2</v>
      </c>
      <c r="AO121" s="59">
        <f>STDEV(AN111:AN120)</f>
        <v>1.6325762720884672E-2</v>
      </c>
      <c r="AP121" s="59">
        <f t="shared" ref="AP121:DA121" si="196">AVERAGE(AP111:AP120)</f>
        <v>8.0791744023220549</v>
      </c>
      <c r="AQ121" s="59">
        <f t="shared" si="196"/>
        <v>2.1219282165037042E-2</v>
      </c>
      <c r="AR121" s="59">
        <f t="shared" si="196"/>
        <v>905.55069933559184</v>
      </c>
      <c r="AS121" s="59">
        <f t="shared" si="196"/>
        <v>18.807824548535319</v>
      </c>
      <c r="AT121" s="59">
        <f t="shared" si="196"/>
        <v>0.1253425434127817</v>
      </c>
      <c r="AU121" s="59">
        <f t="shared" si="196"/>
        <v>7.3172875890062654</v>
      </c>
      <c r="AV121" s="59">
        <f t="shared" si="196"/>
        <v>6.1160617148953307</v>
      </c>
      <c r="AW121" s="59">
        <f t="shared" si="196"/>
        <v>6.7601432701487885E-3</v>
      </c>
      <c r="AX121" s="59">
        <f t="shared" si="196"/>
        <v>36.810670785863429</v>
      </c>
      <c r="AY121" s="59" t="e">
        <f t="shared" si="196"/>
        <v>#DIV/0!</v>
      </c>
      <c r="AZ121" s="59" t="e">
        <f t="shared" si="196"/>
        <v>#DIV/0!</v>
      </c>
      <c r="BA121" s="59" t="e">
        <f t="shared" si="196"/>
        <v>#DIV/0!</v>
      </c>
      <c r="BB121" s="59" t="e">
        <f t="shared" si="196"/>
        <v>#DIV/0!</v>
      </c>
      <c r="BC121" s="59" t="e">
        <f t="shared" si="196"/>
        <v>#DIV/0!</v>
      </c>
      <c r="BD121" s="59" t="e">
        <f t="shared" si="196"/>
        <v>#DIV/0!</v>
      </c>
      <c r="BE121" s="59" t="e">
        <f t="shared" si="196"/>
        <v>#DIV/0!</v>
      </c>
      <c r="BF121" s="59" t="e">
        <f t="shared" si="196"/>
        <v>#DIV/0!</v>
      </c>
      <c r="BG121" s="59" t="e">
        <f t="shared" si="196"/>
        <v>#DIV/0!</v>
      </c>
      <c r="BH121" s="59" t="e">
        <f t="shared" si="196"/>
        <v>#DIV/0!</v>
      </c>
      <c r="BI121" s="59" t="e">
        <f t="shared" si="196"/>
        <v>#DIV/0!</v>
      </c>
      <c r="BJ121" s="59" t="e">
        <f t="shared" si="196"/>
        <v>#DIV/0!</v>
      </c>
      <c r="BK121" s="59" t="e">
        <f t="shared" si="196"/>
        <v>#DIV/0!</v>
      </c>
      <c r="BL121" s="59" t="e">
        <f t="shared" si="196"/>
        <v>#DIV/0!</v>
      </c>
      <c r="BM121" s="59" t="e">
        <f t="shared" si="196"/>
        <v>#DIV/0!</v>
      </c>
      <c r="BN121" s="59" t="e">
        <f t="shared" si="196"/>
        <v>#DIV/0!</v>
      </c>
      <c r="BO121" s="59" t="e">
        <f t="shared" si="196"/>
        <v>#DIV/0!</v>
      </c>
      <c r="BP121" s="59" t="e">
        <f t="shared" si="196"/>
        <v>#DIV/0!</v>
      </c>
      <c r="BQ121" s="59" t="e">
        <f t="shared" si="196"/>
        <v>#DIV/0!</v>
      </c>
      <c r="BR121" s="59" t="e">
        <f t="shared" si="196"/>
        <v>#DIV/0!</v>
      </c>
      <c r="BS121" s="59" t="e">
        <f t="shared" si="196"/>
        <v>#DIV/0!</v>
      </c>
      <c r="BT121" s="59" t="e">
        <f t="shared" si="196"/>
        <v>#DIV/0!</v>
      </c>
      <c r="BU121" s="59" t="e">
        <f t="shared" si="196"/>
        <v>#DIV/0!</v>
      </c>
      <c r="BV121" s="59" t="e">
        <f t="shared" si="196"/>
        <v>#DIV/0!</v>
      </c>
      <c r="BW121" s="59" t="e">
        <f t="shared" si="196"/>
        <v>#DIV/0!</v>
      </c>
      <c r="BX121" s="59" t="e">
        <f t="shared" si="196"/>
        <v>#DIV/0!</v>
      </c>
      <c r="BY121" s="59" t="e">
        <f t="shared" si="196"/>
        <v>#DIV/0!</v>
      </c>
      <c r="BZ121" s="59" t="e">
        <f t="shared" si="196"/>
        <v>#DIV/0!</v>
      </c>
      <c r="CA121" s="59" t="e">
        <f t="shared" si="196"/>
        <v>#DIV/0!</v>
      </c>
      <c r="CB121" s="59" t="e">
        <f t="shared" si="196"/>
        <v>#DIV/0!</v>
      </c>
      <c r="CC121" s="59" t="e">
        <f t="shared" si="196"/>
        <v>#DIV/0!</v>
      </c>
      <c r="CD121" s="59" t="e">
        <f t="shared" si="196"/>
        <v>#DIV/0!</v>
      </c>
      <c r="CE121" s="59" t="e">
        <f t="shared" si="196"/>
        <v>#DIV/0!</v>
      </c>
      <c r="CF121" s="59" t="e">
        <f t="shared" si="196"/>
        <v>#DIV/0!</v>
      </c>
      <c r="CG121" s="59" t="e">
        <f t="shared" si="196"/>
        <v>#DIV/0!</v>
      </c>
      <c r="CH121" s="59" t="e">
        <f t="shared" si="196"/>
        <v>#DIV/0!</v>
      </c>
      <c r="CI121" s="59" t="e">
        <f t="shared" si="196"/>
        <v>#DIV/0!</v>
      </c>
      <c r="CJ121" s="59" t="e">
        <f t="shared" si="196"/>
        <v>#DIV/0!</v>
      </c>
      <c r="CK121" s="59" t="e">
        <f t="shared" si="196"/>
        <v>#DIV/0!</v>
      </c>
      <c r="CL121" s="59" t="e">
        <f t="shared" si="196"/>
        <v>#DIV/0!</v>
      </c>
      <c r="CM121" s="59" t="e">
        <f t="shared" si="196"/>
        <v>#DIV/0!</v>
      </c>
      <c r="CN121" s="59" t="e">
        <f t="shared" si="196"/>
        <v>#DIV/0!</v>
      </c>
      <c r="CO121" s="59" t="e">
        <f t="shared" si="196"/>
        <v>#DIV/0!</v>
      </c>
      <c r="CP121" s="59" t="e">
        <f t="shared" si="196"/>
        <v>#DIV/0!</v>
      </c>
      <c r="CQ121" s="59" t="e">
        <f t="shared" si="196"/>
        <v>#DIV/0!</v>
      </c>
      <c r="CR121" s="59" t="e">
        <f t="shared" si="196"/>
        <v>#DIV/0!</v>
      </c>
      <c r="CS121" s="59" t="e">
        <f t="shared" si="196"/>
        <v>#DIV/0!</v>
      </c>
      <c r="CT121" s="59" t="e">
        <f t="shared" si="196"/>
        <v>#DIV/0!</v>
      </c>
      <c r="CU121" s="59" t="e">
        <f t="shared" si="196"/>
        <v>#DIV/0!</v>
      </c>
      <c r="CV121" s="59" t="e">
        <f t="shared" si="196"/>
        <v>#DIV/0!</v>
      </c>
      <c r="CW121" s="59" t="e">
        <f t="shared" si="196"/>
        <v>#DIV/0!</v>
      </c>
      <c r="CX121" s="59" t="e">
        <f t="shared" si="196"/>
        <v>#DIV/0!</v>
      </c>
      <c r="CY121" s="59" t="e">
        <f t="shared" si="196"/>
        <v>#DIV/0!</v>
      </c>
      <c r="CZ121" s="59" t="e">
        <f t="shared" si="196"/>
        <v>#DIV/0!</v>
      </c>
      <c r="DA121" s="59" t="e">
        <f t="shared" si="196"/>
        <v>#DIV/0!</v>
      </c>
      <c r="DB121" s="59" t="e">
        <f t="shared" ref="DB121:EL121" si="197">AVERAGE(DB111:DB120)</f>
        <v>#DIV/0!</v>
      </c>
      <c r="DC121" s="59" t="e">
        <f t="shared" si="197"/>
        <v>#DIV/0!</v>
      </c>
      <c r="DD121" s="59" t="e">
        <f t="shared" si="197"/>
        <v>#DIV/0!</v>
      </c>
      <c r="DE121" s="59" t="e">
        <f t="shared" si="197"/>
        <v>#DIV/0!</v>
      </c>
      <c r="DF121" s="59" t="e">
        <f t="shared" si="197"/>
        <v>#DIV/0!</v>
      </c>
      <c r="DG121" s="59" t="e">
        <f t="shared" si="197"/>
        <v>#DIV/0!</v>
      </c>
      <c r="DH121" s="59" t="e">
        <f t="shared" si="197"/>
        <v>#DIV/0!</v>
      </c>
      <c r="DI121" s="59" t="e">
        <f t="shared" si="197"/>
        <v>#DIV/0!</v>
      </c>
      <c r="DJ121" s="59" t="e">
        <f t="shared" si="197"/>
        <v>#DIV/0!</v>
      </c>
      <c r="DK121" s="59" t="e">
        <f t="shared" si="197"/>
        <v>#DIV/0!</v>
      </c>
      <c r="DL121" s="59" t="e">
        <f t="shared" si="197"/>
        <v>#DIV/0!</v>
      </c>
      <c r="DM121" s="59" t="e">
        <f t="shared" si="197"/>
        <v>#DIV/0!</v>
      </c>
      <c r="DN121" s="59" t="e">
        <f t="shared" si="197"/>
        <v>#DIV/0!</v>
      </c>
      <c r="DO121" s="59" t="e">
        <f t="shared" si="197"/>
        <v>#DIV/0!</v>
      </c>
      <c r="DP121" s="59" t="e">
        <f t="shared" si="197"/>
        <v>#DIV/0!</v>
      </c>
      <c r="DQ121" s="59" t="e">
        <f t="shared" si="197"/>
        <v>#DIV/0!</v>
      </c>
      <c r="DR121" s="59" t="e">
        <f t="shared" si="197"/>
        <v>#DIV/0!</v>
      </c>
      <c r="DS121" s="59" t="e">
        <f t="shared" si="197"/>
        <v>#DIV/0!</v>
      </c>
      <c r="DT121" s="59" t="e">
        <f t="shared" si="197"/>
        <v>#DIV/0!</v>
      </c>
      <c r="DU121" s="59" t="e">
        <f t="shared" si="197"/>
        <v>#DIV/0!</v>
      </c>
      <c r="DV121" s="59" t="e">
        <f t="shared" si="197"/>
        <v>#DIV/0!</v>
      </c>
      <c r="DW121" s="59" t="e">
        <f t="shared" si="197"/>
        <v>#DIV/0!</v>
      </c>
      <c r="DX121" s="59" t="e">
        <f t="shared" si="197"/>
        <v>#DIV/0!</v>
      </c>
      <c r="DY121" s="59" t="e">
        <f t="shared" si="197"/>
        <v>#DIV/0!</v>
      </c>
      <c r="DZ121" s="59" t="e">
        <f t="shared" si="197"/>
        <v>#DIV/0!</v>
      </c>
      <c r="EA121" s="59" t="e">
        <f t="shared" si="197"/>
        <v>#DIV/0!</v>
      </c>
      <c r="EB121" s="59" t="e">
        <f t="shared" si="197"/>
        <v>#DIV/0!</v>
      </c>
      <c r="EC121" s="59" t="e">
        <f t="shared" si="197"/>
        <v>#DIV/0!</v>
      </c>
      <c r="ED121" s="59" t="e">
        <f t="shared" si="197"/>
        <v>#DIV/0!</v>
      </c>
      <c r="EE121" s="59" t="e">
        <f t="shared" si="197"/>
        <v>#DIV/0!</v>
      </c>
      <c r="EF121" s="59" t="e">
        <f t="shared" si="197"/>
        <v>#DIV/0!</v>
      </c>
      <c r="EG121" s="59" t="e">
        <f t="shared" si="197"/>
        <v>#DIV/0!</v>
      </c>
      <c r="EH121" s="59" t="e">
        <f t="shared" si="197"/>
        <v>#DIV/0!</v>
      </c>
      <c r="EI121" s="59" t="e">
        <f t="shared" si="197"/>
        <v>#DIV/0!</v>
      </c>
      <c r="EJ121" s="59" t="e">
        <f t="shared" si="197"/>
        <v>#DIV/0!</v>
      </c>
      <c r="EK121" s="59" t="e">
        <f t="shared" si="197"/>
        <v>#DIV/0!</v>
      </c>
      <c r="EL121" s="59" t="e">
        <f t="shared" si="197"/>
        <v>#DIV/0!</v>
      </c>
      <c r="EN121" s="16">
        <v>4</v>
      </c>
      <c r="EO121" s="16">
        <v>1</v>
      </c>
    </row>
    <row r="122" spans="1:145" s="19" customFormat="1">
      <c r="A122" s="2"/>
      <c r="B122" s="2"/>
      <c r="C122" s="2"/>
      <c r="D122" s="2"/>
      <c r="E122" s="2"/>
      <c r="F122" s="2"/>
      <c r="G122" s="2"/>
      <c r="H122" s="2"/>
      <c r="I122" s="60">
        <f>STDEV(I111:I120)</f>
        <v>6.9514187201047184E-2</v>
      </c>
      <c r="J122" s="60">
        <f t="shared" ref="J122:S122" si="198">STDEV(J111:J120)</f>
        <v>0.13116571367718183</v>
      </c>
      <c r="K122" s="60">
        <f t="shared" si="198"/>
        <v>6.0620129586723685E-2</v>
      </c>
      <c r="L122" s="60">
        <f t="shared" si="198"/>
        <v>1.1849467873659503</v>
      </c>
      <c r="M122" s="60">
        <f t="shared" si="198"/>
        <v>1.26869311585672E-2</v>
      </c>
      <c r="N122" s="60">
        <f t="shared" si="198"/>
        <v>2.1249013048976088E-2</v>
      </c>
      <c r="O122" s="60">
        <f t="shared" si="198"/>
        <v>3.2226117772183906E-2</v>
      </c>
      <c r="P122" s="60">
        <f t="shared" si="198"/>
        <v>4.8675277776985174E-2</v>
      </c>
      <c r="Q122" s="60">
        <f t="shared" si="198"/>
        <v>0.18785632808079689</v>
      </c>
      <c r="R122" s="60">
        <f t="shared" si="198"/>
        <v>1.5065298610456487E-2</v>
      </c>
      <c r="S122" s="60">
        <f t="shared" si="198"/>
        <v>1.4573634823047952</v>
      </c>
      <c r="T122" s="2"/>
      <c r="U122" s="2"/>
      <c r="V122" s="60"/>
      <c r="W122" s="60"/>
      <c r="X122" s="60"/>
      <c r="Y122" s="60"/>
      <c r="Z122" s="60"/>
      <c r="AA122" s="60"/>
      <c r="AB122" s="60"/>
      <c r="AC122" s="60"/>
      <c r="AD122" s="60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>
        <f t="shared" ref="AP122:DA122" si="199">STDEV(AP111:AP120)</f>
        <v>7.8598856818697993E-2</v>
      </c>
      <c r="AQ122" s="60">
        <f t="shared" si="199"/>
        <v>3.4785096142176623E-3</v>
      </c>
      <c r="AR122" s="60">
        <f t="shared" si="199"/>
        <v>134.51128593556393</v>
      </c>
      <c r="AS122" s="60">
        <f t="shared" si="199"/>
        <v>0.48117081442357584</v>
      </c>
      <c r="AT122" s="60">
        <f t="shared" si="199"/>
        <v>3.182313457435193E-2</v>
      </c>
      <c r="AU122" s="60">
        <f t="shared" si="199"/>
        <v>2.7810619078904013</v>
      </c>
      <c r="AV122" s="60">
        <f t="shared" si="199"/>
        <v>1.1229932807404974</v>
      </c>
      <c r="AW122" s="60">
        <f t="shared" si="199"/>
        <v>8.4727741407115509E-4</v>
      </c>
      <c r="AX122" s="60">
        <f t="shared" si="199"/>
        <v>7.809162916083273</v>
      </c>
      <c r="AY122" s="60" t="e">
        <f t="shared" si="199"/>
        <v>#DIV/0!</v>
      </c>
      <c r="AZ122" s="60" t="e">
        <f t="shared" si="199"/>
        <v>#DIV/0!</v>
      </c>
      <c r="BA122" s="60" t="e">
        <f t="shared" si="199"/>
        <v>#DIV/0!</v>
      </c>
      <c r="BB122" s="60" t="e">
        <f t="shared" si="199"/>
        <v>#DIV/0!</v>
      </c>
      <c r="BC122" s="60" t="e">
        <f t="shared" si="199"/>
        <v>#DIV/0!</v>
      </c>
      <c r="BD122" s="60" t="e">
        <f t="shared" si="199"/>
        <v>#DIV/0!</v>
      </c>
      <c r="BE122" s="60" t="e">
        <f t="shared" si="199"/>
        <v>#DIV/0!</v>
      </c>
      <c r="BF122" s="60" t="e">
        <f t="shared" si="199"/>
        <v>#DIV/0!</v>
      </c>
      <c r="BG122" s="60" t="e">
        <f t="shared" si="199"/>
        <v>#DIV/0!</v>
      </c>
      <c r="BH122" s="60" t="e">
        <f t="shared" si="199"/>
        <v>#DIV/0!</v>
      </c>
      <c r="BI122" s="60" t="e">
        <f t="shared" si="199"/>
        <v>#DIV/0!</v>
      </c>
      <c r="BJ122" s="60" t="e">
        <f t="shared" si="199"/>
        <v>#DIV/0!</v>
      </c>
      <c r="BK122" s="60" t="e">
        <f t="shared" si="199"/>
        <v>#DIV/0!</v>
      </c>
      <c r="BL122" s="60" t="e">
        <f t="shared" si="199"/>
        <v>#DIV/0!</v>
      </c>
      <c r="BM122" s="60" t="e">
        <f t="shared" si="199"/>
        <v>#DIV/0!</v>
      </c>
      <c r="BN122" s="60" t="e">
        <f t="shared" si="199"/>
        <v>#DIV/0!</v>
      </c>
      <c r="BO122" s="60" t="e">
        <f t="shared" si="199"/>
        <v>#DIV/0!</v>
      </c>
      <c r="BP122" s="60" t="e">
        <f t="shared" si="199"/>
        <v>#DIV/0!</v>
      </c>
      <c r="BQ122" s="60" t="e">
        <f t="shared" si="199"/>
        <v>#DIV/0!</v>
      </c>
      <c r="BR122" s="60" t="e">
        <f t="shared" si="199"/>
        <v>#DIV/0!</v>
      </c>
      <c r="BS122" s="60" t="e">
        <f t="shared" si="199"/>
        <v>#DIV/0!</v>
      </c>
      <c r="BT122" s="60" t="e">
        <f t="shared" si="199"/>
        <v>#DIV/0!</v>
      </c>
      <c r="BU122" s="60" t="e">
        <f t="shared" si="199"/>
        <v>#DIV/0!</v>
      </c>
      <c r="BV122" s="60" t="e">
        <f t="shared" si="199"/>
        <v>#DIV/0!</v>
      </c>
      <c r="BW122" s="60" t="e">
        <f t="shared" si="199"/>
        <v>#DIV/0!</v>
      </c>
      <c r="BX122" s="60" t="e">
        <f t="shared" si="199"/>
        <v>#DIV/0!</v>
      </c>
      <c r="BY122" s="60" t="e">
        <f t="shared" si="199"/>
        <v>#DIV/0!</v>
      </c>
      <c r="BZ122" s="60" t="e">
        <f t="shared" si="199"/>
        <v>#DIV/0!</v>
      </c>
      <c r="CA122" s="60" t="e">
        <f t="shared" si="199"/>
        <v>#DIV/0!</v>
      </c>
      <c r="CB122" s="60" t="e">
        <f t="shared" si="199"/>
        <v>#DIV/0!</v>
      </c>
      <c r="CC122" s="60" t="e">
        <f t="shared" si="199"/>
        <v>#DIV/0!</v>
      </c>
      <c r="CD122" s="60" t="e">
        <f t="shared" si="199"/>
        <v>#DIV/0!</v>
      </c>
      <c r="CE122" s="60" t="e">
        <f t="shared" si="199"/>
        <v>#DIV/0!</v>
      </c>
      <c r="CF122" s="60" t="e">
        <f t="shared" si="199"/>
        <v>#DIV/0!</v>
      </c>
      <c r="CG122" s="60" t="e">
        <f t="shared" si="199"/>
        <v>#DIV/0!</v>
      </c>
      <c r="CH122" s="60" t="e">
        <f t="shared" si="199"/>
        <v>#DIV/0!</v>
      </c>
      <c r="CI122" s="60" t="e">
        <f t="shared" si="199"/>
        <v>#DIV/0!</v>
      </c>
      <c r="CJ122" s="60" t="e">
        <f t="shared" si="199"/>
        <v>#DIV/0!</v>
      </c>
      <c r="CK122" s="60" t="e">
        <f t="shared" si="199"/>
        <v>#DIV/0!</v>
      </c>
      <c r="CL122" s="60" t="e">
        <f t="shared" si="199"/>
        <v>#DIV/0!</v>
      </c>
      <c r="CM122" s="60" t="e">
        <f t="shared" si="199"/>
        <v>#DIV/0!</v>
      </c>
      <c r="CN122" s="60" t="e">
        <f t="shared" si="199"/>
        <v>#DIV/0!</v>
      </c>
      <c r="CO122" s="60" t="e">
        <f t="shared" si="199"/>
        <v>#DIV/0!</v>
      </c>
      <c r="CP122" s="60" t="e">
        <f t="shared" si="199"/>
        <v>#DIV/0!</v>
      </c>
      <c r="CQ122" s="60" t="e">
        <f t="shared" si="199"/>
        <v>#DIV/0!</v>
      </c>
      <c r="CR122" s="60" t="e">
        <f t="shared" si="199"/>
        <v>#DIV/0!</v>
      </c>
      <c r="CS122" s="60" t="e">
        <f t="shared" si="199"/>
        <v>#DIV/0!</v>
      </c>
      <c r="CT122" s="60" t="e">
        <f t="shared" si="199"/>
        <v>#DIV/0!</v>
      </c>
      <c r="CU122" s="60" t="e">
        <f t="shared" si="199"/>
        <v>#DIV/0!</v>
      </c>
      <c r="CV122" s="60" t="e">
        <f t="shared" si="199"/>
        <v>#DIV/0!</v>
      </c>
      <c r="CW122" s="60" t="e">
        <f t="shared" si="199"/>
        <v>#DIV/0!</v>
      </c>
      <c r="CX122" s="60" t="e">
        <f t="shared" si="199"/>
        <v>#DIV/0!</v>
      </c>
      <c r="CY122" s="60" t="e">
        <f t="shared" si="199"/>
        <v>#DIV/0!</v>
      </c>
      <c r="CZ122" s="60" t="e">
        <f t="shared" si="199"/>
        <v>#DIV/0!</v>
      </c>
      <c r="DA122" s="60" t="e">
        <f t="shared" si="199"/>
        <v>#DIV/0!</v>
      </c>
      <c r="DB122" s="60" t="e">
        <f t="shared" ref="DB122:EL122" si="200">STDEV(DB111:DB120)</f>
        <v>#DIV/0!</v>
      </c>
      <c r="DC122" s="60" t="e">
        <f t="shared" si="200"/>
        <v>#DIV/0!</v>
      </c>
      <c r="DD122" s="60" t="e">
        <f t="shared" si="200"/>
        <v>#DIV/0!</v>
      </c>
      <c r="DE122" s="60" t="e">
        <f t="shared" si="200"/>
        <v>#DIV/0!</v>
      </c>
      <c r="DF122" s="60" t="e">
        <f t="shared" si="200"/>
        <v>#DIV/0!</v>
      </c>
      <c r="DG122" s="60" t="e">
        <f t="shared" si="200"/>
        <v>#DIV/0!</v>
      </c>
      <c r="DH122" s="60" t="e">
        <f t="shared" si="200"/>
        <v>#DIV/0!</v>
      </c>
      <c r="DI122" s="60" t="e">
        <f t="shared" si="200"/>
        <v>#DIV/0!</v>
      </c>
      <c r="DJ122" s="60" t="e">
        <f t="shared" si="200"/>
        <v>#DIV/0!</v>
      </c>
      <c r="DK122" s="60" t="e">
        <f t="shared" si="200"/>
        <v>#DIV/0!</v>
      </c>
      <c r="DL122" s="60" t="e">
        <f t="shared" si="200"/>
        <v>#DIV/0!</v>
      </c>
      <c r="DM122" s="60" t="e">
        <f t="shared" si="200"/>
        <v>#DIV/0!</v>
      </c>
      <c r="DN122" s="60" t="e">
        <f t="shared" si="200"/>
        <v>#DIV/0!</v>
      </c>
      <c r="DO122" s="60" t="e">
        <f t="shared" si="200"/>
        <v>#DIV/0!</v>
      </c>
      <c r="DP122" s="60" t="e">
        <f t="shared" si="200"/>
        <v>#DIV/0!</v>
      </c>
      <c r="DQ122" s="60" t="e">
        <f t="shared" si="200"/>
        <v>#DIV/0!</v>
      </c>
      <c r="DR122" s="60" t="e">
        <f t="shared" si="200"/>
        <v>#DIV/0!</v>
      </c>
      <c r="DS122" s="60" t="e">
        <f t="shared" si="200"/>
        <v>#DIV/0!</v>
      </c>
      <c r="DT122" s="60" t="e">
        <f t="shared" si="200"/>
        <v>#DIV/0!</v>
      </c>
      <c r="DU122" s="60" t="e">
        <f t="shared" si="200"/>
        <v>#DIV/0!</v>
      </c>
      <c r="DV122" s="60" t="e">
        <f t="shared" si="200"/>
        <v>#DIV/0!</v>
      </c>
      <c r="DW122" s="60" t="e">
        <f t="shared" si="200"/>
        <v>#DIV/0!</v>
      </c>
      <c r="DX122" s="60" t="e">
        <f t="shared" si="200"/>
        <v>#DIV/0!</v>
      </c>
      <c r="DY122" s="60" t="e">
        <f t="shared" si="200"/>
        <v>#DIV/0!</v>
      </c>
      <c r="DZ122" s="60" t="e">
        <f t="shared" si="200"/>
        <v>#DIV/0!</v>
      </c>
      <c r="EA122" s="60" t="e">
        <f t="shared" si="200"/>
        <v>#DIV/0!</v>
      </c>
      <c r="EB122" s="60" t="e">
        <f t="shared" si="200"/>
        <v>#DIV/0!</v>
      </c>
      <c r="EC122" s="60" t="e">
        <f t="shared" si="200"/>
        <v>#DIV/0!</v>
      </c>
      <c r="ED122" s="60" t="e">
        <f t="shared" si="200"/>
        <v>#DIV/0!</v>
      </c>
      <c r="EE122" s="60" t="e">
        <f t="shared" si="200"/>
        <v>#DIV/0!</v>
      </c>
      <c r="EF122" s="60" t="e">
        <f t="shared" si="200"/>
        <v>#DIV/0!</v>
      </c>
      <c r="EG122" s="60" t="e">
        <f t="shared" si="200"/>
        <v>#DIV/0!</v>
      </c>
      <c r="EH122" s="60" t="e">
        <f t="shared" si="200"/>
        <v>#DIV/0!</v>
      </c>
      <c r="EI122" s="60" t="e">
        <f t="shared" si="200"/>
        <v>#DIV/0!</v>
      </c>
      <c r="EJ122" s="60" t="e">
        <f t="shared" si="200"/>
        <v>#DIV/0!</v>
      </c>
      <c r="EK122" s="60" t="e">
        <f t="shared" si="200"/>
        <v>#DIV/0!</v>
      </c>
      <c r="EL122" s="60" t="e">
        <f t="shared" si="200"/>
        <v>#DIV/0!</v>
      </c>
    </row>
    <row r="123" spans="1:145" s="12" customFormat="1">
      <c r="B123" s="5"/>
      <c r="C123" s="5"/>
      <c r="D123" s="5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29"/>
      <c r="U123" s="29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7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62"/>
      <c r="CX123" s="62"/>
      <c r="CY123" s="62"/>
      <c r="CZ123" s="62"/>
      <c r="DA123" s="62"/>
      <c r="DB123" s="62"/>
      <c r="DC123" s="62"/>
      <c r="DD123" s="62"/>
      <c r="DE123" s="62"/>
      <c r="DF123" s="62"/>
      <c r="DG123" s="62"/>
      <c r="DH123" s="62"/>
      <c r="DI123" s="62"/>
      <c r="DJ123" s="62"/>
      <c r="DK123" s="62"/>
      <c r="DL123" s="62"/>
      <c r="DM123" s="62"/>
      <c r="DN123" s="62"/>
      <c r="DO123" s="62"/>
      <c r="DP123" s="62"/>
      <c r="DQ123" s="62"/>
      <c r="DR123" s="62"/>
      <c r="DS123" s="62"/>
      <c r="DT123" s="62"/>
      <c r="DU123" s="62"/>
      <c r="DV123" s="62"/>
      <c r="DW123" s="62"/>
      <c r="DX123" s="62"/>
      <c r="DY123" s="62"/>
      <c r="DZ123" s="62"/>
      <c r="EA123" s="62"/>
      <c r="EB123" s="62"/>
      <c r="EC123" s="62"/>
      <c r="ED123" s="62"/>
      <c r="EE123" s="62"/>
      <c r="EF123" s="62"/>
      <c r="EG123" s="62"/>
      <c r="EH123" s="62"/>
      <c r="EI123" s="62"/>
      <c r="EJ123" s="62"/>
      <c r="EK123" s="62"/>
      <c r="EL123" s="62"/>
    </row>
    <row r="124" spans="1:145">
      <c r="A124" s="8" t="s">
        <v>208</v>
      </c>
      <c r="B124" s="18" t="s">
        <v>221</v>
      </c>
      <c r="C124" s="18" t="s">
        <v>210</v>
      </c>
      <c r="D124" s="18" t="s">
        <v>222</v>
      </c>
      <c r="E124" s="8">
        <v>5</v>
      </c>
      <c r="F124" s="8">
        <v>1</v>
      </c>
      <c r="G124" s="8" t="s">
        <v>1204</v>
      </c>
      <c r="H124" s="8" t="s">
        <v>1205</v>
      </c>
      <c r="I124" s="58">
        <v>3.97</v>
      </c>
      <c r="J124" s="58">
        <v>3.99</v>
      </c>
      <c r="K124" s="58">
        <v>0.62129999999999996</v>
      </c>
      <c r="L124" s="58">
        <v>75.540000000000006</v>
      </c>
      <c r="M124" s="58">
        <v>9.6199999999999994E-2</v>
      </c>
      <c r="N124" s="58">
        <v>6.8900000000000003E-2</v>
      </c>
      <c r="O124" s="58">
        <v>0.64239999999999997</v>
      </c>
      <c r="P124" s="58">
        <v>6.0699999999999997E-2</v>
      </c>
      <c r="Q124" s="58">
        <v>12.47</v>
      </c>
      <c r="R124" s="58">
        <v>0</v>
      </c>
      <c r="S124" s="58">
        <v>97.459599999999995</v>
      </c>
      <c r="T124" s="18"/>
      <c r="V124" s="58">
        <f t="shared" ref="V124:V134" si="201">(I124/S124)*100</f>
        <v>4.0734827559316891</v>
      </c>
      <c r="W124" s="58"/>
      <c r="X124" s="58">
        <f t="shared" ref="X124:X134" si="202">(J124/S124)*100</f>
        <v>4.094004079639153</v>
      </c>
      <c r="Y124" s="58"/>
      <c r="Z124" s="58">
        <f t="shared" ref="Z124:Z134" si="203">(K124/S124)*100</f>
        <v>0.63749492097238236</v>
      </c>
      <c r="AA124" s="58"/>
      <c r="AB124" s="58">
        <f t="shared" ref="AB124:AB134" si="204">(L124/S124)*100</f>
        <v>77.509039643093146</v>
      </c>
      <c r="AC124" s="58"/>
      <c r="AD124" s="58">
        <f t="shared" ref="AD124:AD134" si="205">(M124/S124)*100</f>
        <v>9.8707567032903884E-2</v>
      </c>
      <c r="AE124" s="58"/>
      <c r="AF124" s="58">
        <f t="shared" ref="AF124:AF134" si="206">(N124/S124)*100</f>
        <v>7.0695960172214967E-2</v>
      </c>
      <c r="AG124" s="58"/>
      <c r="AH124" s="58">
        <f t="shared" ref="AH124:AH134" si="207">(O124/S124)*100</f>
        <v>0.65914491748375736</v>
      </c>
      <c r="AI124" s="58"/>
      <c r="AJ124" s="58">
        <f t="shared" ref="AJ124:AJ134" si="208">(P124/S124)*100</f>
        <v>6.228221745215453E-2</v>
      </c>
      <c r="AK124" s="58"/>
      <c r="AL124" s="58">
        <f t="shared" ref="AL124:AL134" si="209">(Q124/S124)*100</f>
        <v>12.795045331604072</v>
      </c>
      <c r="AM124" s="58"/>
      <c r="AN124" s="58">
        <f t="shared" ref="AN124:AN134" si="210">(R124/S124)*100</f>
        <v>0</v>
      </c>
      <c r="AO124" s="58"/>
      <c r="AP124" s="58">
        <f t="shared" ref="AP124:AP134" si="211">V124+X124</f>
        <v>8.1674868355708412</v>
      </c>
      <c r="AQ124" s="58">
        <f t="shared" ref="AQ124:AQ134" si="212">AD124/X124</f>
        <v>2.4110275689223058E-2</v>
      </c>
      <c r="AR124" s="58">
        <f t="shared" ref="AR124:AR134" si="213">AB124/AD124</f>
        <v>785.2390852390854</v>
      </c>
      <c r="AS124" s="58">
        <f t="shared" ref="AS124:AS134" si="214">AB124/X124</f>
        <v>18.93233082706767</v>
      </c>
      <c r="AT124" s="58">
        <f t="shared" ref="AT124:AT134" si="215">AF124/AH124</f>
        <v>0.1072540473225405</v>
      </c>
      <c r="AU124" s="58">
        <f t="shared" ref="AU124:AU134" si="216">Z124/AF124</f>
        <v>9.0174165457184294</v>
      </c>
      <c r="AV124" s="58">
        <f t="shared" ref="AV124:AV134" si="217">Z124/AD124</f>
        <v>6.4584199584199586</v>
      </c>
      <c r="AW124" s="58">
        <f t="shared" ref="AW124:AW134" si="218">Z124/AB124</f>
        <v>8.2247815726767259E-3</v>
      </c>
      <c r="AX124" s="58">
        <f t="shared" ref="AX124:AX134" si="219">((AF124/40.311)/((AF124/40.311)+(Z124/159.688)))*100</f>
        <v>30.522043865317173</v>
      </c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M124" s="58"/>
      <c r="BN124" s="58"/>
      <c r="BO124" s="58"/>
      <c r="BP124" s="58"/>
      <c r="BQ124" s="58"/>
      <c r="BR124" s="58"/>
      <c r="BS124" s="58"/>
      <c r="BT124" s="58"/>
      <c r="BU124" s="58"/>
      <c r="BV124" s="58"/>
      <c r="BW124" s="58"/>
      <c r="BX124" s="58"/>
      <c r="BY124" s="58"/>
      <c r="BZ124" s="58"/>
      <c r="CA124" s="58"/>
      <c r="CB124" s="58"/>
      <c r="CC124" s="58"/>
      <c r="CD124" s="58"/>
      <c r="CE124" s="58"/>
      <c r="CF124" s="58"/>
      <c r="CG124" s="58"/>
      <c r="CH124" s="58"/>
      <c r="CI124" s="58"/>
      <c r="CJ124" s="58"/>
      <c r="CK124" s="58"/>
      <c r="CL124" s="58"/>
      <c r="CM124" s="58"/>
      <c r="CN124" s="58"/>
      <c r="CO124" s="58"/>
      <c r="CP124" s="58"/>
      <c r="CQ124" s="58"/>
      <c r="CR124" s="58"/>
      <c r="CS124" s="58"/>
      <c r="CT124" s="58"/>
      <c r="CU124" s="58"/>
      <c r="CV124" s="58"/>
      <c r="CW124" s="58"/>
      <c r="CX124" s="58"/>
      <c r="CY124" s="58"/>
      <c r="CZ124" s="58"/>
      <c r="DA124" s="58"/>
      <c r="DB124" s="58"/>
      <c r="DC124" s="58"/>
      <c r="DD124" s="58"/>
      <c r="DE124" s="58"/>
      <c r="DF124" s="58"/>
      <c r="DG124" s="58"/>
      <c r="DH124" s="58"/>
      <c r="DI124" s="58"/>
      <c r="DJ124" s="58"/>
      <c r="DK124" s="58"/>
      <c r="DL124" s="58"/>
      <c r="DM124" s="58"/>
      <c r="DN124" s="58"/>
      <c r="DO124" s="58"/>
      <c r="DP124" s="58"/>
      <c r="DQ124" s="58"/>
      <c r="DR124" s="58"/>
      <c r="DS124" s="58"/>
      <c r="DT124" s="58"/>
      <c r="DU124" s="58"/>
      <c r="DV124" s="58"/>
      <c r="DW124" s="58"/>
      <c r="DX124" s="58"/>
      <c r="DY124" s="58"/>
      <c r="DZ124" s="58"/>
      <c r="EA124" s="58"/>
      <c r="EB124" s="58"/>
      <c r="EC124" s="58"/>
      <c r="ED124" s="58"/>
      <c r="EE124" s="58"/>
      <c r="EF124" s="58"/>
      <c r="EG124" s="58"/>
      <c r="EH124" s="58"/>
      <c r="EI124" s="58"/>
      <c r="EJ124" s="58"/>
      <c r="EK124" s="58"/>
      <c r="EL124" s="58"/>
      <c r="EN124" s="8">
        <v>5</v>
      </c>
      <c r="EO124" s="8">
        <v>1</v>
      </c>
    </row>
    <row r="125" spans="1:145">
      <c r="B125" s="18" t="s">
        <v>223</v>
      </c>
      <c r="C125" s="18" t="s">
        <v>210</v>
      </c>
      <c r="D125" s="18" t="s">
        <v>222</v>
      </c>
      <c r="E125" s="8">
        <v>5</v>
      </c>
      <c r="F125" s="8">
        <v>1</v>
      </c>
      <c r="I125" s="58">
        <v>3.99</v>
      </c>
      <c r="J125" s="58">
        <v>3.9</v>
      </c>
      <c r="K125" s="58">
        <v>0.53890000000000005</v>
      </c>
      <c r="L125" s="58">
        <v>74.45</v>
      </c>
      <c r="M125" s="58">
        <v>9.7199999999999995E-2</v>
      </c>
      <c r="N125" s="58">
        <v>8.0600000000000005E-2</v>
      </c>
      <c r="O125" s="58">
        <v>0.62209999999999999</v>
      </c>
      <c r="P125" s="58">
        <v>5.7000000000000002E-2</v>
      </c>
      <c r="Q125" s="58">
        <v>12.24</v>
      </c>
      <c r="R125" s="58">
        <v>1.5100000000000001E-2</v>
      </c>
      <c r="S125" s="58">
        <v>95.990899999999996</v>
      </c>
      <c r="T125" s="18"/>
      <c r="V125" s="58">
        <f t="shared" si="201"/>
        <v>4.1566440152139421</v>
      </c>
      <c r="W125" s="58"/>
      <c r="X125" s="58">
        <f t="shared" si="202"/>
        <v>4.0628851276527254</v>
      </c>
      <c r="Y125" s="58"/>
      <c r="Z125" s="58">
        <f t="shared" si="203"/>
        <v>0.56140738340821894</v>
      </c>
      <c r="AA125" s="58"/>
      <c r="AB125" s="58">
        <f t="shared" si="204"/>
        <v>77.559435321473188</v>
      </c>
      <c r="AC125" s="58"/>
      <c r="AD125" s="58">
        <f t="shared" si="205"/>
        <v>0.10125959856611408</v>
      </c>
      <c r="AE125" s="58"/>
      <c r="AF125" s="58">
        <f t="shared" si="206"/>
        <v>8.3966292638156331E-2</v>
      </c>
      <c r="AG125" s="58"/>
      <c r="AH125" s="58">
        <f t="shared" si="207"/>
        <v>0.64808226613147712</v>
      </c>
      <c r="AI125" s="58"/>
      <c r="AJ125" s="58">
        <f t="shared" si="208"/>
        <v>5.9380628788770609E-2</v>
      </c>
      <c r="AK125" s="58"/>
      <c r="AL125" s="58">
        <f t="shared" si="209"/>
        <v>12.751208708325477</v>
      </c>
      <c r="AM125" s="58"/>
      <c r="AN125" s="58">
        <f t="shared" si="210"/>
        <v>1.5730657801937477E-2</v>
      </c>
      <c r="AO125" s="58"/>
      <c r="AP125" s="58">
        <f t="shared" si="211"/>
        <v>8.2195291428666675</v>
      </c>
      <c r="AQ125" s="58">
        <f t="shared" si="212"/>
        <v>2.4923076923076923E-2</v>
      </c>
      <c r="AR125" s="58">
        <f t="shared" si="213"/>
        <v>765.9465020576132</v>
      </c>
      <c r="AS125" s="58">
        <f t="shared" si="214"/>
        <v>19.089743589743591</v>
      </c>
      <c r="AT125" s="58">
        <f t="shared" si="215"/>
        <v>0.12956116380003213</v>
      </c>
      <c r="AU125" s="58">
        <f t="shared" si="216"/>
        <v>6.6861042183622832</v>
      </c>
      <c r="AV125" s="58">
        <f t="shared" si="217"/>
        <v>5.5442386831275723</v>
      </c>
      <c r="AW125" s="58">
        <f t="shared" si="218"/>
        <v>7.2384150436534582E-3</v>
      </c>
      <c r="AX125" s="58">
        <f t="shared" si="219"/>
        <v>37.20496362730222</v>
      </c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M125" s="58"/>
      <c r="BN125" s="58"/>
      <c r="BO125" s="58"/>
      <c r="BP125" s="58"/>
      <c r="BQ125" s="58"/>
      <c r="BR125" s="58"/>
      <c r="BS125" s="58"/>
      <c r="BT125" s="58"/>
      <c r="BU125" s="58"/>
      <c r="BV125" s="58"/>
      <c r="BW125" s="58"/>
      <c r="BX125" s="58"/>
      <c r="BY125" s="58"/>
      <c r="BZ125" s="58"/>
      <c r="CA125" s="58"/>
      <c r="CB125" s="58"/>
      <c r="CC125" s="58"/>
      <c r="CD125" s="58"/>
      <c r="CE125" s="58"/>
      <c r="CF125" s="58"/>
      <c r="CG125" s="58"/>
      <c r="CH125" s="58"/>
      <c r="CI125" s="58"/>
      <c r="CJ125" s="58"/>
      <c r="CK125" s="58"/>
      <c r="CL125" s="58"/>
      <c r="CM125" s="58"/>
      <c r="CN125" s="58"/>
      <c r="CO125" s="58"/>
      <c r="CP125" s="58"/>
      <c r="CQ125" s="58"/>
      <c r="CR125" s="58"/>
      <c r="CS125" s="58"/>
      <c r="CT125" s="58"/>
      <c r="CU125" s="58"/>
      <c r="CV125" s="58"/>
      <c r="CW125" s="58"/>
      <c r="CX125" s="58"/>
      <c r="CY125" s="58"/>
      <c r="CZ125" s="58"/>
      <c r="DA125" s="58"/>
      <c r="DB125" s="58"/>
      <c r="DC125" s="58"/>
      <c r="DD125" s="58"/>
      <c r="DE125" s="58"/>
      <c r="DF125" s="58"/>
      <c r="DG125" s="58"/>
      <c r="DH125" s="58"/>
      <c r="DI125" s="58"/>
      <c r="DJ125" s="58"/>
      <c r="DK125" s="58"/>
      <c r="DL125" s="58"/>
      <c r="DM125" s="58"/>
      <c r="DN125" s="58"/>
      <c r="DO125" s="58"/>
      <c r="DP125" s="58"/>
      <c r="DQ125" s="58"/>
      <c r="DR125" s="58"/>
      <c r="DS125" s="58"/>
      <c r="DT125" s="58"/>
      <c r="DU125" s="58"/>
      <c r="DV125" s="58"/>
      <c r="DW125" s="58"/>
      <c r="DX125" s="58"/>
      <c r="DY125" s="58"/>
      <c r="DZ125" s="58"/>
      <c r="EA125" s="58"/>
      <c r="EB125" s="58"/>
      <c r="EC125" s="58"/>
      <c r="ED125" s="58"/>
      <c r="EE125" s="58"/>
      <c r="EF125" s="58"/>
      <c r="EG125" s="58"/>
      <c r="EH125" s="58"/>
      <c r="EI125" s="58"/>
      <c r="EJ125" s="58"/>
      <c r="EK125" s="58"/>
      <c r="EL125" s="58"/>
      <c r="EN125" s="8">
        <v>5</v>
      </c>
      <c r="EO125" s="8">
        <v>1</v>
      </c>
    </row>
    <row r="126" spans="1:145">
      <c r="B126" s="18" t="s">
        <v>224</v>
      </c>
      <c r="C126" s="18" t="s">
        <v>210</v>
      </c>
      <c r="D126" s="18" t="s">
        <v>222</v>
      </c>
      <c r="E126" s="8">
        <v>5</v>
      </c>
      <c r="F126" s="8">
        <v>1</v>
      </c>
      <c r="I126" s="58">
        <v>3.81</v>
      </c>
      <c r="J126" s="58">
        <v>3.91</v>
      </c>
      <c r="K126" s="58">
        <v>0.55800000000000005</v>
      </c>
      <c r="L126" s="58">
        <v>75.73</v>
      </c>
      <c r="M126" s="58">
        <v>7.6700000000000004E-2</v>
      </c>
      <c r="N126" s="58">
        <v>7.9899999999999999E-2</v>
      </c>
      <c r="O126" s="58">
        <v>0.63529999999999998</v>
      </c>
      <c r="P126" s="58">
        <v>6.0699999999999997E-2</v>
      </c>
      <c r="Q126" s="58">
        <v>12.2</v>
      </c>
      <c r="R126" s="58">
        <v>0</v>
      </c>
      <c r="S126" s="58">
        <v>97.060699999999997</v>
      </c>
      <c r="T126" s="18"/>
      <c r="V126" s="58">
        <f t="shared" si="201"/>
        <v>3.9253786548005527</v>
      </c>
      <c r="W126" s="58"/>
      <c r="X126" s="58">
        <f t="shared" si="202"/>
        <v>4.0284069659501736</v>
      </c>
      <c r="Y126" s="58"/>
      <c r="Z126" s="58">
        <f t="shared" si="203"/>
        <v>0.57489797621488414</v>
      </c>
      <c r="AA126" s="58"/>
      <c r="AB126" s="58">
        <f t="shared" si="204"/>
        <v>78.023340033607852</v>
      </c>
      <c r="AC126" s="58"/>
      <c r="AD126" s="58">
        <f t="shared" si="205"/>
        <v>7.9022714651759168E-2</v>
      </c>
      <c r="AE126" s="58"/>
      <c r="AF126" s="58">
        <f t="shared" si="206"/>
        <v>8.2319620608547014E-2</v>
      </c>
      <c r="AG126" s="58"/>
      <c r="AH126" s="58">
        <f t="shared" si="207"/>
        <v>0.65453886073354095</v>
      </c>
      <c r="AI126" s="58"/>
      <c r="AJ126" s="58">
        <f t="shared" si="208"/>
        <v>6.2538184867819827E-2</v>
      </c>
      <c r="AK126" s="58"/>
      <c r="AL126" s="58">
        <f t="shared" si="209"/>
        <v>12.569453960253737</v>
      </c>
      <c r="AM126" s="58"/>
      <c r="AN126" s="58">
        <f t="shared" si="210"/>
        <v>0</v>
      </c>
      <c r="AO126" s="58"/>
      <c r="AP126" s="58">
        <f t="shared" si="211"/>
        <v>7.9537856207507263</v>
      </c>
      <c r="AQ126" s="58">
        <f t="shared" si="212"/>
        <v>1.9616368286445016E-2</v>
      </c>
      <c r="AR126" s="58">
        <f t="shared" si="213"/>
        <v>987.35332464146029</v>
      </c>
      <c r="AS126" s="58">
        <f t="shared" si="214"/>
        <v>19.368286445012792</v>
      </c>
      <c r="AT126" s="58">
        <f t="shared" si="215"/>
        <v>0.12576735400598141</v>
      </c>
      <c r="AU126" s="58">
        <f t="shared" si="216"/>
        <v>6.9837296620775984</v>
      </c>
      <c r="AV126" s="58">
        <f t="shared" si="217"/>
        <v>7.2750977835723596</v>
      </c>
      <c r="AW126" s="58">
        <f t="shared" si="218"/>
        <v>7.3682820546678981E-3</v>
      </c>
      <c r="AX126" s="58">
        <f t="shared" si="219"/>
        <v>36.193267646129293</v>
      </c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M126" s="58"/>
      <c r="BN126" s="58"/>
      <c r="BO126" s="58"/>
      <c r="BP126" s="58"/>
      <c r="BQ126" s="58"/>
      <c r="BR126" s="58"/>
      <c r="BS126" s="58"/>
      <c r="BT126" s="58"/>
      <c r="BU126" s="58"/>
      <c r="BV126" s="58"/>
      <c r="BW126" s="58"/>
      <c r="BX126" s="58"/>
      <c r="BY126" s="58"/>
      <c r="BZ126" s="58"/>
      <c r="CA126" s="58"/>
      <c r="CB126" s="58"/>
      <c r="CC126" s="58"/>
      <c r="CD126" s="58"/>
      <c r="CE126" s="58"/>
      <c r="CF126" s="58"/>
      <c r="CG126" s="58"/>
      <c r="CH126" s="58"/>
      <c r="CI126" s="58"/>
      <c r="CJ126" s="58"/>
      <c r="CK126" s="58"/>
      <c r="CL126" s="58"/>
      <c r="CM126" s="58"/>
      <c r="CN126" s="58"/>
      <c r="CO126" s="58"/>
      <c r="CP126" s="58"/>
      <c r="CQ126" s="58"/>
      <c r="CR126" s="58"/>
      <c r="CS126" s="58"/>
      <c r="CT126" s="58"/>
      <c r="CU126" s="58"/>
      <c r="CV126" s="58"/>
      <c r="CW126" s="58"/>
      <c r="CX126" s="58"/>
      <c r="CY126" s="58"/>
      <c r="CZ126" s="58"/>
      <c r="DA126" s="58"/>
      <c r="DB126" s="58"/>
      <c r="DC126" s="58"/>
      <c r="DD126" s="58"/>
      <c r="DE126" s="58"/>
      <c r="DF126" s="58"/>
      <c r="DG126" s="58"/>
      <c r="DH126" s="58"/>
      <c r="DI126" s="58"/>
      <c r="DJ126" s="58"/>
      <c r="DK126" s="58"/>
      <c r="DL126" s="58"/>
      <c r="DM126" s="58"/>
      <c r="DN126" s="58"/>
      <c r="DO126" s="58"/>
      <c r="DP126" s="58"/>
      <c r="DQ126" s="58"/>
      <c r="DR126" s="58"/>
      <c r="DS126" s="58"/>
      <c r="DT126" s="58"/>
      <c r="DU126" s="58"/>
      <c r="DV126" s="58"/>
      <c r="DW126" s="58"/>
      <c r="DX126" s="58"/>
      <c r="DY126" s="58"/>
      <c r="DZ126" s="58"/>
      <c r="EA126" s="58"/>
      <c r="EB126" s="58"/>
      <c r="EC126" s="58"/>
      <c r="ED126" s="58"/>
      <c r="EE126" s="58"/>
      <c r="EF126" s="58"/>
      <c r="EG126" s="58"/>
      <c r="EH126" s="58"/>
      <c r="EI126" s="58"/>
      <c r="EJ126" s="58"/>
      <c r="EK126" s="58"/>
      <c r="EL126" s="58"/>
      <c r="EN126" s="8">
        <v>5</v>
      </c>
      <c r="EO126" s="8">
        <v>1</v>
      </c>
    </row>
    <row r="127" spans="1:145">
      <c r="B127" s="18" t="s">
        <v>225</v>
      </c>
      <c r="C127" s="18" t="s">
        <v>210</v>
      </c>
      <c r="D127" s="18" t="s">
        <v>222</v>
      </c>
      <c r="E127" s="8">
        <v>5</v>
      </c>
      <c r="F127" s="8">
        <v>1</v>
      </c>
      <c r="I127" s="58">
        <v>3.56</v>
      </c>
      <c r="J127" s="58">
        <v>3.9</v>
      </c>
      <c r="K127" s="58">
        <v>0.56430000000000002</v>
      </c>
      <c r="L127" s="58">
        <v>74.209999999999994</v>
      </c>
      <c r="M127" s="58">
        <v>7.6700000000000004E-2</v>
      </c>
      <c r="N127" s="58">
        <v>5.57E-2</v>
      </c>
      <c r="O127" s="58">
        <v>0.59560000000000002</v>
      </c>
      <c r="P127" s="58">
        <v>7.4200000000000002E-2</v>
      </c>
      <c r="Q127" s="58">
        <v>13.18</v>
      </c>
      <c r="R127" s="58">
        <v>4.0899999999999999E-2</v>
      </c>
      <c r="S127" s="58">
        <v>96.257499999999993</v>
      </c>
      <c r="T127" s="18"/>
      <c r="V127" s="58">
        <f t="shared" si="201"/>
        <v>3.698413110666702</v>
      </c>
      <c r="W127" s="58"/>
      <c r="X127" s="58">
        <f t="shared" si="202"/>
        <v>4.0516323403371173</v>
      </c>
      <c r="Y127" s="58"/>
      <c r="Z127" s="58">
        <f t="shared" si="203"/>
        <v>0.58624003324416285</v>
      </c>
      <c r="AA127" s="58"/>
      <c r="AB127" s="58">
        <f t="shared" si="204"/>
        <v>77.09529127600446</v>
      </c>
      <c r="AC127" s="58"/>
      <c r="AD127" s="58">
        <f t="shared" si="205"/>
        <v>7.9682102693296633E-2</v>
      </c>
      <c r="AE127" s="58"/>
      <c r="AF127" s="58">
        <f t="shared" si="206"/>
        <v>5.7865620860712161E-2</v>
      </c>
      <c r="AG127" s="58"/>
      <c r="AH127" s="58">
        <f t="shared" si="207"/>
        <v>0.61875697997558632</v>
      </c>
      <c r="AI127" s="58"/>
      <c r="AJ127" s="58">
        <f t="shared" si="208"/>
        <v>7.708490247513182E-2</v>
      </c>
      <c r="AK127" s="58"/>
      <c r="AL127" s="58">
        <f t="shared" si="209"/>
        <v>13.692439550164922</v>
      </c>
      <c r="AM127" s="58"/>
      <c r="AN127" s="58">
        <f t="shared" si="210"/>
        <v>4.249019556917643E-2</v>
      </c>
      <c r="AO127" s="58"/>
      <c r="AP127" s="58">
        <f t="shared" si="211"/>
        <v>7.7500454510038193</v>
      </c>
      <c r="AQ127" s="58">
        <f t="shared" si="212"/>
        <v>1.9666666666666666E-2</v>
      </c>
      <c r="AR127" s="58">
        <f t="shared" si="213"/>
        <v>967.53585397653171</v>
      </c>
      <c r="AS127" s="58">
        <f t="shared" si="214"/>
        <v>19.028205128205123</v>
      </c>
      <c r="AT127" s="58">
        <f t="shared" si="215"/>
        <v>9.3519140362659514E-2</v>
      </c>
      <c r="AU127" s="58">
        <f t="shared" si="216"/>
        <v>10.131059245960502</v>
      </c>
      <c r="AV127" s="58">
        <f t="shared" si="217"/>
        <v>7.3572359843546282</v>
      </c>
      <c r="AW127" s="58">
        <f t="shared" si="218"/>
        <v>7.6040964829537814E-3</v>
      </c>
      <c r="AX127" s="58">
        <f t="shared" si="219"/>
        <v>28.11006945555722</v>
      </c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M127" s="58"/>
      <c r="BN127" s="58"/>
      <c r="BO127" s="58"/>
      <c r="BP127" s="58"/>
      <c r="BQ127" s="58"/>
      <c r="BR127" s="58"/>
      <c r="BS127" s="58"/>
      <c r="BT127" s="58"/>
      <c r="BU127" s="58"/>
      <c r="BV127" s="58"/>
      <c r="BW127" s="58"/>
      <c r="BX127" s="58"/>
      <c r="BY127" s="58"/>
      <c r="BZ127" s="58"/>
      <c r="CA127" s="58"/>
      <c r="CB127" s="58"/>
      <c r="CC127" s="58"/>
      <c r="CD127" s="58"/>
      <c r="CE127" s="58"/>
      <c r="CF127" s="58"/>
      <c r="CG127" s="58"/>
      <c r="CH127" s="58"/>
      <c r="CI127" s="58"/>
      <c r="CJ127" s="58"/>
      <c r="CK127" s="58"/>
      <c r="CL127" s="58"/>
      <c r="CM127" s="58"/>
      <c r="CN127" s="58"/>
      <c r="CO127" s="58"/>
      <c r="CP127" s="58"/>
      <c r="CQ127" s="58"/>
      <c r="CR127" s="58"/>
      <c r="CS127" s="58"/>
      <c r="CT127" s="58"/>
      <c r="CU127" s="58"/>
      <c r="CV127" s="58"/>
      <c r="CW127" s="58"/>
      <c r="CX127" s="58"/>
      <c r="CY127" s="58"/>
      <c r="CZ127" s="58"/>
      <c r="DA127" s="58"/>
      <c r="DB127" s="58"/>
      <c r="DC127" s="58"/>
      <c r="DD127" s="58"/>
      <c r="DE127" s="58"/>
      <c r="DF127" s="58"/>
      <c r="DG127" s="58"/>
      <c r="DH127" s="58"/>
      <c r="DI127" s="58"/>
      <c r="DJ127" s="58"/>
      <c r="DK127" s="58"/>
      <c r="DL127" s="58"/>
      <c r="DM127" s="58"/>
      <c r="DN127" s="58"/>
      <c r="DO127" s="58"/>
      <c r="DP127" s="58"/>
      <c r="DQ127" s="58"/>
      <c r="DR127" s="58"/>
      <c r="DS127" s="58"/>
      <c r="DT127" s="58"/>
      <c r="DU127" s="58"/>
      <c r="DV127" s="58"/>
      <c r="DW127" s="58"/>
      <c r="DX127" s="58"/>
      <c r="DY127" s="58"/>
      <c r="DZ127" s="58"/>
      <c r="EA127" s="58"/>
      <c r="EB127" s="58"/>
      <c r="EC127" s="58"/>
      <c r="ED127" s="58"/>
      <c r="EE127" s="58"/>
      <c r="EF127" s="58"/>
      <c r="EG127" s="58"/>
      <c r="EH127" s="58"/>
      <c r="EI127" s="58"/>
      <c r="EJ127" s="58"/>
      <c r="EK127" s="58"/>
      <c r="EL127" s="58"/>
      <c r="EN127" s="8">
        <v>5</v>
      </c>
      <c r="EO127" s="8">
        <v>1</v>
      </c>
    </row>
    <row r="128" spans="1:145">
      <c r="B128" s="18" t="s">
        <v>226</v>
      </c>
      <c r="C128" s="18" t="s">
        <v>210</v>
      </c>
      <c r="D128" s="18" t="s">
        <v>222</v>
      </c>
      <c r="E128" s="8">
        <v>5</v>
      </c>
      <c r="F128" s="8">
        <v>1</v>
      </c>
      <c r="I128" s="58">
        <v>3.8</v>
      </c>
      <c r="J128" s="58">
        <v>4.05</v>
      </c>
      <c r="K128" s="58">
        <v>0.46289999999999998</v>
      </c>
      <c r="L128" s="58">
        <v>75.2</v>
      </c>
      <c r="M128" s="58">
        <v>0.1183</v>
      </c>
      <c r="N128" s="58">
        <v>8.2799999999999999E-2</v>
      </c>
      <c r="O128" s="58">
        <v>0.56610000000000005</v>
      </c>
      <c r="P128" s="58">
        <v>8.1600000000000006E-2</v>
      </c>
      <c r="Q128" s="58">
        <v>12.29</v>
      </c>
      <c r="R128" s="58">
        <v>3.9300000000000002E-2</v>
      </c>
      <c r="S128" s="58">
        <v>96.691100000000006</v>
      </c>
      <c r="T128" s="18"/>
      <c r="V128" s="58">
        <f t="shared" si="201"/>
        <v>3.9300411309830996</v>
      </c>
      <c r="W128" s="58"/>
      <c r="X128" s="58">
        <f t="shared" si="202"/>
        <v>4.188596468547777</v>
      </c>
      <c r="Y128" s="58"/>
      <c r="Z128" s="58">
        <f t="shared" si="203"/>
        <v>0.478741063034757</v>
      </c>
      <c r="AA128" s="58"/>
      <c r="AB128" s="58">
        <f t="shared" si="204"/>
        <v>77.773445539455025</v>
      </c>
      <c r="AC128" s="58"/>
      <c r="AD128" s="58">
        <f t="shared" si="205"/>
        <v>0.12234838573560544</v>
      </c>
      <c r="AE128" s="58"/>
      <c r="AF128" s="58">
        <f t="shared" si="206"/>
        <v>8.5633527801421222E-2</v>
      </c>
      <c r="AG128" s="58"/>
      <c r="AH128" s="58">
        <f t="shared" si="207"/>
        <v>0.58547270638145599</v>
      </c>
      <c r="AI128" s="58"/>
      <c r="AJ128" s="58">
        <f t="shared" si="208"/>
        <v>8.4392462181110767E-2</v>
      </c>
      <c r="AK128" s="58"/>
      <c r="AL128" s="58">
        <f t="shared" si="209"/>
        <v>12.71058039467955</v>
      </c>
      <c r="AM128" s="58"/>
      <c r="AN128" s="58">
        <f t="shared" si="210"/>
        <v>4.0644899065167321E-2</v>
      </c>
      <c r="AO128" s="58"/>
      <c r="AP128" s="58">
        <f t="shared" si="211"/>
        <v>8.1186375995308762</v>
      </c>
      <c r="AQ128" s="58">
        <f t="shared" si="212"/>
        <v>2.9209876543209879E-2</v>
      </c>
      <c r="AR128" s="58">
        <f t="shared" si="213"/>
        <v>635.67202028740496</v>
      </c>
      <c r="AS128" s="58">
        <f t="shared" si="214"/>
        <v>18.567901234567902</v>
      </c>
      <c r="AT128" s="58">
        <f t="shared" si="215"/>
        <v>0.14626391096979333</v>
      </c>
      <c r="AU128" s="58">
        <f t="shared" si="216"/>
        <v>5.5905797101449268</v>
      </c>
      <c r="AV128" s="58">
        <f t="shared" si="217"/>
        <v>3.9129332206255278</v>
      </c>
      <c r="AW128" s="58">
        <f t="shared" si="218"/>
        <v>6.1555851063829778E-3</v>
      </c>
      <c r="AX128" s="58">
        <f t="shared" si="219"/>
        <v>41.472031840484128</v>
      </c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M128" s="58"/>
      <c r="BN128" s="58"/>
      <c r="BO128" s="58"/>
      <c r="BP128" s="58"/>
      <c r="BQ128" s="58"/>
      <c r="BR128" s="58"/>
      <c r="BS128" s="58"/>
      <c r="BT128" s="58"/>
      <c r="BU128" s="58"/>
      <c r="BV128" s="58"/>
      <c r="BW128" s="58"/>
      <c r="BX128" s="58"/>
      <c r="BY128" s="58"/>
      <c r="BZ128" s="58"/>
      <c r="CA128" s="58"/>
      <c r="CB128" s="58"/>
      <c r="CC128" s="58"/>
      <c r="CD128" s="58"/>
      <c r="CE128" s="58"/>
      <c r="CF128" s="58"/>
      <c r="CG128" s="58"/>
      <c r="CH128" s="58"/>
      <c r="CI128" s="58"/>
      <c r="CJ128" s="58"/>
      <c r="CK128" s="58"/>
      <c r="CL128" s="58"/>
      <c r="CM128" s="58"/>
      <c r="CN128" s="58"/>
      <c r="CO128" s="58"/>
      <c r="CP128" s="58"/>
      <c r="CQ128" s="58"/>
      <c r="CR128" s="58"/>
      <c r="CS128" s="58"/>
      <c r="CT128" s="58"/>
      <c r="CU128" s="58"/>
      <c r="CV128" s="58"/>
      <c r="CW128" s="58"/>
      <c r="CX128" s="58"/>
      <c r="CY128" s="58"/>
      <c r="CZ128" s="58"/>
      <c r="DA128" s="58"/>
      <c r="DB128" s="58"/>
      <c r="DC128" s="58"/>
      <c r="DD128" s="58"/>
      <c r="DE128" s="58"/>
      <c r="DF128" s="58"/>
      <c r="DG128" s="58"/>
      <c r="DH128" s="58"/>
      <c r="DI128" s="58"/>
      <c r="DJ128" s="58"/>
      <c r="DK128" s="58"/>
      <c r="DL128" s="58"/>
      <c r="DM128" s="58"/>
      <c r="DN128" s="58"/>
      <c r="DO128" s="58"/>
      <c r="DP128" s="58"/>
      <c r="DQ128" s="58"/>
      <c r="DR128" s="58"/>
      <c r="DS128" s="58"/>
      <c r="DT128" s="58"/>
      <c r="DU128" s="58"/>
      <c r="DV128" s="58"/>
      <c r="DW128" s="58"/>
      <c r="DX128" s="58"/>
      <c r="DY128" s="58"/>
      <c r="DZ128" s="58"/>
      <c r="EA128" s="58"/>
      <c r="EB128" s="58"/>
      <c r="EC128" s="58"/>
      <c r="ED128" s="58"/>
      <c r="EE128" s="58"/>
      <c r="EF128" s="58"/>
      <c r="EG128" s="58"/>
      <c r="EH128" s="58"/>
      <c r="EI128" s="58"/>
      <c r="EJ128" s="58"/>
      <c r="EK128" s="58"/>
      <c r="EL128" s="58"/>
      <c r="EN128" s="8">
        <v>5</v>
      </c>
      <c r="EO128" s="8">
        <v>1</v>
      </c>
    </row>
    <row r="129" spans="1:145">
      <c r="B129" s="18" t="s">
        <v>227</v>
      </c>
      <c r="C129" s="18" t="s">
        <v>210</v>
      </c>
      <c r="D129" s="18" t="s">
        <v>222</v>
      </c>
      <c r="E129" s="8">
        <v>5</v>
      </c>
      <c r="F129" s="8">
        <v>1</v>
      </c>
      <c r="I129" s="58">
        <v>3.88</v>
      </c>
      <c r="J129" s="58">
        <v>3.88</v>
      </c>
      <c r="K129" s="58">
        <v>0.53190000000000004</v>
      </c>
      <c r="L129" s="58">
        <v>73.84</v>
      </c>
      <c r="M129" s="58">
        <v>8.5999999999999993E-2</v>
      </c>
      <c r="N129" s="58">
        <v>5.3999999999999999E-2</v>
      </c>
      <c r="O129" s="58">
        <v>0.63680000000000003</v>
      </c>
      <c r="P129" s="58">
        <v>7.5499999999999998E-2</v>
      </c>
      <c r="Q129" s="58">
        <v>12.2</v>
      </c>
      <c r="R129" s="58">
        <v>1.0800000000000001E-2</v>
      </c>
      <c r="S129" s="58">
        <v>95.194999999999993</v>
      </c>
      <c r="T129" s="18"/>
      <c r="V129" s="58">
        <f t="shared" si="201"/>
        <v>4.0758443195545988</v>
      </c>
      <c r="W129" s="58"/>
      <c r="X129" s="58">
        <f t="shared" si="202"/>
        <v>4.0758443195545988</v>
      </c>
      <c r="Y129" s="58"/>
      <c r="Z129" s="58">
        <f t="shared" si="203"/>
        <v>0.55874783339461109</v>
      </c>
      <c r="AA129" s="58"/>
      <c r="AB129" s="58">
        <f t="shared" si="204"/>
        <v>77.567099112348345</v>
      </c>
      <c r="AC129" s="58"/>
      <c r="AD129" s="58">
        <f t="shared" si="205"/>
        <v>9.0340879247859662E-2</v>
      </c>
      <c r="AE129" s="58"/>
      <c r="AF129" s="58">
        <f t="shared" si="206"/>
        <v>5.6725668364935138E-2</v>
      </c>
      <c r="AG129" s="58"/>
      <c r="AH129" s="58">
        <f t="shared" si="207"/>
        <v>0.66894269657019811</v>
      </c>
      <c r="AI129" s="58"/>
      <c r="AJ129" s="58">
        <f t="shared" si="208"/>
        <v>7.9310888176900046E-2</v>
      </c>
      <c r="AK129" s="58"/>
      <c r="AL129" s="58">
        <f t="shared" si="209"/>
        <v>12.815799149114977</v>
      </c>
      <c r="AM129" s="58"/>
      <c r="AN129" s="58">
        <f t="shared" si="210"/>
        <v>1.1345133672987029E-2</v>
      </c>
      <c r="AO129" s="58"/>
      <c r="AP129" s="58">
        <f t="shared" si="211"/>
        <v>8.1516886391091976</v>
      </c>
      <c r="AQ129" s="58">
        <f t="shared" si="212"/>
        <v>2.2164948453608248E-2</v>
      </c>
      <c r="AR129" s="58">
        <f t="shared" si="213"/>
        <v>858.60465116279067</v>
      </c>
      <c r="AS129" s="58">
        <f t="shared" si="214"/>
        <v>19.030927835051546</v>
      </c>
      <c r="AT129" s="58">
        <f t="shared" si="215"/>
        <v>8.4798994974874364E-2</v>
      </c>
      <c r="AU129" s="58">
        <f t="shared" si="216"/>
        <v>9.85</v>
      </c>
      <c r="AV129" s="58">
        <f t="shared" si="217"/>
        <v>6.1848837209302321</v>
      </c>
      <c r="AW129" s="58">
        <f t="shared" si="218"/>
        <v>7.2034127843986998E-3</v>
      </c>
      <c r="AX129" s="58">
        <f t="shared" si="219"/>
        <v>28.682103779362183</v>
      </c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M129" s="58"/>
      <c r="BN129" s="58"/>
      <c r="BO129" s="58"/>
      <c r="BP129" s="58"/>
      <c r="BQ129" s="58"/>
      <c r="BR129" s="58"/>
      <c r="BS129" s="58"/>
      <c r="BT129" s="58"/>
      <c r="BU129" s="58"/>
      <c r="BV129" s="58"/>
      <c r="BW129" s="58"/>
      <c r="BX129" s="58"/>
      <c r="BY129" s="58"/>
      <c r="BZ129" s="58"/>
      <c r="CA129" s="58"/>
      <c r="CB129" s="58"/>
      <c r="CC129" s="58"/>
      <c r="CD129" s="58"/>
      <c r="CE129" s="58"/>
      <c r="CF129" s="58"/>
      <c r="CG129" s="58"/>
      <c r="CH129" s="58"/>
      <c r="CI129" s="58"/>
      <c r="CJ129" s="58"/>
      <c r="CK129" s="58"/>
      <c r="CL129" s="58"/>
      <c r="CM129" s="58"/>
      <c r="CN129" s="58"/>
      <c r="CO129" s="58"/>
      <c r="CP129" s="58"/>
      <c r="CQ129" s="58"/>
      <c r="CR129" s="58"/>
      <c r="CS129" s="58"/>
      <c r="CT129" s="58"/>
      <c r="CU129" s="58"/>
      <c r="CV129" s="58"/>
      <c r="CW129" s="58"/>
      <c r="CX129" s="58"/>
      <c r="CY129" s="58"/>
      <c r="CZ129" s="58"/>
      <c r="DA129" s="58"/>
      <c r="DB129" s="58"/>
      <c r="DC129" s="58"/>
      <c r="DD129" s="58"/>
      <c r="DE129" s="58"/>
      <c r="DF129" s="58"/>
      <c r="DG129" s="58"/>
      <c r="DH129" s="58"/>
      <c r="DI129" s="58"/>
      <c r="DJ129" s="58"/>
      <c r="DK129" s="58"/>
      <c r="DL129" s="58"/>
      <c r="DM129" s="58"/>
      <c r="DN129" s="58"/>
      <c r="DO129" s="58"/>
      <c r="DP129" s="58"/>
      <c r="DQ129" s="58"/>
      <c r="DR129" s="58"/>
      <c r="DS129" s="58"/>
      <c r="DT129" s="58"/>
      <c r="DU129" s="58"/>
      <c r="DV129" s="58"/>
      <c r="DW129" s="58"/>
      <c r="DX129" s="58"/>
      <c r="DY129" s="58"/>
      <c r="DZ129" s="58"/>
      <c r="EA129" s="58"/>
      <c r="EB129" s="58"/>
      <c r="EC129" s="58"/>
      <c r="ED129" s="58"/>
      <c r="EE129" s="58"/>
      <c r="EF129" s="58"/>
      <c r="EG129" s="58"/>
      <c r="EH129" s="58"/>
      <c r="EI129" s="58"/>
      <c r="EJ129" s="58"/>
      <c r="EK129" s="58"/>
      <c r="EL129" s="58"/>
      <c r="EN129" s="8">
        <v>5</v>
      </c>
      <c r="EO129" s="8">
        <v>1</v>
      </c>
    </row>
    <row r="130" spans="1:145">
      <c r="B130" s="18" t="s">
        <v>228</v>
      </c>
      <c r="C130" s="18" t="s">
        <v>210</v>
      </c>
      <c r="D130" s="18" t="s">
        <v>222</v>
      </c>
      <c r="E130" s="8">
        <v>5</v>
      </c>
      <c r="F130" s="8">
        <v>1</v>
      </c>
      <c r="I130" s="58">
        <v>3.65</v>
      </c>
      <c r="J130" s="58">
        <v>3.95</v>
      </c>
      <c r="K130" s="58">
        <v>0.58309999999999995</v>
      </c>
      <c r="L130" s="58">
        <v>74.510000000000005</v>
      </c>
      <c r="M130" s="58">
        <v>6.9800000000000001E-2</v>
      </c>
      <c r="N130" s="58">
        <v>7.3400000000000007E-2</v>
      </c>
      <c r="O130" s="58">
        <v>0.5897</v>
      </c>
      <c r="P130" s="58">
        <v>0.1394</v>
      </c>
      <c r="Q130" s="58">
        <v>13.21</v>
      </c>
      <c r="R130" s="58">
        <v>5.0000000000000001E-4</v>
      </c>
      <c r="S130" s="58">
        <v>96.775899999999993</v>
      </c>
      <c r="T130" s="18"/>
      <c r="V130" s="58">
        <f t="shared" si="201"/>
        <v>3.7716001607838319</v>
      </c>
      <c r="W130" s="58"/>
      <c r="X130" s="58">
        <f t="shared" si="202"/>
        <v>4.0815946945468866</v>
      </c>
      <c r="Y130" s="58"/>
      <c r="Z130" s="58">
        <f t="shared" si="203"/>
        <v>0.60252604212412386</v>
      </c>
      <c r="AA130" s="58"/>
      <c r="AB130" s="58">
        <f t="shared" si="204"/>
        <v>76.992309035617339</v>
      </c>
      <c r="AC130" s="58"/>
      <c r="AD130" s="58">
        <f t="shared" si="205"/>
        <v>7.2125394855537386E-2</v>
      </c>
      <c r="AE130" s="58"/>
      <c r="AF130" s="58">
        <f t="shared" si="206"/>
        <v>7.5845329260694053E-2</v>
      </c>
      <c r="AG130" s="58"/>
      <c r="AH130" s="58">
        <f t="shared" si="207"/>
        <v>0.60934592186691117</v>
      </c>
      <c r="AI130" s="58"/>
      <c r="AJ130" s="58">
        <f t="shared" si="208"/>
        <v>0.14404412668856606</v>
      </c>
      <c r="AK130" s="58"/>
      <c r="AL130" s="58">
        <f t="shared" si="209"/>
        <v>13.650092636699842</v>
      </c>
      <c r="AM130" s="58"/>
      <c r="AN130" s="58">
        <f t="shared" si="210"/>
        <v>5.1665755627175783E-4</v>
      </c>
      <c r="AO130" s="58"/>
      <c r="AP130" s="58">
        <f t="shared" si="211"/>
        <v>7.8531948553307185</v>
      </c>
      <c r="AQ130" s="58">
        <f t="shared" si="212"/>
        <v>1.7670886075949365E-2</v>
      </c>
      <c r="AR130" s="58">
        <f t="shared" si="213"/>
        <v>1067.4785100286533</v>
      </c>
      <c r="AS130" s="58">
        <f t="shared" si="214"/>
        <v>18.863291139240506</v>
      </c>
      <c r="AT130" s="58">
        <f t="shared" si="215"/>
        <v>0.12447006952687809</v>
      </c>
      <c r="AU130" s="58">
        <f t="shared" si="216"/>
        <v>7.9441416893732955</v>
      </c>
      <c r="AV130" s="58">
        <f t="shared" si="217"/>
        <v>8.3538681948424056</v>
      </c>
      <c r="AW130" s="58">
        <f t="shared" si="218"/>
        <v>7.8257951952758024E-3</v>
      </c>
      <c r="AX130" s="58">
        <f t="shared" si="219"/>
        <v>33.273581156573933</v>
      </c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M130" s="58"/>
      <c r="BN130" s="58"/>
      <c r="BO130" s="58"/>
      <c r="BP130" s="58"/>
      <c r="BQ130" s="58"/>
      <c r="BR130" s="58"/>
      <c r="BS130" s="58"/>
      <c r="BT130" s="58"/>
      <c r="BU130" s="58"/>
      <c r="BV130" s="58"/>
      <c r="BW130" s="58"/>
      <c r="BX130" s="58"/>
      <c r="BY130" s="58"/>
      <c r="BZ130" s="58"/>
      <c r="CA130" s="58"/>
      <c r="CB130" s="58"/>
      <c r="CC130" s="58"/>
      <c r="CD130" s="58"/>
      <c r="CE130" s="58"/>
      <c r="CF130" s="58"/>
      <c r="CG130" s="58"/>
      <c r="CH130" s="58"/>
      <c r="CI130" s="58"/>
      <c r="CJ130" s="58"/>
      <c r="CK130" s="58"/>
      <c r="CL130" s="58"/>
      <c r="CM130" s="58"/>
      <c r="CN130" s="58"/>
      <c r="CO130" s="58"/>
      <c r="CP130" s="58"/>
      <c r="CQ130" s="58"/>
      <c r="CR130" s="58"/>
      <c r="CS130" s="58"/>
      <c r="CT130" s="58"/>
      <c r="CU130" s="58"/>
      <c r="CV130" s="58"/>
      <c r="CW130" s="58"/>
      <c r="CX130" s="58"/>
      <c r="CY130" s="58"/>
      <c r="CZ130" s="58"/>
      <c r="DA130" s="58"/>
      <c r="DB130" s="58"/>
      <c r="DC130" s="58"/>
      <c r="DD130" s="58"/>
      <c r="DE130" s="58"/>
      <c r="DF130" s="58"/>
      <c r="DG130" s="58"/>
      <c r="DH130" s="58"/>
      <c r="DI130" s="58"/>
      <c r="DJ130" s="58"/>
      <c r="DK130" s="58"/>
      <c r="DL130" s="58"/>
      <c r="DM130" s="58"/>
      <c r="DN130" s="58"/>
      <c r="DO130" s="58"/>
      <c r="DP130" s="58"/>
      <c r="DQ130" s="58"/>
      <c r="DR130" s="58"/>
      <c r="DS130" s="58"/>
      <c r="DT130" s="58"/>
      <c r="DU130" s="58"/>
      <c r="DV130" s="58"/>
      <c r="DW130" s="58"/>
      <c r="DX130" s="58"/>
      <c r="DY130" s="58"/>
      <c r="DZ130" s="58"/>
      <c r="EA130" s="58"/>
      <c r="EB130" s="58"/>
      <c r="EC130" s="58"/>
      <c r="ED130" s="58"/>
      <c r="EE130" s="58"/>
      <c r="EF130" s="58"/>
      <c r="EG130" s="58"/>
      <c r="EH130" s="58"/>
      <c r="EI130" s="58"/>
      <c r="EJ130" s="58"/>
      <c r="EK130" s="58"/>
      <c r="EL130" s="58"/>
      <c r="EN130" s="8">
        <v>5</v>
      </c>
      <c r="EO130" s="8">
        <v>1</v>
      </c>
    </row>
    <row r="131" spans="1:145">
      <c r="B131" s="18" t="s">
        <v>229</v>
      </c>
      <c r="C131" s="18" t="s">
        <v>210</v>
      </c>
      <c r="D131" s="18" t="s">
        <v>222</v>
      </c>
      <c r="E131" s="8">
        <v>5</v>
      </c>
      <c r="F131" s="8">
        <v>1</v>
      </c>
      <c r="I131" s="58">
        <v>3.8</v>
      </c>
      <c r="J131" s="58">
        <v>3.94</v>
      </c>
      <c r="K131" s="58">
        <v>0.51919999999999999</v>
      </c>
      <c r="L131" s="58">
        <v>74.650000000000006</v>
      </c>
      <c r="M131" s="58">
        <v>8.9899999999999994E-2</v>
      </c>
      <c r="N131" s="58">
        <v>0.1062</v>
      </c>
      <c r="O131" s="58">
        <v>0.61950000000000005</v>
      </c>
      <c r="P131" s="58">
        <v>4.5100000000000001E-2</v>
      </c>
      <c r="Q131" s="58">
        <v>12.31</v>
      </c>
      <c r="R131" s="58">
        <v>1.18E-2</v>
      </c>
      <c r="S131" s="58">
        <v>96.091800000000006</v>
      </c>
      <c r="T131" s="18"/>
      <c r="V131" s="58">
        <f t="shared" si="201"/>
        <v>3.9545517931811034</v>
      </c>
      <c r="W131" s="58"/>
      <c r="X131" s="58">
        <f t="shared" si="202"/>
        <v>4.1002458066140921</v>
      </c>
      <c r="Y131" s="58"/>
      <c r="Z131" s="58">
        <f t="shared" si="203"/>
        <v>0.54031665553148134</v>
      </c>
      <c r="AA131" s="58"/>
      <c r="AB131" s="58">
        <f t="shared" si="204"/>
        <v>77.686129305518264</v>
      </c>
      <c r="AC131" s="58"/>
      <c r="AD131" s="58">
        <f t="shared" si="205"/>
        <v>9.3556370054468735E-2</v>
      </c>
      <c r="AE131" s="58"/>
      <c r="AF131" s="58">
        <f t="shared" si="206"/>
        <v>0.11051931590416664</v>
      </c>
      <c r="AG131" s="58"/>
      <c r="AH131" s="58">
        <f t="shared" si="207"/>
        <v>0.64469600944097216</v>
      </c>
      <c r="AI131" s="58"/>
      <c r="AJ131" s="58">
        <f t="shared" si="208"/>
        <v>4.6934285755912575E-2</v>
      </c>
      <c r="AK131" s="58"/>
      <c r="AL131" s="58">
        <f t="shared" si="209"/>
        <v>12.810666466857734</v>
      </c>
      <c r="AM131" s="58"/>
      <c r="AN131" s="58">
        <f t="shared" si="210"/>
        <v>1.2279923989351847E-2</v>
      </c>
      <c r="AO131" s="58"/>
      <c r="AP131" s="58">
        <f t="shared" si="211"/>
        <v>8.0547975997951955</v>
      </c>
      <c r="AQ131" s="58">
        <f t="shared" si="212"/>
        <v>2.2817258883248728E-2</v>
      </c>
      <c r="AR131" s="58">
        <f t="shared" si="213"/>
        <v>830.36707452725261</v>
      </c>
      <c r="AS131" s="58">
        <f t="shared" si="214"/>
        <v>18.946700507614214</v>
      </c>
      <c r="AT131" s="58">
        <f t="shared" si="215"/>
        <v>0.1714285714285714</v>
      </c>
      <c r="AU131" s="58">
        <f t="shared" si="216"/>
        <v>4.8888888888888893</v>
      </c>
      <c r="AV131" s="58">
        <f t="shared" si="217"/>
        <v>5.7753058954393781</v>
      </c>
      <c r="AW131" s="58">
        <f t="shared" si="218"/>
        <v>6.9551239115874077E-3</v>
      </c>
      <c r="AX131" s="58">
        <f t="shared" si="219"/>
        <v>44.76012153692637</v>
      </c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M131" s="58"/>
      <c r="BN131" s="58"/>
      <c r="BO131" s="58"/>
      <c r="BP131" s="58"/>
      <c r="BQ131" s="58"/>
      <c r="BR131" s="58"/>
      <c r="BS131" s="58"/>
      <c r="BT131" s="58"/>
      <c r="BU131" s="58"/>
      <c r="BV131" s="58"/>
      <c r="BW131" s="58"/>
      <c r="BX131" s="58"/>
      <c r="BY131" s="58"/>
      <c r="BZ131" s="58"/>
      <c r="CA131" s="58"/>
      <c r="CB131" s="58"/>
      <c r="CC131" s="58"/>
      <c r="CD131" s="58"/>
      <c r="CE131" s="58"/>
      <c r="CF131" s="58"/>
      <c r="CG131" s="58"/>
      <c r="CH131" s="58"/>
      <c r="CI131" s="58"/>
      <c r="CJ131" s="58"/>
      <c r="CK131" s="58"/>
      <c r="CL131" s="58"/>
      <c r="CM131" s="58"/>
      <c r="CN131" s="58"/>
      <c r="CO131" s="58"/>
      <c r="CP131" s="58"/>
      <c r="CQ131" s="58"/>
      <c r="CR131" s="58"/>
      <c r="CS131" s="58"/>
      <c r="CT131" s="58"/>
      <c r="CU131" s="58"/>
      <c r="CV131" s="58"/>
      <c r="CW131" s="58"/>
      <c r="CX131" s="58"/>
      <c r="CY131" s="58"/>
      <c r="CZ131" s="58"/>
      <c r="DA131" s="58"/>
      <c r="DB131" s="58"/>
      <c r="DC131" s="58"/>
      <c r="DD131" s="58"/>
      <c r="DE131" s="58"/>
      <c r="DF131" s="58"/>
      <c r="DG131" s="58"/>
      <c r="DH131" s="58"/>
      <c r="DI131" s="58"/>
      <c r="DJ131" s="58"/>
      <c r="DK131" s="58"/>
      <c r="DL131" s="58"/>
      <c r="DM131" s="58"/>
      <c r="DN131" s="58"/>
      <c r="DO131" s="58"/>
      <c r="DP131" s="58"/>
      <c r="DQ131" s="58"/>
      <c r="DR131" s="58"/>
      <c r="DS131" s="58"/>
      <c r="DT131" s="58"/>
      <c r="DU131" s="58"/>
      <c r="DV131" s="58"/>
      <c r="DW131" s="58"/>
      <c r="DX131" s="58"/>
      <c r="DY131" s="58"/>
      <c r="DZ131" s="58"/>
      <c r="EA131" s="58"/>
      <c r="EB131" s="58"/>
      <c r="EC131" s="58"/>
      <c r="ED131" s="58"/>
      <c r="EE131" s="58"/>
      <c r="EF131" s="58"/>
      <c r="EG131" s="58"/>
      <c r="EH131" s="58"/>
      <c r="EI131" s="58"/>
      <c r="EJ131" s="58"/>
      <c r="EK131" s="58"/>
      <c r="EL131" s="58"/>
      <c r="EN131" s="8">
        <v>5</v>
      </c>
      <c r="EO131" s="8">
        <v>1</v>
      </c>
    </row>
    <row r="132" spans="1:145">
      <c r="B132" s="18" t="s">
        <v>230</v>
      </c>
      <c r="C132" s="18" t="s">
        <v>210</v>
      </c>
      <c r="D132" s="18" t="s">
        <v>222</v>
      </c>
      <c r="E132" s="8">
        <v>5</v>
      </c>
      <c r="F132" s="8">
        <v>1</v>
      </c>
      <c r="I132" s="58">
        <v>3.7</v>
      </c>
      <c r="J132" s="58">
        <v>3.9</v>
      </c>
      <c r="K132" s="58">
        <v>0.4743</v>
      </c>
      <c r="L132" s="58">
        <v>73.89</v>
      </c>
      <c r="M132" s="58">
        <v>0.13289999999999999</v>
      </c>
      <c r="N132" s="58">
        <v>9.3700000000000006E-2</v>
      </c>
      <c r="O132" s="58">
        <v>0.60650000000000004</v>
      </c>
      <c r="P132" s="58">
        <v>6.7299999999999999E-2</v>
      </c>
      <c r="Q132" s="58">
        <v>11.84</v>
      </c>
      <c r="R132" s="58">
        <v>2.3599999999999999E-2</v>
      </c>
      <c r="S132" s="58">
        <v>94.728300000000004</v>
      </c>
      <c r="T132" s="18"/>
      <c r="V132" s="58">
        <f t="shared" si="201"/>
        <v>3.9059077382366199</v>
      </c>
      <c r="W132" s="58"/>
      <c r="X132" s="58">
        <f t="shared" si="202"/>
        <v>4.1170378862494097</v>
      </c>
      <c r="Y132" s="58"/>
      <c r="Z132" s="58">
        <f t="shared" si="203"/>
        <v>0.500695146012332</v>
      </c>
      <c r="AA132" s="58"/>
      <c r="AB132" s="58">
        <f t="shared" si="204"/>
        <v>78.002033183325352</v>
      </c>
      <c r="AC132" s="58"/>
      <c r="AD132" s="58">
        <f t="shared" si="205"/>
        <v>0.14029598335449911</v>
      </c>
      <c r="AE132" s="58"/>
      <c r="AF132" s="58">
        <f t="shared" si="206"/>
        <v>9.891447434399224E-2</v>
      </c>
      <c r="AG132" s="58"/>
      <c r="AH132" s="58">
        <f t="shared" si="207"/>
        <v>0.64025217384878652</v>
      </c>
      <c r="AI132" s="58"/>
      <c r="AJ132" s="58">
        <f t="shared" si="208"/>
        <v>7.1045294806303921E-2</v>
      </c>
      <c r="AK132" s="58"/>
      <c r="AL132" s="58">
        <f t="shared" si="209"/>
        <v>12.498904762357183</v>
      </c>
      <c r="AM132" s="58"/>
      <c r="AN132" s="58">
        <f t="shared" si="210"/>
        <v>2.4913357465509253E-2</v>
      </c>
      <c r="AO132" s="58"/>
      <c r="AP132" s="58">
        <f t="shared" si="211"/>
        <v>8.0229456244860291</v>
      </c>
      <c r="AQ132" s="58">
        <f t="shared" si="212"/>
        <v>3.4076923076923074E-2</v>
      </c>
      <c r="AR132" s="58">
        <f t="shared" si="213"/>
        <v>555.98194130925503</v>
      </c>
      <c r="AS132" s="58">
        <f t="shared" si="214"/>
        <v>18.946153846153845</v>
      </c>
      <c r="AT132" s="58">
        <f t="shared" si="215"/>
        <v>0.15449299258037921</v>
      </c>
      <c r="AU132" s="58">
        <f t="shared" si="216"/>
        <v>5.0618996798292413</v>
      </c>
      <c r="AV132" s="58">
        <f t="shared" si="217"/>
        <v>3.5688487584650113</v>
      </c>
      <c r="AW132" s="58">
        <f t="shared" si="218"/>
        <v>6.419001218026796E-3</v>
      </c>
      <c r="AX132" s="58">
        <f t="shared" si="219"/>
        <v>43.901900685737431</v>
      </c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M132" s="58"/>
      <c r="BN132" s="58"/>
      <c r="BO132" s="58"/>
      <c r="BP132" s="58"/>
      <c r="BQ132" s="58"/>
      <c r="BR132" s="58"/>
      <c r="BS132" s="58"/>
      <c r="BT132" s="58"/>
      <c r="BU132" s="58"/>
      <c r="BV132" s="58"/>
      <c r="BW132" s="58"/>
      <c r="BX132" s="58"/>
      <c r="BY132" s="58"/>
      <c r="BZ132" s="58"/>
      <c r="CA132" s="58"/>
      <c r="CB132" s="58"/>
      <c r="CC132" s="58"/>
      <c r="CD132" s="58"/>
      <c r="CE132" s="58"/>
      <c r="CF132" s="58"/>
      <c r="CG132" s="58"/>
      <c r="CH132" s="58"/>
      <c r="CI132" s="58"/>
      <c r="CJ132" s="58"/>
      <c r="CK132" s="58"/>
      <c r="CL132" s="58"/>
      <c r="CM132" s="58"/>
      <c r="CN132" s="58"/>
      <c r="CO132" s="58"/>
      <c r="CP132" s="58"/>
      <c r="CQ132" s="58"/>
      <c r="CR132" s="58"/>
      <c r="CS132" s="58"/>
      <c r="CT132" s="58"/>
      <c r="CU132" s="58"/>
      <c r="CV132" s="58"/>
      <c r="CW132" s="58"/>
      <c r="CX132" s="58"/>
      <c r="CY132" s="58"/>
      <c r="CZ132" s="58"/>
      <c r="DA132" s="58"/>
      <c r="DB132" s="58"/>
      <c r="DC132" s="58"/>
      <c r="DD132" s="58"/>
      <c r="DE132" s="58"/>
      <c r="DF132" s="58"/>
      <c r="DG132" s="58"/>
      <c r="DH132" s="58"/>
      <c r="DI132" s="58"/>
      <c r="DJ132" s="58"/>
      <c r="DK132" s="58"/>
      <c r="DL132" s="58"/>
      <c r="DM132" s="58"/>
      <c r="DN132" s="58"/>
      <c r="DO132" s="58"/>
      <c r="DP132" s="58"/>
      <c r="DQ132" s="58"/>
      <c r="DR132" s="58"/>
      <c r="DS132" s="58"/>
      <c r="DT132" s="58"/>
      <c r="DU132" s="58"/>
      <c r="DV132" s="58"/>
      <c r="DW132" s="58"/>
      <c r="DX132" s="58"/>
      <c r="DY132" s="58"/>
      <c r="DZ132" s="58"/>
      <c r="EA132" s="58"/>
      <c r="EB132" s="58"/>
      <c r="EC132" s="58"/>
      <c r="ED132" s="58"/>
      <c r="EE132" s="58"/>
      <c r="EF132" s="58"/>
      <c r="EG132" s="58"/>
      <c r="EH132" s="58"/>
      <c r="EI132" s="58"/>
      <c r="EJ132" s="58"/>
      <c r="EK132" s="58"/>
      <c r="EL132" s="58"/>
      <c r="EN132" s="8">
        <v>5</v>
      </c>
      <c r="EO132" s="8">
        <v>1</v>
      </c>
    </row>
    <row r="133" spans="1:145">
      <c r="B133" s="18" t="s">
        <v>231</v>
      </c>
      <c r="C133" s="18" t="s">
        <v>210</v>
      </c>
      <c r="D133" s="18" t="s">
        <v>222</v>
      </c>
      <c r="E133" s="8">
        <v>5</v>
      </c>
      <c r="F133" s="8">
        <v>1</v>
      </c>
      <c r="I133" s="58">
        <v>3.89</v>
      </c>
      <c r="J133" s="58">
        <v>3.9</v>
      </c>
      <c r="K133" s="58">
        <v>0.47449999999999998</v>
      </c>
      <c r="L133" s="58">
        <v>74.78</v>
      </c>
      <c r="M133" s="58">
        <v>9.1499999999999998E-2</v>
      </c>
      <c r="N133" s="58">
        <v>8.8499999999999995E-2</v>
      </c>
      <c r="O133" s="58">
        <v>0.61890000000000001</v>
      </c>
      <c r="P133" s="58">
        <v>4.4299999999999999E-2</v>
      </c>
      <c r="Q133" s="58">
        <v>12.23</v>
      </c>
      <c r="R133" s="58">
        <v>1.8800000000000001E-2</v>
      </c>
      <c r="S133" s="58">
        <v>96.136600000000001</v>
      </c>
      <c r="T133" s="18"/>
      <c r="V133" s="58">
        <f t="shared" si="201"/>
        <v>4.0463257489863382</v>
      </c>
      <c r="W133" s="58"/>
      <c r="X133" s="58">
        <f t="shared" si="202"/>
        <v>4.0567276146649665</v>
      </c>
      <c r="Y133" s="58"/>
      <c r="Z133" s="58">
        <f t="shared" si="203"/>
        <v>0.49356852645090421</v>
      </c>
      <c r="AA133" s="58"/>
      <c r="AB133" s="58">
        <f t="shared" si="204"/>
        <v>77.785151544781073</v>
      </c>
      <c r="AC133" s="58"/>
      <c r="AD133" s="58">
        <f t="shared" si="205"/>
        <v>9.5177070959447274E-2</v>
      </c>
      <c r="AE133" s="58"/>
      <c r="AF133" s="58">
        <f t="shared" si="206"/>
        <v>9.2056511255858842E-2</v>
      </c>
      <c r="AG133" s="58"/>
      <c r="AH133" s="58">
        <f t="shared" si="207"/>
        <v>0.64377146685029429</v>
      </c>
      <c r="AI133" s="58"/>
      <c r="AJ133" s="58">
        <f t="shared" si="208"/>
        <v>4.6080264956322566E-2</v>
      </c>
      <c r="AK133" s="58"/>
      <c r="AL133" s="58">
        <f t="shared" si="209"/>
        <v>12.721481724962189</v>
      </c>
      <c r="AM133" s="58"/>
      <c r="AN133" s="58">
        <f t="shared" si="210"/>
        <v>1.9555507475820865E-2</v>
      </c>
      <c r="AO133" s="58"/>
      <c r="AP133" s="58">
        <f t="shared" si="211"/>
        <v>8.1030533636513056</v>
      </c>
      <c r="AQ133" s="58">
        <f t="shared" si="212"/>
        <v>2.3461538461538457E-2</v>
      </c>
      <c r="AR133" s="58">
        <f t="shared" si="213"/>
        <v>817.26775956284166</v>
      </c>
      <c r="AS133" s="58">
        <f t="shared" si="214"/>
        <v>19.174358974358974</v>
      </c>
      <c r="AT133" s="58">
        <f t="shared" si="215"/>
        <v>0.1429956374212312</v>
      </c>
      <c r="AU133" s="58">
        <f t="shared" si="216"/>
        <v>5.361581920903955</v>
      </c>
      <c r="AV133" s="58">
        <f t="shared" si="217"/>
        <v>5.1857923497267766</v>
      </c>
      <c r="AW133" s="58">
        <f t="shared" si="218"/>
        <v>6.3452794864937148E-3</v>
      </c>
      <c r="AX133" s="58">
        <f t="shared" si="219"/>
        <v>42.490697710602902</v>
      </c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M133" s="58"/>
      <c r="BN133" s="58"/>
      <c r="BO133" s="58"/>
      <c r="BP133" s="58"/>
      <c r="BQ133" s="58"/>
      <c r="BR133" s="58"/>
      <c r="BS133" s="58"/>
      <c r="BT133" s="58"/>
      <c r="BU133" s="58"/>
      <c r="BV133" s="58"/>
      <c r="BW133" s="58"/>
      <c r="BX133" s="58"/>
      <c r="BY133" s="58"/>
      <c r="BZ133" s="58"/>
      <c r="CA133" s="58"/>
      <c r="CB133" s="58"/>
      <c r="CC133" s="58"/>
      <c r="CD133" s="58"/>
      <c r="CE133" s="58"/>
      <c r="CF133" s="58"/>
      <c r="CG133" s="58"/>
      <c r="CH133" s="58"/>
      <c r="CI133" s="58"/>
      <c r="CJ133" s="58"/>
      <c r="CK133" s="58"/>
      <c r="CL133" s="58"/>
      <c r="CM133" s="58"/>
      <c r="CN133" s="58"/>
      <c r="CO133" s="58"/>
      <c r="CP133" s="58"/>
      <c r="CQ133" s="58"/>
      <c r="CR133" s="58"/>
      <c r="CS133" s="58"/>
      <c r="CT133" s="58"/>
      <c r="CU133" s="58"/>
      <c r="CV133" s="58"/>
      <c r="CW133" s="58"/>
      <c r="CX133" s="58"/>
      <c r="CY133" s="58"/>
      <c r="CZ133" s="58"/>
      <c r="DA133" s="58"/>
      <c r="DB133" s="58"/>
      <c r="DC133" s="58"/>
      <c r="DD133" s="58"/>
      <c r="DE133" s="58"/>
      <c r="DF133" s="58"/>
      <c r="DG133" s="58"/>
      <c r="DH133" s="58"/>
      <c r="DI133" s="58"/>
      <c r="DJ133" s="58"/>
      <c r="DK133" s="58"/>
      <c r="DL133" s="58"/>
      <c r="DM133" s="58"/>
      <c r="DN133" s="58"/>
      <c r="DO133" s="58"/>
      <c r="DP133" s="58"/>
      <c r="DQ133" s="58"/>
      <c r="DR133" s="58"/>
      <c r="DS133" s="58"/>
      <c r="DT133" s="58"/>
      <c r="DU133" s="58"/>
      <c r="DV133" s="58"/>
      <c r="DW133" s="58"/>
      <c r="DX133" s="58"/>
      <c r="DY133" s="58"/>
      <c r="DZ133" s="58"/>
      <c r="EA133" s="58"/>
      <c r="EB133" s="58"/>
      <c r="EC133" s="58"/>
      <c r="ED133" s="58"/>
      <c r="EE133" s="58"/>
      <c r="EF133" s="58"/>
      <c r="EG133" s="58"/>
      <c r="EH133" s="58"/>
      <c r="EI133" s="58"/>
      <c r="EJ133" s="58"/>
      <c r="EK133" s="58"/>
      <c r="EL133" s="58"/>
      <c r="EN133" s="8">
        <v>5</v>
      </c>
      <c r="EO133" s="8">
        <v>1</v>
      </c>
    </row>
    <row r="134" spans="1:145">
      <c r="B134" s="18" t="s">
        <v>232</v>
      </c>
      <c r="C134" s="18" t="s">
        <v>210</v>
      </c>
      <c r="D134" s="18" t="s">
        <v>222</v>
      </c>
      <c r="E134" s="8">
        <v>5</v>
      </c>
      <c r="F134" s="8">
        <v>1</v>
      </c>
      <c r="I134" s="58">
        <v>3.64</v>
      </c>
      <c r="J134" s="58">
        <v>3.83</v>
      </c>
      <c r="K134" s="58">
        <v>0.56940000000000002</v>
      </c>
      <c r="L134" s="58">
        <v>72.8</v>
      </c>
      <c r="M134" s="58">
        <v>7.4300000000000005E-2</v>
      </c>
      <c r="N134" s="58">
        <v>9.6699999999999994E-2</v>
      </c>
      <c r="O134" s="58">
        <v>0.57840000000000003</v>
      </c>
      <c r="P134" s="58">
        <v>4.9599999999999998E-2</v>
      </c>
      <c r="Q134" s="58">
        <v>11.83</v>
      </c>
      <c r="R134" s="58">
        <v>2.47E-2</v>
      </c>
      <c r="S134" s="58">
        <v>93.493200000000002</v>
      </c>
      <c r="T134" s="18"/>
      <c r="V134" s="58">
        <f t="shared" si="201"/>
        <v>3.8933312797080428</v>
      </c>
      <c r="W134" s="58"/>
      <c r="X134" s="58">
        <f t="shared" si="202"/>
        <v>4.0965546157367596</v>
      </c>
      <c r="Y134" s="58"/>
      <c r="Z134" s="58">
        <f t="shared" si="203"/>
        <v>0.60902825018290108</v>
      </c>
      <c r="AA134" s="58"/>
      <c r="AB134" s="58">
        <f t="shared" si="204"/>
        <v>77.866625594160851</v>
      </c>
      <c r="AC134" s="58"/>
      <c r="AD134" s="58">
        <f t="shared" si="205"/>
        <v>7.9471020352282304E-2</v>
      </c>
      <c r="AE134" s="58"/>
      <c r="AF134" s="58">
        <f t="shared" si="206"/>
        <v>0.10342998207356255</v>
      </c>
      <c r="AG134" s="58"/>
      <c r="AH134" s="58">
        <f t="shared" si="207"/>
        <v>0.61865461873162975</v>
      </c>
      <c r="AI134" s="58"/>
      <c r="AJ134" s="58">
        <f t="shared" si="208"/>
        <v>5.3051986668549149E-2</v>
      </c>
      <c r="AK134" s="58"/>
      <c r="AL134" s="58">
        <f t="shared" si="209"/>
        <v>12.653326659051139</v>
      </c>
      <c r="AM134" s="58"/>
      <c r="AN134" s="58">
        <f t="shared" si="210"/>
        <v>2.6419033683733148E-2</v>
      </c>
      <c r="AO134" s="58"/>
      <c r="AP134" s="58">
        <f t="shared" si="211"/>
        <v>7.989885895444802</v>
      </c>
      <c r="AQ134" s="58">
        <f t="shared" si="212"/>
        <v>1.9399477806788509E-2</v>
      </c>
      <c r="AR134" s="58">
        <f t="shared" si="213"/>
        <v>979.81157469717357</v>
      </c>
      <c r="AS134" s="58">
        <f t="shared" si="214"/>
        <v>19.007832898172321</v>
      </c>
      <c r="AT134" s="58">
        <f t="shared" si="215"/>
        <v>0.16718533886583675</v>
      </c>
      <c r="AU134" s="58">
        <f t="shared" si="216"/>
        <v>5.8883143743536728</v>
      </c>
      <c r="AV134" s="58">
        <f t="shared" si="217"/>
        <v>7.6635262449528945</v>
      </c>
      <c r="AW134" s="58">
        <f t="shared" si="218"/>
        <v>7.8214285714285729E-3</v>
      </c>
      <c r="AX134" s="58">
        <f t="shared" si="219"/>
        <v>40.218425810731738</v>
      </c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M134" s="58"/>
      <c r="BN134" s="58"/>
      <c r="BO134" s="58"/>
      <c r="BP134" s="58"/>
      <c r="BQ134" s="58"/>
      <c r="BR134" s="58"/>
      <c r="BS134" s="58"/>
      <c r="BT134" s="58"/>
      <c r="BU134" s="58"/>
      <c r="BV134" s="58"/>
      <c r="BW134" s="58"/>
      <c r="BX134" s="58"/>
      <c r="BY134" s="58"/>
      <c r="BZ134" s="58"/>
      <c r="CA134" s="58"/>
      <c r="CB134" s="58"/>
      <c r="CC134" s="58"/>
      <c r="CD134" s="58"/>
      <c r="CE134" s="58"/>
      <c r="CF134" s="58"/>
      <c r="CG134" s="58"/>
      <c r="CH134" s="58"/>
      <c r="CI134" s="58"/>
      <c r="CJ134" s="58"/>
      <c r="CK134" s="58"/>
      <c r="CL134" s="58"/>
      <c r="CM134" s="58"/>
      <c r="CN134" s="58"/>
      <c r="CO134" s="58"/>
      <c r="CP134" s="58"/>
      <c r="CQ134" s="58"/>
      <c r="CR134" s="58"/>
      <c r="CS134" s="58"/>
      <c r="CT134" s="58"/>
      <c r="CU134" s="58"/>
      <c r="CV134" s="58"/>
      <c r="CW134" s="58"/>
      <c r="CX134" s="58"/>
      <c r="CY134" s="58"/>
      <c r="CZ134" s="58"/>
      <c r="DA134" s="58"/>
      <c r="DB134" s="58"/>
      <c r="DC134" s="58"/>
      <c r="DD134" s="58"/>
      <c r="DE134" s="58"/>
      <c r="DF134" s="58"/>
      <c r="DG134" s="58"/>
      <c r="DH134" s="58"/>
      <c r="DI134" s="58"/>
      <c r="DJ134" s="58"/>
      <c r="DK134" s="58"/>
      <c r="DL134" s="58"/>
      <c r="DM134" s="58"/>
      <c r="DN134" s="58"/>
      <c r="DO134" s="58"/>
      <c r="DP134" s="58"/>
      <c r="DQ134" s="58"/>
      <c r="DR134" s="58"/>
      <c r="DS134" s="58"/>
      <c r="DT134" s="58"/>
      <c r="DU134" s="58"/>
      <c r="DV134" s="58"/>
      <c r="DW134" s="58"/>
      <c r="DX134" s="58"/>
      <c r="DY134" s="58"/>
      <c r="DZ134" s="58"/>
      <c r="EA134" s="58"/>
      <c r="EB134" s="58"/>
      <c r="EC134" s="58"/>
      <c r="ED134" s="58"/>
      <c r="EE134" s="58"/>
      <c r="EF134" s="58"/>
      <c r="EG134" s="58"/>
      <c r="EH134" s="58"/>
      <c r="EI134" s="58"/>
      <c r="EJ134" s="58"/>
      <c r="EK134" s="58"/>
      <c r="EL134" s="58"/>
      <c r="EN134" s="8">
        <v>5</v>
      </c>
      <c r="EO134" s="8">
        <v>1</v>
      </c>
    </row>
    <row r="135" spans="1:145" s="16" customFormat="1">
      <c r="A135" s="1"/>
      <c r="B135" s="1" t="s">
        <v>130</v>
      </c>
      <c r="C135" s="1" t="s">
        <v>210</v>
      </c>
      <c r="D135" s="1" t="s">
        <v>222</v>
      </c>
      <c r="E135" s="1">
        <v>5</v>
      </c>
      <c r="F135" s="1">
        <v>1</v>
      </c>
      <c r="G135" s="1"/>
      <c r="H135" s="1"/>
      <c r="I135" s="59">
        <f t="shared" ref="I135:S135" si="220">AVERAGE(I124:I134)</f>
        <v>3.7900000000000005</v>
      </c>
      <c r="J135" s="59">
        <f t="shared" si="220"/>
        <v>3.9227272727272724</v>
      </c>
      <c r="K135" s="59">
        <f t="shared" si="220"/>
        <v>0.5361636363636364</v>
      </c>
      <c r="L135" s="59">
        <f t="shared" si="220"/>
        <v>74.509090909090901</v>
      </c>
      <c r="M135" s="59">
        <f t="shared" si="220"/>
        <v>9.1772727272727284E-2</v>
      </c>
      <c r="N135" s="59">
        <f t="shared" si="220"/>
        <v>8.0036363636363642E-2</v>
      </c>
      <c r="O135" s="59">
        <f t="shared" si="220"/>
        <v>0.61011818181818189</v>
      </c>
      <c r="P135" s="59">
        <f t="shared" si="220"/>
        <v>6.8672727272727274E-2</v>
      </c>
      <c r="Q135" s="59">
        <f t="shared" si="220"/>
        <v>12.363636363636363</v>
      </c>
      <c r="R135" s="59">
        <f t="shared" si="220"/>
        <v>1.6863636363636365E-2</v>
      </c>
      <c r="S135" s="59">
        <f t="shared" si="220"/>
        <v>95.989145454545451</v>
      </c>
      <c r="T135" s="1"/>
      <c r="U135" s="1"/>
      <c r="V135" s="59">
        <f>AVERAGE(V124:V134)</f>
        <v>3.948320064367866</v>
      </c>
      <c r="W135" s="59">
        <f>STDEV(V124:V134)</f>
        <v>0.13577089582597618</v>
      </c>
      <c r="X135" s="59">
        <f>AVERAGE(X124:X134)</f>
        <v>4.0866845381357866</v>
      </c>
      <c r="Y135" s="59">
        <f>STDEV(X124:X134)</f>
        <v>4.227818286611449E-2</v>
      </c>
      <c r="Z135" s="59">
        <f>AVERAGE(Z124:Z134)</f>
        <v>0.5585148936882508</v>
      </c>
      <c r="AA135" s="59">
        <f>STDEV(Z124:Z134)</f>
        <v>5.1017769808897419E-2</v>
      </c>
      <c r="AB135" s="59">
        <f>AVERAGE(AB124:AB134)</f>
        <v>77.623627235398629</v>
      </c>
      <c r="AC135" s="59">
        <f>STDEV(AB124:AB134)</f>
        <v>0.33355653531960144</v>
      </c>
      <c r="AD135" s="59">
        <f>AVERAGE(AD124:AD134)</f>
        <v>9.5635189773070325E-2</v>
      </c>
      <c r="AE135" s="59">
        <f>STDEV(AD124:AD134)</f>
        <v>2.0313251914748767E-2</v>
      </c>
      <c r="AF135" s="59">
        <f>AVERAGE(AF124:AF134)</f>
        <v>8.3452027571296467E-2</v>
      </c>
      <c r="AG135" s="59">
        <f>STDEV(AF124:AF134)</f>
        <v>1.7437684824176965E-2</v>
      </c>
      <c r="AH135" s="59">
        <f>AVERAGE(AH124:AH134)</f>
        <v>0.63560532891041899</v>
      </c>
      <c r="AI135" s="59">
        <f>STDEV(AH124:AH134)</f>
        <v>2.4747917263775777E-2</v>
      </c>
      <c r="AJ135" s="59">
        <f>AVERAGE(AJ124:AJ134)</f>
        <v>7.1467749347049261E-2</v>
      </c>
      <c r="AK135" s="59">
        <f>STDEV(AJ124:AJ134)</f>
        <v>2.7245897983986283E-2</v>
      </c>
      <c r="AL135" s="59">
        <f>AVERAGE(AL124:AL134)</f>
        <v>12.878999940370077</v>
      </c>
      <c r="AM135" s="59">
        <f>STDEV(AL124:AL134)</f>
        <v>0.40406773487453124</v>
      </c>
      <c r="AN135" s="59">
        <f>AVERAGE(AN124:AN134)</f>
        <v>1.762685147999592E-2</v>
      </c>
      <c r="AO135" s="59">
        <f>STDEV(AN124:AN134)</f>
        <v>1.5059705940774513E-2</v>
      </c>
      <c r="AP135" s="59">
        <f t="shared" ref="AP135:DA135" si="221">AVERAGE(AP124:AP134)</f>
        <v>8.0350046025036512</v>
      </c>
      <c r="AQ135" s="59">
        <f t="shared" si="221"/>
        <v>2.3374299715152536E-2</v>
      </c>
      <c r="AR135" s="59">
        <f t="shared" si="221"/>
        <v>841.02348159000576</v>
      </c>
      <c r="AS135" s="59">
        <f t="shared" si="221"/>
        <v>18.995975675017135</v>
      </c>
      <c r="AT135" s="59">
        <f t="shared" si="221"/>
        <v>0.13161247465988887</v>
      </c>
      <c r="AU135" s="59">
        <f t="shared" si="221"/>
        <v>7.0367014486920718</v>
      </c>
      <c r="AV135" s="59">
        <f t="shared" si="221"/>
        <v>6.1163773449506129</v>
      </c>
      <c r="AW135" s="59">
        <f t="shared" si="221"/>
        <v>7.196472857049622E-3</v>
      </c>
      <c r="AX135" s="59">
        <f t="shared" si="221"/>
        <v>36.984473374065871</v>
      </c>
      <c r="AY135" s="59" t="e">
        <f t="shared" si="221"/>
        <v>#DIV/0!</v>
      </c>
      <c r="AZ135" s="59" t="e">
        <f t="shared" si="221"/>
        <v>#DIV/0!</v>
      </c>
      <c r="BA135" s="59" t="e">
        <f t="shared" si="221"/>
        <v>#DIV/0!</v>
      </c>
      <c r="BB135" s="59" t="e">
        <f t="shared" si="221"/>
        <v>#DIV/0!</v>
      </c>
      <c r="BC135" s="59" t="e">
        <f t="shared" si="221"/>
        <v>#DIV/0!</v>
      </c>
      <c r="BD135" s="59" t="e">
        <f t="shared" si="221"/>
        <v>#DIV/0!</v>
      </c>
      <c r="BE135" s="59" t="e">
        <f t="shared" si="221"/>
        <v>#DIV/0!</v>
      </c>
      <c r="BF135" s="59" t="e">
        <f t="shared" si="221"/>
        <v>#DIV/0!</v>
      </c>
      <c r="BG135" s="59" t="e">
        <f t="shared" si="221"/>
        <v>#DIV/0!</v>
      </c>
      <c r="BH135" s="59" t="e">
        <f t="shared" si="221"/>
        <v>#DIV/0!</v>
      </c>
      <c r="BI135" s="59" t="e">
        <f t="shared" si="221"/>
        <v>#DIV/0!</v>
      </c>
      <c r="BJ135" s="59" t="e">
        <f t="shared" si="221"/>
        <v>#DIV/0!</v>
      </c>
      <c r="BK135" s="59" t="e">
        <f t="shared" si="221"/>
        <v>#DIV/0!</v>
      </c>
      <c r="BL135" s="59" t="e">
        <f t="shared" si="221"/>
        <v>#DIV/0!</v>
      </c>
      <c r="BM135" s="59" t="e">
        <f t="shared" si="221"/>
        <v>#DIV/0!</v>
      </c>
      <c r="BN135" s="59" t="e">
        <f t="shared" si="221"/>
        <v>#DIV/0!</v>
      </c>
      <c r="BO135" s="59" t="e">
        <f t="shared" si="221"/>
        <v>#DIV/0!</v>
      </c>
      <c r="BP135" s="59" t="e">
        <f t="shared" si="221"/>
        <v>#DIV/0!</v>
      </c>
      <c r="BQ135" s="59" t="e">
        <f t="shared" si="221"/>
        <v>#DIV/0!</v>
      </c>
      <c r="BR135" s="59" t="e">
        <f t="shared" si="221"/>
        <v>#DIV/0!</v>
      </c>
      <c r="BS135" s="59" t="e">
        <f t="shared" si="221"/>
        <v>#DIV/0!</v>
      </c>
      <c r="BT135" s="59" t="e">
        <f t="shared" si="221"/>
        <v>#DIV/0!</v>
      </c>
      <c r="BU135" s="59" t="e">
        <f t="shared" si="221"/>
        <v>#DIV/0!</v>
      </c>
      <c r="BV135" s="59" t="e">
        <f t="shared" si="221"/>
        <v>#DIV/0!</v>
      </c>
      <c r="BW135" s="59" t="e">
        <f t="shared" si="221"/>
        <v>#DIV/0!</v>
      </c>
      <c r="BX135" s="59" t="e">
        <f t="shared" si="221"/>
        <v>#DIV/0!</v>
      </c>
      <c r="BY135" s="59" t="e">
        <f t="shared" si="221"/>
        <v>#DIV/0!</v>
      </c>
      <c r="BZ135" s="59" t="e">
        <f t="shared" si="221"/>
        <v>#DIV/0!</v>
      </c>
      <c r="CA135" s="59" t="e">
        <f t="shared" si="221"/>
        <v>#DIV/0!</v>
      </c>
      <c r="CB135" s="59" t="e">
        <f t="shared" si="221"/>
        <v>#DIV/0!</v>
      </c>
      <c r="CC135" s="59" t="e">
        <f t="shared" si="221"/>
        <v>#DIV/0!</v>
      </c>
      <c r="CD135" s="59" t="e">
        <f t="shared" si="221"/>
        <v>#DIV/0!</v>
      </c>
      <c r="CE135" s="59" t="e">
        <f t="shared" si="221"/>
        <v>#DIV/0!</v>
      </c>
      <c r="CF135" s="59" t="e">
        <f t="shared" si="221"/>
        <v>#DIV/0!</v>
      </c>
      <c r="CG135" s="59" t="e">
        <f t="shared" si="221"/>
        <v>#DIV/0!</v>
      </c>
      <c r="CH135" s="59" t="e">
        <f t="shared" si="221"/>
        <v>#DIV/0!</v>
      </c>
      <c r="CI135" s="59" t="e">
        <f t="shared" si="221"/>
        <v>#DIV/0!</v>
      </c>
      <c r="CJ135" s="59" t="e">
        <f t="shared" si="221"/>
        <v>#DIV/0!</v>
      </c>
      <c r="CK135" s="59" t="e">
        <f t="shared" si="221"/>
        <v>#DIV/0!</v>
      </c>
      <c r="CL135" s="59" t="e">
        <f t="shared" si="221"/>
        <v>#DIV/0!</v>
      </c>
      <c r="CM135" s="59" t="e">
        <f t="shared" si="221"/>
        <v>#DIV/0!</v>
      </c>
      <c r="CN135" s="59" t="e">
        <f t="shared" si="221"/>
        <v>#DIV/0!</v>
      </c>
      <c r="CO135" s="59" t="e">
        <f t="shared" si="221"/>
        <v>#DIV/0!</v>
      </c>
      <c r="CP135" s="59" t="e">
        <f t="shared" si="221"/>
        <v>#DIV/0!</v>
      </c>
      <c r="CQ135" s="59" t="e">
        <f t="shared" si="221"/>
        <v>#DIV/0!</v>
      </c>
      <c r="CR135" s="59" t="e">
        <f t="shared" si="221"/>
        <v>#DIV/0!</v>
      </c>
      <c r="CS135" s="59" t="e">
        <f t="shared" si="221"/>
        <v>#DIV/0!</v>
      </c>
      <c r="CT135" s="59" t="e">
        <f t="shared" si="221"/>
        <v>#DIV/0!</v>
      </c>
      <c r="CU135" s="59" t="e">
        <f t="shared" si="221"/>
        <v>#DIV/0!</v>
      </c>
      <c r="CV135" s="59" t="e">
        <f t="shared" si="221"/>
        <v>#DIV/0!</v>
      </c>
      <c r="CW135" s="59" t="e">
        <f t="shared" si="221"/>
        <v>#DIV/0!</v>
      </c>
      <c r="CX135" s="59" t="e">
        <f t="shared" si="221"/>
        <v>#DIV/0!</v>
      </c>
      <c r="CY135" s="59" t="e">
        <f t="shared" si="221"/>
        <v>#DIV/0!</v>
      </c>
      <c r="CZ135" s="59" t="e">
        <f t="shared" si="221"/>
        <v>#DIV/0!</v>
      </c>
      <c r="DA135" s="59" t="e">
        <f t="shared" si="221"/>
        <v>#DIV/0!</v>
      </c>
      <c r="DB135" s="59" t="e">
        <f t="shared" ref="DB135:EL135" si="222">AVERAGE(DB124:DB134)</f>
        <v>#DIV/0!</v>
      </c>
      <c r="DC135" s="59" t="e">
        <f t="shared" si="222"/>
        <v>#DIV/0!</v>
      </c>
      <c r="DD135" s="59" t="e">
        <f t="shared" si="222"/>
        <v>#DIV/0!</v>
      </c>
      <c r="DE135" s="59" t="e">
        <f t="shared" si="222"/>
        <v>#DIV/0!</v>
      </c>
      <c r="DF135" s="59" t="e">
        <f t="shared" si="222"/>
        <v>#DIV/0!</v>
      </c>
      <c r="DG135" s="59" t="e">
        <f t="shared" si="222"/>
        <v>#DIV/0!</v>
      </c>
      <c r="DH135" s="59" t="e">
        <f t="shared" si="222"/>
        <v>#DIV/0!</v>
      </c>
      <c r="DI135" s="59" t="e">
        <f t="shared" si="222"/>
        <v>#DIV/0!</v>
      </c>
      <c r="DJ135" s="59" t="e">
        <f t="shared" si="222"/>
        <v>#DIV/0!</v>
      </c>
      <c r="DK135" s="59" t="e">
        <f t="shared" si="222"/>
        <v>#DIV/0!</v>
      </c>
      <c r="DL135" s="59" t="e">
        <f t="shared" si="222"/>
        <v>#DIV/0!</v>
      </c>
      <c r="DM135" s="59" t="e">
        <f t="shared" si="222"/>
        <v>#DIV/0!</v>
      </c>
      <c r="DN135" s="59" t="e">
        <f t="shared" si="222"/>
        <v>#DIV/0!</v>
      </c>
      <c r="DO135" s="59" t="e">
        <f t="shared" si="222"/>
        <v>#DIV/0!</v>
      </c>
      <c r="DP135" s="59" t="e">
        <f t="shared" si="222"/>
        <v>#DIV/0!</v>
      </c>
      <c r="DQ135" s="59" t="e">
        <f t="shared" si="222"/>
        <v>#DIV/0!</v>
      </c>
      <c r="DR135" s="59" t="e">
        <f t="shared" si="222"/>
        <v>#DIV/0!</v>
      </c>
      <c r="DS135" s="59" t="e">
        <f t="shared" si="222"/>
        <v>#DIV/0!</v>
      </c>
      <c r="DT135" s="59" t="e">
        <f t="shared" si="222"/>
        <v>#DIV/0!</v>
      </c>
      <c r="DU135" s="59" t="e">
        <f t="shared" si="222"/>
        <v>#DIV/0!</v>
      </c>
      <c r="DV135" s="59" t="e">
        <f t="shared" si="222"/>
        <v>#DIV/0!</v>
      </c>
      <c r="DW135" s="59" t="e">
        <f t="shared" si="222"/>
        <v>#DIV/0!</v>
      </c>
      <c r="DX135" s="59" t="e">
        <f t="shared" si="222"/>
        <v>#DIV/0!</v>
      </c>
      <c r="DY135" s="59" t="e">
        <f t="shared" si="222"/>
        <v>#DIV/0!</v>
      </c>
      <c r="DZ135" s="59" t="e">
        <f t="shared" si="222"/>
        <v>#DIV/0!</v>
      </c>
      <c r="EA135" s="59" t="e">
        <f t="shared" si="222"/>
        <v>#DIV/0!</v>
      </c>
      <c r="EB135" s="59" t="e">
        <f t="shared" si="222"/>
        <v>#DIV/0!</v>
      </c>
      <c r="EC135" s="59" t="e">
        <f t="shared" si="222"/>
        <v>#DIV/0!</v>
      </c>
      <c r="ED135" s="59" t="e">
        <f t="shared" si="222"/>
        <v>#DIV/0!</v>
      </c>
      <c r="EE135" s="59" t="e">
        <f t="shared" si="222"/>
        <v>#DIV/0!</v>
      </c>
      <c r="EF135" s="59" t="e">
        <f t="shared" si="222"/>
        <v>#DIV/0!</v>
      </c>
      <c r="EG135" s="59" t="e">
        <f t="shared" si="222"/>
        <v>#DIV/0!</v>
      </c>
      <c r="EH135" s="59" t="e">
        <f t="shared" si="222"/>
        <v>#DIV/0!</v>
      </c>
      <c r="EI135" s="59" t="e">
        <f t="shared" si="222"/>
        <v>#DIV/0!</v>
      </c>
      <c r="EJ135" s="59" t="e">
        <f t="shared" si="222"/>
        <v>#DIV/0!</v>
      </c>
      <c r="EK135" s="59" t="e">
        <f t="shared" si="222"/>
        <v>#DIV/0!</v>
      </c>
      <c r="EL135" s="59" t="e">
        <f t="shared" si="222"/>
        <v>#DIV/0!</v>
      </c>
      <c r="EN135" s="16">
        <v>5</v>
      </c>
      <c r="EO135" s="16">
        <v>1</v>
      </c>
    </row>
    <row r="136" spans="1:145" s="19" customFormat="1">
      <c r="A136" s="2"/>
      <c r="B136" s="2"/>
      <c r="C136" s="2"/>
      <c r="D136" s="2"/>
      <c r="E136" s="2"/>
      <c r="F136" s="2"/>
      <c r="G136" s="2"/>
      <c r="H136" s="2"/>
      <c r="I136" s="60">
        <f t="shared" ref="I136:S136" si="223">STDEV(I124:I134)</f>
        <v>0.13935566009315881</v>
      </c>
      <c r="J136" s="60">
        <f t="shared" si="223"/>
        <v>5.8667011018273131E-2</v>
      </c>
      <c r="K136" s="60">
        <f t="shared" si="223"/>
        <v>5.013468405659445E-2</v>
      </c>
      <c r="L136" s="60">
        <f t="shared" si="223"/>
        <v>0.83479883259926435</v>
      </c>
      <c r="M136" s="60">
        <f t="shared" si="223"/>
        <v>1.929658471901648E-2</v>
      </c>
      <c r="N136" s="60">
        <f t="shared" si="223"/>
        <v>1.6330111617945047E-2</v>
      </c>
      <c r="O136" s="60">
        <f t="shared" si="223"/>
        <v>2.5062474665595885E-2</v>
      </c>
      <c r="P136" s="60">
        <f t="shared" si="223"/>
        <v>2.6505399106940095E-2</v>
      </c>
      <c r="Q136" s="60">
        <f t="shared" si="223"/>
        <v>0.45255436639751329</v>
      </c>
      <c r="R136" s="60">
        <f t="shared" si="223"/>
        <v>1.4469711312066503E-2</v>
      </c>
      <c r="S136" s="60">
        <f t="shared" si="223"/>
        <v>1.1391500615490784</v>
      </c>
      <c r="T136" s="2"/>
      <c r="U136" s="2"/>
      <c r="V136" s="60"/>
      <c r="W136" s="60"/>
      <c r="X136" s="60"/>
      <c r="Y136" s="60"/>
      <c r="Z136" s="60"/>
      <c r="AA136" s="60"/>
      <c r="AB136" s="60"/>
      <c r="AC136" s="60"/>
      <c r="AD136" s="60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>
        <f t="shared" ref="AP136:DA136" si="224">STDEV(AP124:AP134)</f>
        <v>0.14151573381272811</v>
      </c>
      <c r="AQ136" s="60">
        <f t="shared" si="224"/>
        <v>4.790799918213043E-3</v>
      </c>
      <c r="AR136" s="60">
        <f t="shared" si="224"/>
        <v>155.27883402722571</v>
      </c>
      <c r="AS136" s="60">
        <f t="shared" si="224"/>
        <v>0.19784922382470191</v>
      </c>
      <c r="AT136" s="60">
        <f t="shared" si="224"/>
        <v>2.836165290255041E-2</v>
      </c>
      <c r="AU136" s="60">
        <f t="shared" si="224"/>
        <v>1.925905777454602</v>
      </c>
      <c r="AV136" s="60">
        <f t="shared" si="224"/>
        <v>1.5185128658103002</v>
      </c>
      <c r="AW136" s="60">
        <f t="shared" si="224"/>
        <v>6.7172961240941304E-4</v>
      </c>
      <c r="AX136" s="60">
        <f t="shared" si="224"/>
        <v>6.1083497380082132</v>
      </c>
      <c r="AY136" s="60" t="e">
        <f t="shared" si="224"/>
        <v>#DIV/0!</v>
      </c>
      <c r="AZ136" s="60" t="e">
        <f t="shared" si="224"/>
        <v>#DIV/0!</v>
      </c>
      <c r="BA136" s="60" t="e">
        <f t="shared" si="224"/>
        <v>#DIV/0!</v>
      </c>
      <c r="BB136" s="60" t="e">
        <f t="shared" si="224"/>
        <v>#DIV/0!</v>
      </c>
      <c r="BC136" s="60" t="e">
        <f t="shared" si="224"/>
        <v>#DIV/0!</v>
      </c>
      <c r="BD136" s="60" t="e">
        <f t="shared" si="224"/>
        <v>#DIV/0!</v>
      </c>
      <c r="BE136" s="60" t="e">
        <f t="shared" si="224"/>
        <v>#DIV/0!</v>
      </c>
      <c r="BF136" s="60" t="e">
        <f t="shared" si="224"/>
        <v>#DIV/0!</v>
      </c>
      <c r="BG136" s="60" t="e">
        <f t="shared" si="224"/>
        <v>#DIV/0!</v>
      </c>
      <c r="BH136" s="60" t="e">
        <f t="shared" si="224"/>
        <v>#DIV/0!</v>
      </c>
      <c r="BI136" s="60" t="e">
        <f t="shared" si="224"/>
        <v>#DIV/0!</v>
      </c>
      <c r="BJ136" s="60" t="e">
        <f t="shared" si="224"/>
        <v>#DIV/0!</v>
      </c>
      <c r="BK136" s="60" t="e">
        <f t="shared" si="224"/>
        <v>#DIV/0!</v>
      </c>
      <c r="BL136" s="60" t="e">
        <f t="shared" si="224"/>
        <v>#DIV/0!</v>
      </c>
      <c r="BM136" s="60" t="e">
        <f t="shared" si="224"/>
        <v>#DIV/0!</v>
      </c>
      <c r="BN136" s="60" t="e">
        <f t="shared" si="224"/>
        <v>#DIV/0!</v>
      </c>
      <c r="BO136" s="60" t="e">
        <f t="shared" si="224"/>
        <v>#DIV/0!</v>
      </c>
      <c r="BP136" s="60" t="e">
        <f t="shared" si="224"/>
        <v>#DIV/0!</v>
      </c>
      <c r="BQ136" s="60" t="e">
        <f t="shared" si="224"/>
        <v>#DIV/0!</v>
      </c>
      <c r="BR136" s="60" t="e">
        <f t="shared" si="224"/>
        <v>#DIV/0!</v>
      </c>
      <c r="BS136" s="60" t="e">
        <f t="shared" si="224"/>
        <v>#DIV/0!</v>
      </c>
      <c r="BT136" s="60" t="e">
        <f t="shared" si="224"/>
        <v>#DIV/0!</v>
      </c>
      <c r="BU136" s="60" t="e">
        <f t="shared" si="224"/>
        <v>#DIV/0!</v>
      </c>
      <c r="BV136" s="60" t="e">
        <f t="shared" si="224"/>
        <v>#DIV/0!</v>
      </c>
      <c r="BW136" s="60" t="e">
        <f t="shared" si="224"/>
        <v>#DIV/0!</v>
      </c>
      <c r="BX136" s="60" t="e">
        <f t="shared" si="224"/>
        <v>#DIV/0!</v>
      </c>
      <c r="BY136" s="60" t="e">
        <f t="shared" si="224"/>
        <v>#DIV/0!</v>
      </c>
      <c r="BZ136" s="60" t="e">
        <f t="shared" si="224"/>
        <v>#DIV/0!</v>
      </c>
      <c r="CA136" s="60" t="e">
        <f t="shared" si="224"/>
        <v>#DIV/0!</v>
      </c>
      <c r="CB136" s="60" t="e">
        <f t="shared" si="224"/>
        <v>#DIV/0!</v>
      </c>
      <c r="CC136" s="60" t="e">
        <f t="shared" si="224"/>
        <v>#DIV/0!</v>
      </c>
      <c r="CD136" s="60" t="e">
        <f t="shared" si="224"/>
        <v>#DIV/0!</v>
      </c>
      <c r="CE136" s="60" t="e">
        <f t="shared" si="224"/>
        <v>#DIV/0!</v>
      </c>
      <c r="CF136" s="60" t="e">
        <f t="shared" si="224"/>
        <v>#DIV/0!</v>
      </c>
      <c r="CG136" s="60" t="e">
        <f t="shared" si="224"/>
        <v>#DIV/0!</v>
      </c>
      <c r="CH136" s="60" t="e">
        <f t="shared" si="224"/>
        <v>#DIV/0!</v>
      </c>
      <c r="CI136" s="60" t="e">
        <f t="shared" si="224"/>
        <v>#DIV/0!</v>
      </c>
      <c r="CJ136" s="60" t="e">
        <f t="shared" si="224"/>
        <v>#DIV/0!</v>
      </c>
      <c r="CK136" s="60" t="e">
        <f t="shared" si="224"/>
        <v>#DIV/0!</v>
      </c>
      <c r="CL136" s="60" t="e">
        <f t="shared" si="224"/>
        <v>#DIV/0!</v>
      </c>
      <c r="CM136" s="60" t="e">
        <f t="shared" si="224"/>
        <v>#DIV/0!</v>
      </c>
      <c r="CN136" s="60" t="e">
        <f t="shared" si="224"/>
        <v>#DIV/0!</v>
      </c>
      <c r="CO136" s="60" t="e">
        <f t="shared" si="224"/>
        <v>#DIV/0!</v>
      </c>
      <c r="CP136" s="60" t="e">
        <f t="shared" si="224"/>
        <v>#DIV/0!</v>
      </c>
      <c r="CQ136" s="60" t="e">
        <f t="shared" si="224"/>
        <v>#DIV/0!</v>
      </c>
      <c r="CR136" s="60" t="e">
        <f t="shared" si="224"/>
        <v>#DIV/0!</v>
      </c>
      <c r="CS136" s="60" t="e">
        <f t="shared" si="224"/>
        <v>#DIV/0!</v>
      </c>
      <c r="CT136" s="60" t="e">
        <f t="shared" si="224"/>
        <v>#DIV/0!</v>
      </c>
      <c r="CU136" s="60" t="e">
        <f t="shared" si="224"/>
        <v>#DIV/0!</v>
      </c>
      <c r="CV136" s="60" t="e">
        <f t="shared" si="224"/>
        <v>#DIV/0!</v>
      </c>
      <c r="CW136" s="60" t="e">
        <f t="shared" si="224"/>
        <v>#DIV/0!</v>
      </c>
      <c r="CX136" s="60" t="e">
        <f t="shared" si="224"/>
        <v>#DIV/0!</v>
      </c>
      <c r="CY136" s="60" t="e">
        <f t="shared" si="224"/>
        <v>#DIV/0!</v>
      </c>
      <c r="CZ136" s="60" t="e">
        <f t="shared" si="224"/>
        <v>#DIV/0!</v>
      </c>
      <c r="DA136" s="60" t="e">
        <f t="shared" si="224"/>
        <v>#DIV/0!</v>
      </c>
      <c r="DB136" s="60" t="e">
        <f t="shared" ref="DB136:EL136" si="225">STDEV(DB124:DB134)</f>
        <v>#DIV/0!</v>
      </c>
      <c r="DC136" s="60" t="e">
        <f t="shared" si="225"/>
        <v>#DIV/0!</v>
      </c>
      <c r="DD136" s="60" t="e">
        <f t="shared" si="225"/>
        <v>#DIV/0!</v>
      </c>
      <c r="DE136" s="60" t="e">
        <f t="shared" si="225"/>
        <v>#DIV/0!</v>
      </c>
      <c r="DF136" s="60" t="e">
        <f t="shared" si="225"/>
        <v>#DIV/0!</v>
      </c>
      <c r="DG136" s="60" t="e">
        <f t="shared" si="225"/>
        <v>#DIV/0!</v>
      </c>
      <c r="DH136" s="60" t="e">
        <f t="shared" si="225"/>
        <v>#DIV/0!</v>
      </c>
      <c r="DI136" s="60" t="e">
        <f t="shared" si="225"/>
        <v>#DIV/0!</v>
      </c>
      <c r="DJ136" s="60" t="e">
        <f t="shared" si="225"/>
        <v>#DIV/0!</v>
      </c>
      <c r="DK136" s="60" t="e">
        <f t="shared" si="225"/>
        <v>#DIV/0!</v>
      </c>
      <c r="DL136" s="60" t="e">
        <f t="shared" si="225"/>
        <v>#DIV/0!</v>
      </c>
      <c r="DM136" s="60" t="e">
        <f t="shared" si="225"/>
        <v>#DIV/0!</v>
      </c>
      <c r="DN136" s="60" t="e">
        <f t="shared" si="225"/>
        <v>#DIV/0!</v>
      </c>
      <c r="DO136" s="60" t="e">
        <f t="shared" si="225"/>
        <v>#DIV/0!</v>
      </c>
      <c r="DP136" s="60" t="e">
        <f t="shared" si="225"/>
        <v>#DIV/0!</v>
      </c>
      <c r="DQ136" s="60" t="e">
        <f t="shared" si="225"/>
        <v>#DIV/0!</v>
      </c>
      <c r="DR136" s="60" t="e">
        <f t="shared" si="225"/>
        <v>#DIV/0!</v>
      </c>
      <c r="DS136" s="60" t="e">
        <f t="shared" si="225"/>
        <v>#DIV/0!</v>
      </c>
      <c r="DT136" s="60" t="e">
        <f t="shared" si="225"/>
        <v>#DIV/0!</v>
      </c>
      <c r="DU136" s="60" t="e">
        <f t="shared" si="225"/>
        <v>#DIV/0!</v>
      </c>
      <c r="DV136" s="60" t="e">
        <f t="shared" si="225"/>
        <v>#DIV/0!</v>
      </c>
      <c r="DW136" s="60" t="e">
        <f t="shared" si="225"/>
        <v>#DIV/0!</v>
      </c>
      <c r="DX136" s="60" t="e">
        <f t="shared" si="225"/>
        <v>#DIV/0!</v>
      </c>
      <c r="DY136" s="60" t="e">
        <f t="shared" si="225"/>
        <v>#DIV/0!</v>
      </c>
      <c r="DZ136" s="60" t="e">
        <f t="shared" si="225"/>
        <v>#DIV/0!</v>
      </c>
      <c r="EA136" s="60" t="e">
        <f t="shared" si="225"/>
        <v>#DIV/0!</v>
      </c>
      <c r="EB136" s="60" t="e">
        <f t="shared" si="225"/>
        <v>#DIV/0!</v>
      </c>
      <c r="EC136" s="60" t="e">
        <f t="shared" si="225"/>
        <v>#DIV/0!</v>
      </c>
      <c r="ED136" s="60" t="e">
        <f t="shared" si="225"/>
        <v>#DIV/0!</v>
      </c>
      <c r="EE136" s="60" t="e">
        <f t="shared" si="225"/>
        <v>#DIV/0!</v>
      </c>
      <c r="EF136" s="60" t="e">
        <f t="shared" si="225"/>
        <v>#DIV/0!</v>
      </c>
      <c r="EG136" s="60" t="e">
        <f t="shared" si="225"/>
        <v>#DIV/0!</v>
      </c>
      <c r="EH136" s="60" t="e">
        <f t="shared" si="225"/>
        <v>#DIV/0!</v>
      </c>
      <c r="EI136" s="60" t="e">
        <f t="shared" si="225"/>
        <v>#DIV/0!</v>
      </c>
      <c r="EJ136" s="60" t="e">
        <f t="shared" si="225"/>
        <v>#DIV/0!</v>
      </c>
      <c r="EK136" s="60" t="e">
        <f t="shared" si="225"/>
        <v>#DIV/0!</v>
      </c>
      <c r="EL136" s="60" t="e">
        <f t="shared" si="225"/>
        <v>#DIV/0!</v>
      </c>
    </row>
    <row r="137" spans="1:145" s="21" customFormat="1">
      <c r="B137" s="22"/>
      <c r="C137" s="5"/>
      <c r="D137" s="22"/>
      <c r="F137" s="12"/>
      <c r="G137" s="12"/>
      <c r="H137" s="1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29"/>
      <c r="U137" s="29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62"/>
      <c r="CX137" s="62"/>
      <c r="CY137" s="62"/>
      <c r="CZ137" s="62"/>
      <c r="DA137" s="62"/>
      <c r="DB137" s="62"/>
      <c r="DC137" s="62"/>
      <c r="DD137" s="62"/>
      <c r="DE137" s="62"/>
      <c r="DF137" s="62"/>
      <c r="DG137" s="62"/>
      <c r="DH137" s="62"/>
      <c r="DI137" s="62"/>
      <c r="DJ137" s="62"/>
      <c r="DK137" s="62"/>
      <c r="DL137" s="62"/>
      <c r="DM137" s="62"/>
      <c r="DN137" s="62"/>
      <c r="DO137" s="62"/>
      <c r="DP137" s="62"/>
      <c r="DQ137" s="62"/>
      <c r="DR137" s="62"/>
      <c r="DS137" s="62"/>
      <c r="DT137" s="62"/>
      <c r="DU137" s="62"/>
      <c r="DV137" s="62"/>
      <c r="DW137" s="62"/>
      <c r="DX137" s="62"/>
      <c r="DY137" s="62"/>
      <c r="DZ137" s="62"/>
      <c r="EA137" s="62"/>
      <c r="EB137" s="62"/>
      <c r="EC137" s="62"/>
      <c r="ED137" s="62"/>
      <c r="EE137" s="62"/>
      <c r="EF137" s="62"/>
      <c r="EG137" s="62"/>
      <c r="EH137" s="62"/>
      <c r="EI137" s="62"/>
      <c r="EJ137" s="62"/>
      <c r="EK137" s="62"/>
      <c r="EL137" s="62"/>
      <c r="EO137" s="12"/>
    </row>
    <row r="138" spans="1:145">
      <c r="A138" s="8" t="s">
        <v>208</v>
      </c>
      <c r="B138" s="18" t="s">
        <v>233</v>
      </c>
      <c r="C138" s="18" t="s">
        <v>210</v>
      </c>
      <c r="D138" s="18" t="s">
        <v>234</v>
      </c>
      <c r="E138" s="8">
        <v>6</v>
      </c>
      <c r="F138" s="8">
        <v>1</v>
      </c>
      <c r="G138" s="8" t="s">
        <v>1204</v>
      </c>
      <c r="H138" s="8" t="s">
        <v>1205</v>
      </c>
      <c r="I138" s="58">
        <v>3.82</v>
      </c>
      <c r="J138" s="58">
        <v>3.9</v>
      </c>
      <c r="K138" s="58">
        <v>0.60870000000000002</v>
      </c>
      <c r="L138" s="58">
        <v>73.33</v>
      </c>
      <c r="M138" s="58">
        <v>9.4899999999999998E-2</v>
      </c>
      <c r="N138" s="58">
        <v>5.7700000000000001E-2</v>
      </c>
      <c r="O138" s="58">
        <v>0.6401</v>
      </c>
      <c r="P138" s="58">
        <v>2.46E-2</v>
      </c>
      <c r="Q138" s="58">
        <v>11.98</v>
      </c>
      <c r="R138" s="58">
        <v>0</v>
      </c>
      <c r="S138" s="58">
        <v>94.456100000000006</v>
      </c>
      <c r="T138" s="18"/>
      <c r="V138" s="58">
        <f t="shared" ref="V138:V149" si="226">(I138/S138)*100</f>
        <v>4.0442067796574275</v>
      </c>
      <c r="W138" s="58"/>
      <c r="X138" s="58">
        <f t="shared" ref="X138:X149" si="227">(J138/S138)*100</f>
        <v>4.1289022095978973</v>
      </c>
      <c r="Y138" s="58"/>
      <c r="Z138" s="58">
        <f t="shared" ref="Z138:Z149" si="228">(K138/S138)*100</f>
        <v>0.64442635255954872</v>
      </c>
      <c r="AA138" s="58"/>
      <c r="AB138" s="58">
        <f t="shared" ref="AB138:AB149" si="229">(L138/S138)*100</f>
        <v>77.633948469183039</v>
      </c>
      <c r="AC138" s="58"/>
      <c r="AD138" s="58">
        <f t="shared" ref="AD138:AD149" si="230">(M138/S138)*100</f>
        <v>0.10046995376688217</v>
      </c>
      <c r="AE138" s="58"/>
      <c r="AF138" s="58">
        <f t="shared" ref="AF138:AF149" si="231">(N138/S138)*100</f>
        <v>6.1086578844563769E-2</v>
      </c>
      <c r="AG138" s="58"/>
      <c r="AH138" s="58">
        <f t="shared" ref="AH138:AH149" si="232">(O138/S138)*100</f>
        <v>0.67766930881118315</v>
      </c>
      <c r="AI138" s="58"/>
      <c r="AJ138" s="58">
        <f t="shared" ref="AJ138:AJ149" si="233">(P138/S138)*100</f>
        <v>2.6043844706694432E-2</v>
      </c>
      <c r="AK138" s="58"/>
      <c r="AL138" s="58">
        <f t="shared" ref="AL138:AL149" si="234">(Q138/S138)*100</f>
        <v>12.683140633585339</v>
      </c>
      <c r="AM138" s="58"/>
      <c r="AN138" s="58">
        <f t="shared" ref="AN138:AN149" si="235">(R138/S138)*100</f>
        <v>0</v>
      </c>
      <c r="AO138" s="58"/>
      <c r="AP138" s="58">
        <f t="shared" ref="AP138:AP149" si="236">V138+X138</f>
        <v>8.1731089892553257</v>
      </c>
      <c r="AQ138" s="58">
        <f t="shared" ref="AQ138:AQ149" si="237">AD138/X138</f>
        <v>2.4333333333333335E-2</v>
      </c>
      <c r="AR138" s="58">
        <f t="shared" ref="AR138:AR149" si="238">AB138/AD138</f>
        <v>772.70811380400426</v>
      </c>
      <c r="AS138" s="58">
        <f t="shared" ref="AS138:AS149" si="239">AB138/X138</f>
        <v>18.802564102564105</v>
      </c>
      <c r="AT138" s="58">
        <f t="shared" ref="AT138:AT149" si="240">AF138/AH138</f>
        <v>9.0142165286673959E-2</v>
      </c>
      <c r="AU138" s="58">
        <f t="shared" ref="AU138:AU149" si="241">Z138/AF138</f>
        <v>10.549393414211437</v>
      </c>
      <c r="AV138" s="58">
        <f t="shared" ref="AV138:AV149" si="242">Z138/AD138</f>
        <v>6.4141201264488936</v>
      </c>
      <c r="AW138" s="58">
        <f t="shared" ref="AW138:AW149" si="243">Z138/AB138</f>
        <v>8.300831855993453E-3</v>
      </c>
      <c r="AX138" s="58">
        <f t="shared" ref="AX138:AX149" si="244">((AF138/40.311)/((AF138/40.311)+(Z138/159.688)))*100</f>
        <v>27.299679417120469</v>
      </c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M138" s="58"/>
      <c r="BN138" s="58"/>
      <c r="BO138" s="58"/>
      <c r="BP138" s="58"/>
      <c r="BQ138" s="58"/>
      <c r="BR138" s="58"/>
      <c r="BS138" s="58"/>
      <c r="BT138" s="58"/>
      <c r="BU138" s="58"/>
      <c r="BV138" s="58"/>
      <c r="BW138" s="58"/>
      <c r="BX138" s="58"/>
      <c r="BY138" s="58"/>
      <c r="BZ138" s="58"/>
      <c r="CA138" s="58"/>
      <c r="CB138" s="58"/>
      <c r="CC138" s="58"/>
      <c r="CD138" s="58"/>
      <c r="CE138" s="58"/>
      <c r="CF138" s="58"/>
      <c r="CG138" s="58"/>
      <c r="CH138" s="58"/>
      <c r="CI138" s="58"/>
      <c r="CJ138" s="58"/>
      <c r="CK138" s="58"/>
      <c r="CL138" s="58"/>
      <c r="CM138" s="58"/>
      <c r="CN138" s="58"/>
      <c r="CO138" s="58"/>
      <c r="CP138" s="58"/>
      <c r="CQ138" s="58"/>
      <c r="CR138" s="58"/>
      <c r="CS138" s="58"/>
      <c r="CT138" s="58"/>
      <c r="CU138" s="58"/>
      <c r="CV138" s="58"/>
      <c r="CW138" s="58"/>
      <c r="CX138" s="58"/>
      <c r="CY138" s="58"/>
      <c r="CZ138" s="58"/>
      <c r="DA138" s="58"/>
      <c r="DB138" s="58"/>
      <c r="DC138" s="58"/>
      <c r="DD138" s="58"/>
      <c r="DE138" s="58"/>
      <c r="DF138" s="58"/>
      <c r="DG138" s="58"/>
      <c r="DH138" s="58"/>
      <c r="DI138" s="58"/>
      <c r="DJ138" s="58"/>
      <c r="DK138" s="58"/>
      <c r="DL138" s="58"/>
      <c r="DM138" s="58"/>
      <c r="DN138" s="58"/>
      <c r="DO138" s="58"/>
      <c r="DP138" s="58"/>
      <c r="DQ138" s="58"/>
      <c r="DR138" s="58"/>
      <c r="DS138" s="58"/>
      <c r="DT138" s="58"/>
      <c r="DU138" s="58"/>
      <c r="DV138" s="58"/>
      <c r="DW138" s="58"/>
      <c r="DX138" s="58"/>
      <c r="DY138" s="58"/>
      <c r="DZ138" s="58"/>
      <c r="EA138" s="58"/>
      <c r="EB138" s="58"/>
      <c r="EC138" s="58"/>
      <c r="ED138" s="58"/>
      <c r="EE138" s="58"/>
      <c r="EF138" s="58"/>
      <c r="EG138" s="58"/>
      <c r="EH138" s="58"/>
      <c r="EI138" s="58"/>
      <c r="EJ138" s="58"/>
      <c r="EK138" s="58"/>
      <c r="EL138" s="58"/>
      <c r="EN138" s="8">
        <v>6</v>
      </c>
      <c r="EO138" s="8">
        <v>1</v>
      </c>
    </row>
    <row r="139" spans="1:145">
      <c r="B139" s="18" t="s">
        <v>235</v>
      </c>
      <c r="C139" s="18" t="s">
        <v>210</v>
      </c>
      <c r="D139" s="18" t="s">
        <v>234</v>
      </c>
      <c r="E139" s="8">
        <v>6</v>
      </c>
      <c r="F139" s="8">
        <v>1</v>
      </c>
      <c r="I139" s="58">
        <v>3.89</v>
      </c>
      <c r="J139" s="58">
        <v>3.82</v>
      </c>
      <c r="K139" s="58">
        <v>0.55840000000000001</v>
      </c>
      <c r="L139" s="58">
        <v>75.66</v>
      </c>
      <c r="M139" s="58">
        <v>9.7900000000000001E-2</v>
      </c>
      <c r="N139" s="58">
        <v>0.1147</v>
      </c>
      <c r="O139" s="58">
        <v>0.65610000000000002</v>
      </c>
      <c r="P139" s="58">
        <v>2.8899999999999999E-2</v>
      </c>
      <c r="Q139" s="58">
        <v>12.29</v>
      </c>
      <c r="R139" s="58">
        <v>2.7E-2</v>
      </c>
      <c r="S139" s="58">
        <v>97.143100000000004</v>
      </c>
      <c r="T139" s="18"/>
      <c r="V139" s="58">
        <f t="shared" si="226"/>
        <v>4.0044017537014982</v>
      </c>
      <c r="W139" s="58"/>
      <c r="X139" s="58">
        <f t="shared" si="227"/>
        <v>3.9323431103186945</v>
      </c>
      <c r="Y139" s="58"/>
      <c r="Z139" s="58">
        <f t="shared" si="228"/>
        <v>0.57482209235653381</v>
      </c>
      <c r="AA139" s="58"/>
      <c r="AB139" s="58">
        <f t="shared" si="229"/>
        <v>77.88509940489854</v>
      </c>
      <c r="AC139" s="58"/>
      <c r="AD139" s="58">
        <f t="shared" si="230"/>
        <v>0.10077915981680634</v>
      </c>
      <c r="AE139" s="58"/>
      <c r="AF139" s="58">
        <f t="shared" si="231"/>
        <v>0.11807323422867913</v>
      </c>
      <c r="AG139" s="58"/>
      <c r="AH139" s="58">
        <f t="shared" si="232"/>
        <v>0.67539537033510355</v>
      </c>
      <c r="AI139" s="58"/>
      <c r="AJ139" s="58">
        <f t="shared" si="233"/>
        <v>2.9749925625185938E-2</v>
      </c>
      <c r="AK139" s="58"/>
      <c r="AL139" s="58">
        <f t="shared" si="234"/>
        <v>12.651438959637892</v>
      </c>
      <c r="AM139" s="58"/>
      <c r="AN139" s="58">
        <f t="shared" si="235"/>
        <v>2.7794048161938419E-2</v>
      </c>
      <c r="AO139" s="58"/>
      <c r="AP139" s="58">
        <f t="shared" si="236"/>
        <v>7.9367448640201932</v>
      </c>
      <c r="AQ139" s="58">
        <f t="shared" si="237"/>
        <v>2.5628272251308901E-2</v>
      </c>
      <c r="AR139" s="58">
        <f t="shared" si="238"/>
        <v>772.82941777323799</v>
      </c>
      <c r="AS139" s="58">
        <f t="shared" si="239"/>
        <v>19.806282722513089</v>
      </c>
      <c r="AT139" s="58">
        <f t="shared" si="240"/>
        <v>0.17482091144642584</v>
      </c>
      <c r="AU139" s="58">
        <f t="shared" si="241"/>
        <v>4.8683522231909331</v>
      </c>
      <c r="AV139" s="58">
        <f t="shared" si="242"/>
        <v>5.7037793667007151</v>
      </c>
      <c r="AW139" s="58">
        <f t="shared" si="243"/>
        <v>7.3803859370869685E-3</v>
      </c>
      <c r="AX139" s="58">
        <f t="shared" si="244"/>
        <v>44.864226795770399</v>
      </c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M139" s="58"/>
      <c r="BN139" s="58"/>
      <c r="BO139" s="58"/>
      <c r="BP139" s="58"/>
      <c r="BQ139" s="58"/>
      <c r="BR139" s="58"/>
      <c r="BS139" s="58"/>
      <c r="BT139" s="58"/>
      <c r="BU139" s="58"/>
      <c r="BV139" s="58"/>
      <c r="BW139" s="58"/>
      <c r="BX139" s="58"/>
      <c r="BY139" s="58"/>
      <c r="BZ139" s="58"/>
      <c r="CA139" s="58"/>
      <c r="CB139" s="58"/>
      <c r="CC139" s="58"/>
      <c r="CD139" s="58"/>
      <c r="CE139" s="58"/>
      <c r="CF139" s="58"/>
      <c r="CG139" s="58"/>
      <c r="CH139" s="58"/>
      <c r="CI139" s="58"/>
      <c r="CJ139" s="58"/>
      <c r="CK139" s="58"/>
      <c r="CL139" s="58"/>
      <c r="CM139" s="58"/>
      <c r="CN139" s="58"/>
      <c r="CO139" s="58"/>
      <c r="CP139" s="58"/>
      <c r="CQ139" s="58"/>
      <c r="CR139" s="58"/>
      <c r="CS139" s="58"/>
      <c r="CT139" s="58"/>
      <c r="CU139" s="58"/>
      <c r="CV139" s="58"/>
      <c r="CW139" s="58"/>
      <c r="CX139" s="58"/>
      <c r="CY139" s="58"/>
      <c r="CZ139" s="58"/>
      <c r="DA139" s="58"/>
      <c r="DB139" s="58"/>
      <c r="DC139" s="58"/>
      <c r="DD139" s="58"/>
      <c r="DE139" s="58"/>
      <c r="DF139" s="58"/>
      <c r="DG139" s="58"/>
      <c r="DH139" s="58"/>
      <c r="DI139" s="58"/>
      <c r="DJ139" s="58"/>
      <c r="DK139" s="58"/>
      <c r="DL139" s="58"/>
      <c r="DM139" s="58"/>
      <c r="DN139" s="58"/>
      <c r="DO139" s="58"/>
      <c r="DP139" s="58"/>
      <c r="DQ139" s="58"/>
      <c r="DR139" s="58"/>
      <c r="DS139" s="58"/>
      <c r="DT139" s="58"/>
      <c r="DU139" s="58"/>
      <c r="DV139" s="58"/>
      <c r="DW139" s="58"/>
      <c r="DX139" s="58"/>
      <c r="DY139" s="58"/>
      <c r="DZ139" s="58"/>
      <c r="EA139" s="58"/>
      <c r="EB139" s="58"/>
      <c r="EC139" s="58"/>
      <c r="ED139" s="58"/>
      <c r="EE139" s="58"/>
      <c r="EF139" s="58"/>
      <c r="EG139" s="58"/>
      <c r="EH139" s="58"/>
      <c r="EI139" s="58"/>
      <c r="EJ139" s="58"/>
      <c r="EK139" s="58"/>
      <c r="EL139" s="58"/>
      <c r="EN139" s="8">
        <v>6</v>
      </c>
      <c r="EO139" s="8">
        <v>1</v>
      </c>
    </row>
    <row r="140" spans="1:145">
      <c r="B140" s="18" t="s">
        <v>236</v>
      </c>
      <c r="C140" s="18" t="s">
        <v>210</v>
      </c>
      <c r="D140" s="18" t="s">
        <v>234</v>
      </c>
      <c r="E140" s="8">
        <v>6</v>
      </c>
      <c r="F140" s="8">
        <v>1</v>
      </c>
      <c r="I140" s="58">
        <v>3.74</v>
      </c>
      <c r="J140" s="58">
        <v>3.94</v>
      </c>
      <c r="K140" s="58">
        <v>0.45029999999999998</v>
      </c>
      <c r="L140" s="58">
        <v>75.56</v>
      </c>
      <c r="M140" s="58">
        <v>7.0599999999999996E-2</v>
      </c>
      <c r="N140" s="58">
        <v>7.3899999999999993E-2</v>
      </c>
      <c r="O140" s="58">
        <v>0.65390000000000004</v>
      </c>
      <c r="P140" s="58">
        <v>2.24E-2</v>
      </c>
      <c r="Q140" s="58">
        <v>12.37</v>
      </c>
      <c r="R140" s="58">
        <v>2.2000000000000001E-3</v>
      </c>
      <c r="S140" s="58">
        <v>96.883399999999995</v>
      </c>
      <c r="T140" s="18"/>
      <c r="V140" s="58">
        <f t="shared" si="226"/>
        <v>3.8603104350177642</v>
      </c>
      <c r="W140" s="58"/>
      <c r="X140" s="58">
        <f t="shared" si="227"/>
        <v>4.0667441481203177</v>
      </c>
      <c r="Y140" s="58"/>
      <c r="Z140" s="58">
        <f t="shared" si="228"/>
        <v>0.46478550505040084</v>
      </c>
      <c r="AA140" s="58"/>
      <c r="AB140" s="58">
        <f t="shared" si="229"/>
        <v>77.990656810144984</v>
      </c>
      <c r="AC140" s="58"/>
      <c r="AD140" s="58">
        <f t="shared" si="230"/>
        <v>7.2871100725201629E-2</v>
      </c>
      <c r="AE140" s="58"/>
      <c r="AF140" s="58">
        <f t="shared" si="231"/>
        <v>7.6277256991393774E-2</v>
      </c>
      <c r="AG140" s="58"/>
      <c r="AH140" s="58">
        <f t="shared" si="232"/>
        <v>0.67493502498880109</v>
      </c>
      <c r="AI140" s="58"/>
      <c r="AJ140" s="58">
        <f t="shared" si="233"/>
        <v>2.312057586748607E-2</v>
      </c>
      <c r="AK140" s="58"/>
      <c r="AL140" s="58">
        <f t="shared" si="234"/>
        <v>12.767925155392978</v>
      </c>
      <c r="AM140" s="58"/>
      <c r="AN140" s="58">
        <f t="shared" si="235"/>
        <v>2.2707708441280965E-3</v>
      </c>
      <c r="AO140" s="58"/>
      <c r="AP140" s="58">
        <f t="shared" si="236"/>
        <v>7.9270545831380819</v>
      </c>
      <c r="AQ140" s="58">
        <f t="shared" si="237"/>
        <v>1.7918781725888323E-2</v>
      </c>
      <c r="AR140" s="58">
        <f t="shared" si="238"/>
        <v>1070.2549575070823</v>
      </c>
      <c r="AS140" s="58">
        <f t="shared" si="239"/>
        <v>19.17766497461929</v>
      </c>
      <c r="AT140" s="58">
        <f t="shared" si="240"/>
        <v>0.11301422235815871</v>
      </c>
      <c r="AU140" s="58">
        <f t="shared" si="241"/>
        <v>6.093369418132613</v>
      </c>
      <c r="AV140" s="58">
        <f t="shared" si="242"/>
        <v>6.378186968838528</v>
      </c>
      <c r="AW140" s="58">
        <f t="shared" si="243"/>
        <v>5.9595023822128111E-3</v>
      </c>
      <c r="AX140" s="58">
        <f t="shared" si="244"/>
        <v>39.398218938869405</v>
      </c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M140" s="58"/>
      <c r="BN140" s="58"/>
      <c r="BO140" s="58"/>
      <c r="BP140" s="58"/>
      <c r="BQ140" s="58"/>
      <c r="BR140" s="58"/>
      <c r="BS140" s="58"/>
      <c r="BT140" s="58"/>
      <c r="BU140" s="58"/>
      <c r="BV140" s="58"/>
      <c r="BW140" s="58"/>
      <c r="BX140" s="58"/>
      <c r="BY140" s="58"/>
      <c r="BZ140" s="58"/>
      <c r="CA140" s="58"/>
      <c r="CB140" s="58"/>
      <c r="CC140" s="58"/>
      <c r="CD140" s="58"/>
      <c r="CE140" s="58"/>
      <c r="CF140" s="58"/>
      <c r="CG140" s="58"/>
      <c r="CH140" s="58"/>
      <c r="CI140" s="58"/>
      <c r="CJ140" s="58"/>
      <c r="CK140" s="58"/>
      <c r="CL140" s="58"/>
      <c r="CM140" s="58"/>
      <c r="CN140" s="58"/>
      <c r="CO140" s="58"/>
      <c r="CP140" s="58"/>
      <c r="CQ140" s="58"/>
      <c r="CR140" s="58"/>
      <c r="CS140" s="58"/>
      <c r="CT140" s="58"/>
      <c r="CU140" s="58"/>
      <c r="CV140" s="58"/>
      <c r="CW140" s="58"/>
      <c r="CX140" s="58"/>
      <c r="CY140" s="58"/>
      <c r="CZ140" s="58"/>
      <c r="DA140" s="58"/>
      <c r="DB140" s="58"/>
      <c r="DC140" s="58"/>
      <c r="DD140" s="58"/>
      <c r="DE140" s="58"/>
      <c r="DF140" s="58"/>
      <c r="DG140" s="58"/>
      <c r="DH140" s="58"/>
      <c r="DI140" s="58"/>
      <c r="DJ140" s="58"/>
      <c r="DK140" s="58"/>
      <c r="DL140" s="58"/>
      <c r="DM140" s="58"/>
      <c r="DN140" s="58"/>
      <c r="DO140" s="58"/>
      <c r="DP140" s="58"/>
      <c r="DQ140" s="58"/>
      <c r="DR140" s="58"/>
      <c r="DS140" s="58"/>
      <c r="DT140" s="58"/>
      <c r="DU140" s="58"/>
      <c r="DV140" s="58"/>
      <c r="DW140" s="58"/>
      <c r="DX140" s="58"/>
      <c r="DY140" s="58"/>
      <c r="DZ140" s="58"/>
      <c r="EA140" s="58"/>
      <c r="EB140" s="58"/>
      <c r="EC140" s="58"/>
      <c r="ED140" s="58"/>
      <c r="EE140" s="58"/>
      <c r="EF140" s="58"/>
      <c r="EG140" s="58"/>
      <c r="EH140" s="58"/>
      <c r="EI140" s="58"/>
      <c r="EJ140" s="58"/>
      <c r="EK140" s="58"/>
      <c r="EL140" s="58"/>
      <c r="EN140" s="8">
        <v>6</v>
      </c>
      <c r="EO140" s="8">
        <v>1</v>
      </c>
    </row>
    <row r="141" spans="1:145">
      <c r="B141" s="18" t="s">
        <v>237</v>
      </c>
      <c r="C141" s="18" t="s">
        <v>210</v>
      </c>
      <c r="D141" s="18" t="s">
        <v>234</v>
      </c>
      <c r="E141" s="8">
        <v>6</v>
      </c>
      <c r="F141" s="8">
        <v>1</v>
      </c>
      <c r="I141" s="58">
        <v>3.76</v>
      </c>
      <c r="J141" s="58">
        <v>3.83</v>
      </c>
      <c r="K141" s="58">
        <v>0.64090000000000003</v>
      </c>
      <c r="L141" s="58">
        <v>74.3</v>
      </c>
      <c r="M141" s="58">
        <v>7.8399999999999997E-2</v>
      </c>
      <c r="N141" s="58">
        <v>7.0599999999999996E-2</v>
      </c>
      <c r="O141" s="58">
        <v>0.63149999999999995</v>
      </c>
      <c r="P141" s="58">
        <v>4.3799999999999999E-2</v>
      </c>
      <c r="Q141" s="58">
        <v>12.24</v>
      </c>
      <c r="R141" s="58">
        <v>7.4999999999999997E-3</v>
      </c>
      <c r="S141" s="58">
        <v>95.602800000000002</v>
      </c>
      <c r="T141" s="18"/>
      <c r="V141" s="58">
        <f t="shared" si="226"/>
        <v>3.9329392026174963</v>
      </c>
      <c r="W141" s="58"/>
      <c r="X141" s="58">
        <f t="shared" si="227"/>
        <v>4.0061588154321841</v>
      </c>
      <c r="Y141" s="58"/>
      <c r="Z141" s="58">
        <f t="shared" si="228"/>
        <v>0.6703778550419025</v>
      </c>
      <c r="AA141" s="58"/>
      <c r="AB141" s="58">
        <f t="shared" si="229"/>
        <v>77.71738903044681</v>
      </c>
      <c r="AC141" s="58"/>
      <c r="AD141" s="58">
        <f t="shared" si="230"/>
        <v>8.200596635244993E-2</v>
      </c>
      <c r="AE141" s="58"/>
      <c r="AF141" s="58">
        <f t="shared" si="231"/>
        <v>7.3847209495956176E-2</v>
      </c>
      <c r="AG141" s="58"/>
      <c r="AH141" s="58">
        <f t="shared" si="232"/>
        <v>0.66054550703535875</v>
      </c>
      <c r="AI141" s="58"/>
      <c r="AJ141" s="58">
        <f t="shared" si="233"/>
        <v>4.5814557732618708E-2</v>
      </c>
      <c r="AK141" s="58"/>
      <c r="AL141" s="58">
        <f t="shared" si="234"/>
        <v>12.802972297882489</v>
      </c>
      <c r="AM141" s="58"/>
      <c r="AN141" s="58">
        <f t="shared" si="235"/>
        <v>7.8449585158593682E-3</v>
      </c>
      <c r="AO141" s="58"/>
      <c r="AP141" s="58">
        <f t="shared" si="236"/>
        <v>7.9390980180496804</v>
      </c>
      <c r="AQ141" s="58">
        <f t="shared" si="237"/>
        <v>2.0469973890339426E-2</v>
      </c>
      <c r="AR141" s="58">
        <f t="shared" si="238"/>
        <v>947.70408163265313</v>
      </c>
      <c r="AS141" s="58">
        <f t="shared" si="239"/>
        <v>19.399477806788511</v>
      </c>
      <c r="AT141" s="58">
        <f t="shared" si="240"/>
        <v>0.11179730799683293</v>
      </c>
      <c r="AU141" s="58">
        <f t="shared" si="241"/>
        <v>9.0779036827195476</v>
      </c>
      <c r="AV141" s="58">
        <f t="shared" si="242"/>
        <v>8.174744897959183</v>
      </c>
      <c r="AW141" s="58">
        <f t="shared" si="243"/>
        <v>8.6258411843876167E-3</v>
      </c>
      <c r="AX141" s="58">
        <f t="shared" si="244"/>
        <v>30.380457237871312</v>
      </c>
      <c r="AY141" s="58"/>
      <c r="AZ141" s="58"/>
      <c r="BA141" s="58"/>
      <c r="BB141" s="58"/>
      <c r="BC141" s="58"/>
      <c r="BD141" s="58"/>
      <c r="BE141" s="58"/>
      <c r="BF141" s="58"/>
      <c r="BG141" s="58"/>
      <c r="BH141" s="58"/>
      <c r="BI141" s="58"/>
      <c r="BJ141" s="58"/>
      <c r="BK141" s="58"/>
      <c r="BL141" s="58"/>
      <c r="BM141" s="58"/>
      <c r="BN141" s="58"/>
      <c r="BO141" s="58"/>
      <c r="BP141" s="58"/>
      <c r="BQ141" s="58"/>
      <c r="BR141" s="58"/>
      <c r="BS141" s="58"/>
      <c r="BT141" s="58"/>
      <c r="BU141" s="58"/>
      <c r="BV141" s="58"/>
      <c r="BW141" s="58"/>
      <c r="BX141" s="58"/>
      <c r="BY141" s="58"/>
      <c r="BZ141" s="58"/>
      <c r="CA141" s="58"/>
      <c r="CB141" s="58"/>
      <c r="CC141" s="58"/>
      <c r="CD141" s="58"/>
      <c r="CE141" s="58"/>
      <c r="CF141" s="58"/>
      <c r="CG141" s="58"/>
      <c r="CH141" s="58"/>
      <c r="CI141" s="58"/>
      <c r="CJ141" s="58"/>
      <c r="CK141" s="58"/>
      <c r="CL141" s="58"/>
      <c r="CM141" s="58"/>
      <c r="CN141" s="58"/>
      <c r="CO141" s="58"/>
      <c r="CP141" s="58"/>
      <c r="CQ141" s="58"/>
      <c r="CR141" s="58"/>
      <c r="CS141" s="58"/>
      <c r="CT141" s="58"/>
      <c r="CU141" s="58"/>
      <c r="CV141" s="58"/>
      <c r="CW141" s="58"/>
      <c r="CX141" s="58"/>
      <c r="CY141" s="58"/>
      <c r="CZ141" s="58"/>
      <c r="DA141" s="58"/>
      <c r="DB141" s="58"/>
      <c r="DC141" s="58"/>
      <c r="DD141" s="58"/>
      <c r="DE141" s="58"/>
      <c r="DF141" s="58"/>
      <c r="DG141" s="58"/>
      <c r="DH141" s="58"/>
      <c r="DI141" s="58"/>
      <c r="DJ141" s="58"/>
      <c r="DK141" s="58"/>
      <c r="DL141" s="58"/>
      <c r="DM141" s="58"/>
      <c r="DN141" s="58"/>
      <c r="DO141" s="58"/>
      <c r="DP141" s="58"/>
      <c r="DQ141" s="58"/>
      <c r="DR141" s="58"/>
      <c r="DS141" s="58"/>
      <c r="DT141" s="58"/>
      <c r="DU141" s="58"/>
      <c r="DV141" s="58"/>
      <c r="DW141" s="58"/>
      <c r="DX141" s="58"/>
      <c r="DY141" s="58"/>
      <c r="DZ141" s="58"/>
      <c r="EA141" s="58"/>
      <c r="EB141" s="58"/>
      <c r="EC141" s="58"/>
      <c r="ED141" s="58"/>
      <c r="EE141" s="58"/>
      <c r="EF141" s="58"/>
      <c r="EG141" s="58"/>
      <c r="EH141" s="58"/>
      <c r="EI141" s="58"/>
      <c r="EJ141" s="58"/>
      <c r="EK141" s="58"/>
      <c r="EL141" s="58"/>
      <c r="EN141" s="8">
        <v>6</v>
      </c>
      <c r="EO141" s="8">
        <v>1</v>
      </c>
    </row>
    <row r="142" spans="1:145">
      <c r="B142" s="18" t="s">
        <v>238</v>
      </c>
      <c r="C142" s="18" t="s">
        <v>210</v>
      </c>
      <c r="D142" s="18" t="s">
        <v>234</v>
      </c>
      <c r="E142" s="8">
        <v>6</v>
      </c>
      <c r="F142" s="8">
        <v>1</v>
      </c>
      <c r="I142" s="58">
        <v>4</v>
      </c>
      <c r="J142" s="58">
        <v>3.91</v>
      </c>
      <c r="K142" s="58">
        <v>0.64129999999999998</v>
      </c>
      <c r="L142" s="58">
        <v>75.38</v>
      </c>
      <c r="M142" s="58">
        <v>0.1028</v>
      </c>
      <c r="N142" s="58">
        <v>5.3699999999999998E-2</v>
      </c>
      <c r="O142" s="58">
        <v>0.6552</v>
      </c>
      <c r="P142" s="58">
        <v>0.1195</v>
      </c>
      <c r="Q142" s="58">
        <v>12.33</v>
      </c>
      <c r="R142" s="58">
        <v>1.29E-2</v>
      </c>
      <c r="S142" s="58">
        <v>97.205500000000001</v>
      </c>
      <c r="T142" s="18"/>
      <c r="V142" s="58">
        <f t="shared" si="226"/>
        <v>4.1149934931665388</v>
      </c>
      <c r="W142" s="58"/>
      <c r="X142" s="58">
        <f t="shared" si="227"/>
        <v>4.0224061395702924</v>
      </c>
      <c r="Y142" s="58"/>
      <c r="Z142" s="58">
        <f t="shared" si="228"/>
        <v>0.65973633179192537</v>
      </c>
      <c r="AA142" s="58"/>
      <c r="AB142" s="58">
        <f t="shared" si="229"/>
        <v>77.547052378723421</v>
      </c>
      <c r="AC142" s="58"/>
      <c r="AD142" s="58">
        <f t="shared" si="230"/>
        <v>0.10575533277438005</v>
      </c>
      <c r="AE142" s="58"/>
      <c r="AF142" s="58">
        <f t="shared" si="231"/>
        <v>5.5243787645760781E-2</v>
      </c>
      <c r="AG142" s="58"/>
      <c r="AH142" s="58">
        <f t="shared" si="232"/>
        <v>0.67403593418067909</v>
      </c>
      <c r="AI142" s="58"/>
      <c r="AJ142" s="58">
        <f t="shared" si="233"/>
        <v>0.12293543060835034</v>
      </c>
      <c r="AK142" s="58"/>
      <c r="AL142" s="58">
        <f t="shared" si="234"/>
        <v>12.684467442685857</v>
      </c>
      <c r="AM142" s="58"/>
      <c r="AN142" s="58">
        <f t="shared" si="235"/>
        <v>1.3270854015462089E-2</v>
      </c>
      <c r="AO142" s="58"/>
      <c r="AP142" s="58">
        <f t="shared" si="236"/>
        <v>8.1373996327368303</v>
      </c>
      <c r="AQ142" s="58">
        <f t="shared" si="237"/>
        <v>2.6291560102301787E-2</v>
      </c>
      <c r="AR142" s="58">
        <f t="shared" si="238"/>
        <v>733.26848249027228</v>
      </c>
      <c r="AS142" s="58">
        <f t="shared" si="239"/>
        <v>19.278772378516621</v>
      </c>
      <c r="AT142" s="58">
        <f t="shared" si="240"/>
        <v>8.1959706959706946E-2</v>
      </c>
      <c r="AU142" s="58">
        <f t="shared" si="241"/>
        <v>11.942271880819368</v>
      </c>
      <c r="AV142" s="58">
        <f t="shared" si="242"/>
        <v>6.2383268482490273</v>
      </c>
      <c r="AW142" s="58">
        <f t="shared" si="243"/>
        <v>8.5075616874502533E-3</v>
      </c>
      <c r="AX142" s="58">
        <f t="shared" si="244"/>
        <v>24.90871363151297</v>
      </c>
      <c r="AY142" s="58"/>
      <c r="AZ142" s="58"/>
      <c r="BA142" s="58"/>
      <c r="BB142" s="58"/>
      <c r="BC142" s="58"/>
      <c r="BD142" s="58"/>
      <c r="BE142" s="58"/>
      <c r="BF142" s="58"/>
      <c r="BG142" s="58"/>
      <c r="BH142" s="58"/>
      <c r="BI142" s="58"/>
      <c r="BJ142" s="58"/>
      <c r="BK142" s="58"/>
      <c r="BL142" s="58"/>
      <c r="BM142" s="58"/>
      <c r="BN142" s="58"/>
      <c r="BO142" s="58"/>
      <c r="BP142" s="58"/>
      <c r="BQ142" s="58"/>
      <c r="BR142" s="58"/>
      <c r="BS142" s="58"/>
      <c r="BT142" s="58"/>
      <c r="BU142" s="58"/>
      <c r="BV142" s="58"/>
      <c r="BW142" s="58"/>
      <c r="BX142" s="58"/>
      <c r="BY142" s="58"/>
      <c r="BZ142" s="58"/>
      <c r="CA142" s="58"/>
      <c r="CB142" s="58"/>
      <c r="CC142" s="58"/>
      <c r="CD142" s="58"/>
      <c r="CE142" s="58"/>
      <c r="CF142" s="58"/>
      <c r="CG142" s="58"/>
      <c r="CH142" s="58"/>
      <c r="CI142" s="58"/>
      <c r="CJ142" s="58"/>
      <c r="CK142" s="58"/>
      <c r="CL142" s="58"/>
      <c r="CM142" s="58"/>
      <c r="CN142" s="58"/>
      <c r="CO142" s="58"/>
      <c r="CP142" s="58"/>
      <c r="CQ142" s="58"/>
      <c r="CR142" s="58"/>
      <c r="CS142" s="58"/>
      <c r="CT142" s="58"/>
      <c r="CU142" s="58"/>
      <c r="CV142" s="58"/>
      <c r="CW142" s="58"/>
      <c r="CX142" s="58"/>
      <c r="CY142" s="58"/>
      <c r="CZ142" s="58"/>
      <c r="DA142" s="58"/>
      <c r="DB142" s="58"/>
      <c r="DC142" s="58"/>
      <c r="DD142" s="58"/>
      <c r="DE142" s="58"/>
      <c r="DF142" s="58"/>
      <c r="DG142" s="58"/>
      <c r="DH142" s="58"/>
      <c r="DI142" s="58"/>
      <c r="DJ142" s="58"/>
      <c r="DK142" s="58"/>
      <c r="DL142" s="58"/>
      <c r="DM142" s="58"/>
      <c r="DN142" s="58"/>
      <c r="DO142" s="58"/>
      <c r="DP142" s="58"/>
      <c r="DQ142" s="58"/>
      <c r="DR142" s="58"/>
      <c r="DS142" s="58"/>
      <c r="DT142" s="58"/>
      <c r="DU142" s="58"/>
      <c r="DV142" s="58"/>
      <c r="DW142" s="58"/>
      <c r="DX142" s="58"/>
      <c r="DY142" s="58"/>
      <c r="DZ142" s="58"/>
      <c r="EA142" s="58"/>
      <c r="EB142" s="58"/>
      <c r="EC142" s="58"/>
      <c r="ED142" s="58"/>
      <c r="EE142" s="58"/>
      <c r="EF142" s="58"/>
      <c r="EG142" s="58"/>
      <c r="EH142" s="58"/>
      <c r="EI142" s="58"/>
      <c r="EJ142" s="58"/>
      <c r="EK142" s="58"/>
      <c r="EL142" s="58"/>
      <c r="EN142" s="8">
        <v>6</v>
      </c>
      <c r="EO142" s="8">
        <v>1</v>
      </c>
    </row>
    <row r="143" spans="1:145">
      <c r="B143" s="18" t="s">
        <v>239</v>
      </c>
      <c r="C143" s="18" t="s">
        <v>210</v>
      </c>
      <c r="D143" s="18" t="s">
        <v>234</v>
      </c>
      <c r="E143" s="8">
        <v>6</v>
      </c>
      <c r="F143" s="8">
        <v>1</v>
      </c>
      <c r="I143" s="58">
        <v>3.86</v>
      </c>
      <c r="J143" s="58">
        <v>3.93</v>
      </c>
      <c r="K143" s="58">
        <v>0.49530000000000002</v>
      </c>
      <c r="L143" s="58">
        <v>75.11</v>
      </c>
      <c r="M143" s="58">
        <v>4.65E-2</v>
      </c>
      <c r="N143" s="58">
        <v>7.4700000000000003E-2</v>
      </c>
      <c r="O143" s="58">
        <v>0.60660000000000003</v>
      </c>
      <c r="P143" s="58">
        <v>4.8099999999999997E-2</v>
      </c>
      <c r="Q143" s="58">
        <v>12.31</v>
      </c>
      <c r="R143" s="58">
        <v>2.8000000000000001E-2</v>
      </c>
      <c r="S143" s="58">
        <v>96.509299999999996</v>
      </c>
      <c r="T143" s="18"/>
      <c r="V143" s="58">
        <f t="shared" si="226"/>
        <v>3.9996145449195053</v>
      </c>
      <c r="W143" s="58"/>
      <c r="X143" s="58">
        <f t="shared" si="227"/>
        <v>4.0721464149050925</v>
      </c>
      <c r="Y143" s="58"/>
      <c r="Z143" s="58">
        <f t="shared" si="228"/>
        <v>0.51321478862658831</v>
      </c>
      <c r="AA143" s="58"/>
      <c r="AB143" s="58">
        <f t="shared" si="229"/>
        <v>77.82669649453473</v>
      </c>
      <c r="AC143" s="58"/>
      <c r="AD143" s="58">
        <f t="shared" si="230"/>
        <v>4.8181885061854141E-2</v>
      </c>
      <c r="AE143" s="58"/>
      <c r="AF143" s="58">
        <f t="shared" si="231"/>
        <v>7.7401866970333438E-2</v>
      </c>
      <c r="AG143" s="58"/>
      <c r="AH143" s="58">
        <f t="shared" si="232"/>
        <v>0.62854046190367152</v>
      </c>
      <c r="AI143" s="58"/>
      <c r="AJ143" s="58">
        <f t="shared" si="233"/>
        <v>4.9839756375810416E-2</v>
      </c>
      <c r="AK143" s="58"/>
      <c r="AL143" s="58">
        <f t="shared" si="234"/>
        <v>12.755247421751065</v>
      </c>
      <c r="AM143" s="58"/>
      <c r="AN143" s="58">
        <f t="shared" si="235"/>
        <v>2.9012747994234752E-2</v>
      </c>
      <c r="AO143" s="58"/>
      <c r="AP143" s="58">
        <f t="shared" si="236"/>
        <v>8.0717609598245978</v>
      </c>
      <c r="AQ143" s="58">
        <f t="shared" si="237"/>
        <v>1.1832061068702288E-2</v>
      </c>
      <c r="AR143" s="58">
        <f t="shared" si="238"/>
        <v>1615.2688172043013</v>
      </c>
      <c r="AS143" s="58">
        <f t="shared" si="239"/>
        <v>19.111959287531807</v>
      </c>
      <c r="AT143" s="58">
        <f t="shared" si="240"/>
        <v>0.12314540059347182</v>
      </c>
      <c r="AU143" s="58">
        <f t="shared" si="241"/>
        <v>6.6305220883534126</v>
      </c>
      <c r="AV143" s="58">
        <f t="shared" si="242"/>
        <v>10.651612903225807</v>
      </c>
      <c r="AW143" s="58">
        <f t="shared" si="243"/>
        <v>6.594328318466249E-3</v>
      </c>
      <c r="AX143" s="58">
        <f t="shared" si="244"/>
        <v>37.40020025062509</v>
      </c>
      <c r="AY143" s="58"/>
      <c r="AZ143" s="58"/>
      <c r="BA143" s="58"/>
      <c r="BB143" s="58"/>
      <c r="BC143" s="58"/>
      <c r="BD143" s="58"/>
      <c r="BE143" s="58"/>
      <c r="BF143" s="58"/>
      <c r="BG143" s="58"/>
      <c r="BH143" s="58"/>
      <c r="BI143" s="58"/>
      <c r="BJ143" s="58"/>
      <c r="BK143" s="58"/>
      <c r="BL143" s="58"/>
      <c r="BM143" s="58"/>
      <c r="BN143" s="58"/>
      <c r="BO143" s="58"/>
      <c r="BP143" s="58"/>
      <c r="BQ143" s="58"/>
      <c r="BR143" s="58"/>
      <c r="BS143" s="58"/>
      <c r="BT143" s="58"/>
      <c r="BU143" s="58"/>
      <c r="BV143" s="58"/>
      <c r="BW143" s="58"/>
      <c r="BX143" s="58"/>
      <c r="BY143" s="58"/>
      <c r="BZ143" s="58"/>
      <c r="CA143" s="58"/>
      <c r="CB143" s="58"/>
      <c r="CC143" s="58"/>
      <c r="CD143" s="58"/>
      <c r="CE143" s="58"/>
      <c r="CF143" s="58"/>
      <c r="CG143" s="58"/>
      <c r="CH143" s="58"/>
      <c r="CI143" s="58"/>
      <c r="CJ143" s="58"/>
      <c r="CK143" s="58"/>
      <c r="CL143" s="58"/>
      <c r="CM143" s="58"/>
      <c r="CN143" s="58"/>
      <c r="CO143" s="58"/>
      <c r="CP143" s="58"/>
      <c r="CQ143" s="58"/>
      <c r="CR143" s="58"/>
      <c r="CS143" s="58"/>
      <c r="CT143" s="58"/>
      <c r="CU143" s="58"/>
      <c r="CV143" s="58"/>
      <c r="CW143" s="58"/>
      <c r="CX143" s="58"/>
      <c r="CY143" s="58"/>
      <c r="CZ143" s="58"/>
      <c r="DA143" s="58"/>
      <c r="DB143" s="58"/>
      <c r="DC143" s="58"/>
      <c r="DD143" s="58"/>
      <c r="DE143" s="58"/>
      <c r="DF143" s="58"/>
      <c r="DG143" s="58"/>
      <c r="DH143" s="58"/>
      <c r="DI143" s="58"/>
      <c r="DJ143" s="58"/>
      <c r="DK143" s="58"/>
      <c r="DL143" s="58"/>
      <c r="DM143" s="58"/>
      <c r="DN143" s="58"/>
      <c r="DO143" s="58"/>
      <c r="DP143" s="58"/>
      <c r="DQ143" s="58"/>
      <c r="DR143" s="58"/>
      <c r="DS143" s="58"/>
      <c r="DT143" s="58"/>
      <c r="DU143" s="58"/>
      <c r="DV143" s="58"/>
      <c r="DW143" s="58"/>
      <c r="DX143" s="58"/>
      <c r="DY143" s="58"/>
      <c r="DZ143" s="58"/>
      <c r="EA143" s="58"/>
      <c r="EB143" s="58"/>
      <c r="EC143" s="58"/>
      <c r="ED143" s="58"/>
      <c r="EE143" s="58"/>
      <c r="EF143" s="58"/>
      <c r="EG143" s="58"/>
      <c r="EH143" s="58"/>
      <c r="EI143" s="58"/>
      <c r="EJ143" s="58"/>
      <c r="EK143" s="58"/>
      <c r="EL143" s="58"/>
      <c r="EN143" s="8">
        <v>6</v>
      </c>
      <c r="EO143" s="8">
        <v>1</v>
      </c>
    </row>
    <row r="144" spans="1:145">
      <c r="B144" s="18" t="s">
        <v>240</v>
      </c>
      <c r="C144" s="18" t="s">
        <v>210</v>
      </c>
      <c r="D144" s="18" t="s">
        <v>234</v>
      </c>
      <c r="E144" s="8">
        <v>6</v>
      </c>
      <c r="F144" s="8">
        <v>1</v>
      </c>
      <c r="I144" s="58">
        <v>3.83</v>
      </c>
      <c r="J144" s="58">
        <v>3.94</v>
      </c>
      <c r="K144" s="58">
        <v>0.3997</v>
      </c>
      <c r="L144" s="58">
        <v>74.8</v>
      </c>
      <c r="M144" s="58">
        <v>9.5000000000000001E-2</v>
      </c>
      <c r="N144" s="58">
        <v>8.6900000000000005E-2</v>
      </c>
      <c r="O144" s="58">
        <v>0.65400000000000003</v>
      </c>
      <c r="P144" s="58">
        <v>1.9900000000000001E-2</v>
      </c>
      <c r="Q144" s="58">
        <v>12.3</v>
      </c>
      <c r="R144" s="58">
        <v>2.9100000000000001E-2</v>
      </c>
      <c r="S144" s="58">
        <v>96.154700000000005</v>
      </c>
      <c r="T144" s="18"/>
      <c r="V144" s="58">
        <f t="shared" si="226"/>
        <v>3.98316462949809</v>
      </c>
      <c r="W144" s="58"/>
      <c r="X144" s="58">
        <f t="shared" si="227"/>
        <v>4.0975636136351108</v>
      </c>
      <c r="Y144" s="58"/>
      <c r="Z144" s="58">
        <f t="shared" si="228"/>
        <v>0.4156843087233385</v>
      </c>
      <c r="AA144" s="58"/>
      <c r="AB144" s="58">
        <f t="shared" si="229"/>
        <v>77.791309213174173</v>
      </c>
      <c r="AC144" s="58"/>
      <c r="AD144" s="58">
        <f t="shared" si="230"/>
        <v>9.8799122663790734E-2</v>
      </c>
      <c r="AE144" s="58"/>
      <c r="AF144" s="58">
        <f t="shared" si="231"/>
        <v>9.0375197468246474E-2</v>
      </c>
      <c r="AG144" s="58"/>
      <c r="AH144" s="58">
        <f t="shared" si="232"/>
        <v>0.68015396023283314</v>
      </c>
      <c r="AI144" s="58"/>
      <c r="AJ144" s="58">
        <f t="shared" si="233"/>
        <v>2.0695816221151957E-2</v>
      </c>
      <c r="AK144" s="58"/>
      <c r="AL144" s="58">
        <f t="shared" si="234"/>
        <v>12.791886408048697</v>
      </c>
      <c r="AM144" s="58"/>
      <c r="AN144" s="58">
        <f t="shared" si="235"/>
        <v>3.0263731258066428E-2</v>
      </c>
      <c r="AO144" s="58"/>
      <c r="AP144" s="58">
        <f t="shared" si="236"/>
        <v>8.0807282431332013</v>
      </c>
      <c r="AQ144" s="58">
        <f t="shared" si="237"/>
        <v>2.4111675126903553E-2</v>
      </c>
      <c r="AR144" s="58">
        <f t="shared" si="238"/>
        <v>787.36842105263156</v>
      </c>
      <c r="AS144" s="58">
        <f t="shared" si="239"/>
        <v>18.984771573604057</v>
      </c>
      <c r="AT144" s="58">
        <f t="shared" si="240"/>
        <v>0.13287461773700304</v>
      </c>
      <c r="AU144" s="58">
        <f t="shared" si="241"/>
        <v>4.5995397008055239</v>
      </c>
      <c r="AV144" s="58">
        <f t="shared" si="242"/>
        <v>4.2073684210526316</v>
      </c>
      <c r="AW144" s="58">
        <f t="shared" si="243"/>
        <v>5.343582887700535E-3</v>
      </c>
      <c r="AX144" s="58">
        <f t="shared" si="244"/>
        <v>46.272958340504104</v>
      </c>
      <c r="AY144" s="58"/>
      <c r="AZ144" s="58"/>
      <c r="BA144" s="58"/>
      <c r="BB144" s="58"/>
      <c r="BC144" s="58"/>
      <c r="BD144" s="58"/>
      <c r="BE144" s="58"/>
      <c r="BF144" s="58"/>
      <c r="BG144" s="58"/>
      <c r="BH144" s="58"/>
      <c r="BI144" s="58"/>
      <c r="BJ144" s="58"/>
      <c r="BK144" s="58"/>
      <c r="BL144" s="58"/>
      <c r="BM144" s="58"/>
      <c r="BN144" s="58"/>
      <c r="BO144" s="58"/>
      <c r="BP144" s="58"/>
      <c r="BQ144" s="58"/>
      <c r="BR144" s="58"/>
      <c r="BS144" s="58"/>
      <c r="BT144" s="58"/>
      <c r="BU144" s="58"/>
      <c r="BV144" s="58"/>
      <c r="BW144" s="58"/>
      <c r="BX144" s="58"/>
      <c r="BY144" s="58"/>
      <c r="BZ144" s="58"/>
      <c r="CA144" s="58"/>
      <c r="CB144" s="58"/>
      <c r="CC144" s="58"/>
      <c r="CD144" s="58"/>
      <c r="CE144" s="58"/>
      <c r="CF144" s="58"/>
      <c r="CG144" s="58"/>
      <c r="CH144" s="58"/>
      <c r="CI144" s="58"/>
      <c r="CJ144" s="58"/>
      <c r="CK144" s="58"/>
      <c r="CL144" s="58"/>
      <c r="CM144" s="58"/>
      <c r="CN144" s="58"/>
      <c r="CO144" s="58"/>
      <c r="CP144" s="58"/>
      <c r="CQ144" s="58"/>
      <c r="CR144" s="58"/>
      <c r="CS144" s="58"/>
      <c r="CT144" s="58"/>
      <c r="CU144" s="58"/>
      <c r="CV144" s="58"/>
      <c r="CW144" s="58"/>
      <c r="CX144" s="58"/>
      <c r="CY144" s="58"/>
      <c r="CZ144" s="58"/>
      <c r="DA144" s="58"/>
      <c r="DB144" s="58"/>
      <c r="DC144" s="58"/>
      <c r="DD144" s="58"/>
      <c r="DE144" s="58"/>
      <c r="DF144" s="58"/>
      <c r="DG144" s="58"/>
      <c r="DH144" s="58"/>
      <c r="DI144" s="58"/>
      <c r="DJ144" s="58"/>
      <c r="DK144" s="58"/>
      <c r="DL144" s="58"/>
      <c r="DM144" s="58"/>
      <c r="DN144" s="58"/>
      <c r="DO144" s="58"/>
      <c r="DP144" s="58"/>
      <c r="DQ144" s="58"/>
      <c r="DR144" s="58"/>
      <c r="DS144" s="58"/>
      <c r="DT144" s="58"/>
      <c r="DU144" s="58"/>
      <c r="DV144" s="58"/>
      <c r="DW144" s="58"/>
      <c r="DX144" s="58"/>
      <c r="DY144" s="58"/>
      <c r="DZ144" s="58"/>
      <c r="EA144" s="58"/>
      <c r="EB144" s="58"/>
      <c r="EC144" s="58"/>
      <c r="ED144" s="58"/>
      <c r="EE144" s="58"/>
      <c r="EF144" s="58"/>
      <c r="EG144" s="58"/>
      <c r="EH144" s="58"/>
      <c r="EI144" s="58"/>
      <c r="EJ144" s="58"/>
      <c r="EK144" s="58"/>
      <c r="EL144" s="58"/>
      <c r="EN144" s="8">
        <v>6</v>
      </c>
      <c r="EO144" s="8">
        <v>1</v>
      </c>
    </row>
    <row r="145" spans="1:145">
      <c r="B145" s="18" t="s">
        <v>241</v>
      </c>
      <c r="C145" s="18" t="s">
        <v>210</v>
      </c>
      <c r="D145" s="18" t="s">
        <v>234</v>
      </c>
      <c r="E145" s="8">
        <v>6</v>
      </c>
      <c r="F145" s="8">
        <v>1</v>
      </c>
      <c r="I145" s="58">
        <v>3.87</v>
      </c>
      <c r="J145" s="58">
        <v>3.95</v>
      </c>
      <c r="K145" s="58">
        <v>0.56469999999999998</v>
      </c>
      <c r="L145" s="58">
        <v>75.09</v>
      </c>
      <c r="M145" s="58">
        <v>0.1142</v>
      </c>
      <c r="N145" s="58">
        <v>7.4099999999999999E-2</v>
      </c>
      <c r="O145" s="58">
        <v>0.66439999999999999</v>
      </c>
      <c r="P145" s="58">
        <v>5.0700000000000002E-2</v>
      </c>
      <c r="Q145" s="58">
        <v>12.31</v>
      </c>
      <c r="R145" s="58">
        <v>3.7199999999999997E-2</v>
      </c>
      <c r="S145" s="58">
        <v>96.725300000000004</v>
      </c>
      <c r="T145" s="18"/>
      <c r="V145" s="58">
        <f t="shared" si="226"/>
        <v>4.0010214494036207</v>
      </c>
      <c r="W145" s="58"/>
      <c r="X145" s="58">
        <f t="shared" si="227"/>
        <v>4.0837299031380621</v>
      </c>
      <c r="Y145" s="58"/>
      <c r="Z145" s="58">
        <f t="shared" si="228"/>
        <v>0.58381829779799077</v>
      </c>
      <c r="AA145" s="58"/>
      <c r="AB145" s="58">
        <f t="shared" si="229"/>
        <v>77.632222386490398</v>
      </c>
      <c r="AC145" s="58"/>
      <c r="AD145" s="58">
        <f t="shared" si="230"/>
        <v>0.11806631770591562</v>
      </c>
      <c r="AE145" s="58"/>
      <c r="AF145" s="58">
        <f t="shared" si="231"/>
        <v>7.6608705271526675E-2</v>
      </c>
      <c r="AG145" s="58"/>
      <c r="AH145" s="58">
        <f t="shared" si="232"/>
        <v>0.68689370826453877</v>
      </c>
      <c r="AI145" s="58"/>
      <c r="AJ145" s="58">
        <f t="shared" si="233"/>
        <v>5.2416482554202462E-2</v>
      </c>
      <c r="AK145" s="58"/>
      <c r="AL145" s="58">
        <f t="shared" si="234"/>
        <v>12.726763318387228</v>
      </c>
      <c r="AM145" s="58"/>
      <c r="AN145" s="58">
        <f t="shared" si="235"/>
        <v>3.8459430986515414E-2</v>
      </c>
      <c r="AO145" s="58"/>
      <c r="AP145" s="58">
        <f t="shared" si="236"/>
        <v>8.0847513525416836</v>
      </c>
      <c r="AQ145" s="58">
        <f t="shared" si="237"/>
        <v>2.8911392405063293E-2</v>
      </c>
      <c r="AR145" s="58">
        <f t="shared" si="238"/>
        <v>657.53064798598939</v>
      </c>
      <c r="AS145" s="58">
        <f t="shared" si="239"/>
        <v>19.010126582278481</v>
      </c>
      <c r="AT145" s="58">
        <f t="shared" si="240"/>
        <v>0.11152919927754365</v>
      </c>
      <c r="AU145" s="58">
        <f t="shared" si="241"/>
        <v>7.620782726045884</v>
      </c>
      <c r="AV145" s="58">
        <f t="shared" si="242"/>
        <v>4.944833625218914</v>
      </c>
      <c r="AW145" s="58">
        <f t="shared" si="243"/>
        <v>7.5203089625782392E-3</v>
      </c>
      <c r="AX145" s="58">
        <f t="shared" si="244"/>
        <v>34.202534779346557</v>
      </c>
      <c r="AY145" s="58"/>
      <c r="AZ145" s="58"/>
      <c r="BA145" s="58"/>
      <c r="BB145" s="58"/>
      <c r="BC145" s="58"/>
      <c r="BD145" s="58"/>
      <c r="BE145" s="58"/>
      <c r="BF145" s="58"/>
      <c r="BG145" s="58"/>
      <c r="BH145" s="58"/>
      <c r="BI145" s="58"/>
      <c r="BJ145" s="58"/>
      <c r="BK145" s="58"/>
      <c r="BL145" s="58"/>
      <c r="BM145" s="58"/>
      <c r="BN145" s="58"/>
      <c r="BO145" s="58"/>
      <c r="BP145" s="58"/>
      <c r="BQ145" s="58"/>
      <c r="BR145" s="58"/>
      <c r="BS145" s="58"/>
      <c r="BT145" s="58"/>
      <c r="BU145" s="58"/>
      <c r="BV145" s="58"/>
      <c r="BW145" s="58"/>
      <c r="BX145" s="58"/>
      <c r="BY145" s="58"/>
      <c r="BZ145" s="58"/>
      <c r="CA145" s="58"/>
      <c r="CB145" s="58"/>
      <c r="CC145" s="58"/>
      <c r="CD145" s="58"/>
      <c r="CE145" s="58"/>
      <c r="CF145" s="58"/>
      <c r="CG145" s="58"/>
      <c r="CH145" s="58"/>
      <c r="CI145" s="58"/>
      <c r="CJ145" s="58"/>
      <c r="CK145" s="58"/>
      <c r="CL145" s="58"/>
      <c r="CM145" s="58"/>
      <c r="CN145" s="58"/>
      <c r="CO145" s="58"/>
      <c r="CP145" s="58"/>
      <c r="CQ145" s="58"/>
      <c r="CR145" s="58"/>
      <c r="CS145" s="58"/>
      <c r="CT145" s="58"/>
      <c r="CU145" s="58"/>
      <c r="CV145" s="58"/>
      <c r="CW145" s="58"/>
      <c r="CX145" s="58"/>
      <c r="CY145" s="58"/>
      <c r="CZ145" s="58"/>
      <c r="DA145" s="58"/>
      <c r="DB145" s="58"/>
      <c r="DC145" s="58"/>
      <c r="DD145" s="58"/>
      <c r="DE145" s="58"/>
      <c r="DF145" s="58"/>
      <c r="DG145" s="58"/>
      <c r="DH145" s="58"/>
      <c r="DI145" s="58"/>
      <c r="DJ145" s="58"/>
      <c r="DK145" s="58"/>
      <c r="DL145" s="58"/>
      <c r="DM145" s="58"/>
      <c r="DN145" s="58"/>
      <c r="DO145" s="58"/>
      <c r="DP145" s="58"/>
      <c r="DQ145" s="58"/>
      <c r="DR145" s="58"/>
      <c r="DS145" s="58"/>
      <c r="DT145" s="58"/>
      <c r="DU145" s="58"/>
      <c r="DV145" s="58"/>
      <c r="DW145" s="58"/>
      <c r="DX145" s="58"/>
      <c r="DY145" s="58"/>
      <c r="DZ145" s="58"/>
      <c r="EA145" s="58"/>
      <c r="EB145" s="58"/>
      <c r="EC145" s="58"/>
      <c r="ED145" s="58"/>
      <c r="EE145" s="58"/>
      <c r="EF145" s="58"/>
      <c r="EG145" s="58"/>
      <c r="EH145" s="58"/>
      <c r="EI145" s="58"/>
      <c r="EJ145" s="58"/>
      <c r="EK145" s="58"/>
      <c r="EL145" s="58"/>
      <c r="EN145" s="8">
        <v>6</v>
      </c>
      <c r="EO145" s="8">
        <v>1</v>
      </c>
    </row>
    <row r="146" spans="1:145">
      <c r="B146" s="18" t="s">
        <v>242</v>
      </c>
      <c r="C146" s="18" t="s">
        <v>210</v>
      </c>
      <c r="D146" s="18" t="s">
        <v>234</v>
      </c>
      <c r="E146" s="8">
        <v>6</v>
      </c>
      <c r="F146" s="8">
        <v>1</v>
      </c>
      <c r="I146" s="58">
        <v>3.88</v>
      </c>
      <c r="J146" s="58">
        <v>3.89</v>
      </c>
      <c r="K146" s="58">
        <v>0.66590000000000005</v>
      </c>
      <c r="L146" s="58">
        <v>75.27</v>
      </c>
      <c r="M146" s="58">
        <v>5.8500000000000003E-2</v>
      </c>
      <c r="N146" s="58">
        <v>7.5300000000000006E-2</v>
      </c>
      <c r="O146" s="58">
        <v>0.63080000000000003</v>
      </c>
      <c r="P146" s="58">
        <v>7.0599999999999996E-2</v>
      </c>
      <c r="Q146" s="58">
        <v>12.48</v>
      </c>
      <c r="R146" s="58">
        <v>0</v>
      </c>
      <c r="S146" s="58">
        <v>97.021199999999993</v>
      </c>
      <c r="T146" s="18"/>
      <c r="V146" s="58">
        <f t="shared" si="226"/>
        <v>3.9991259642222525</v>
      </c>
      <c r="W146" s="58"/>
      <c r="X146" s="58">
        <f t="shared" si="227"/>
        <v>4.0094329899032379</v>
      </c>
      <c r="Y146" s="58"/>
      <c r="Z146" s="58">
        <f t="shared" si="228"/>
        <v>0.68634484009680363</v>
      </c>
      <c r="AA146" s="58"/>
      <c r="AB146" s="58">
        <f t="shared" si="229"/>
        <v>77.580982300775503</v>
      </c>
      <c r="AC146" s="58"/>
      <c r="AD146" s="58">
        <f t="shared" si="230"/>
        <v>6.0296100233763347E-2</v>
      </c>
      <c r="AE146" s="58"/>
      <c r="AF146" s="58">
        <f t="shared" si="231"/>
        <v>7.7611903377818467E-2</v>
      </c>
      <c r="AG146" s="58"/>
      <c r="AH146" s="58">
        <f t="shared" si="232"/>
        <v>0.65016717995654572</v>
      </c>
      <c r="AI146" s="58"/>
      <c r="AJ146" s="58">
        <f t="shared" si="233"/>
        <v>7.276760130775542E-2</v>
      </c>
      <c r="AK146" s="58"/>
      <c r="AL146" s="58">
        <f t="shared" si="234"/>
        <v>12.863168049869515</v>
      </c>
      <c r="AM146" s="58"/>
      <c r="AN146" s="58">
        <f t="shared" si="235"/>
        <v>0</v>
      </c>
      <c r="AO146" s="58"/>
      <c r="AP146" s="58">
        <f t="shared" si="236"/>
        <v>8.0085589541254905</v>
      </c>
      <c r="AQ146" s="58">
        <f t="shared" si="237"/>
        <v>1.5038560411311054E-2</v>
      </c>
      <c r="AR146" s="58">
        <f t="shared" si="238"/>
        <v>1286.6666666666665</v>
      </c>
      <c r="AS146" s="58">
        <f t="shared" si="239"/>
        <v>19.349614395886888</v>
      </c>
      <c r="AT146" s="58">
        <f t="shared" si="240"/>
        <v>0.1193722257450856</v>
      </c>
      <c r="AU146" s="58">
        <f t="shared" si="241"/>
        <v>8.8432934926958833</v>
      </c>
      <c r="AV146" s="58">
        <f t="shared" si="242"/>
        <v>11.382905982905983</v>
      </c>
      <c r="AW146" s="58">
        <f t="shared" si="243"/>
        <v>8.8468181214295203E-3</v>
      </c>
      <c r="AX146" s="58">
        <f t="shared" si="244"/>
        <v>30.937094129346232</v>
      </c>
      <c r="AY146" s="58"/>
      <c r="AZ146" s="58"/>
      <c r="BA146" s="58"/>
      <c r="BB146" s="58"/>
      <c r="BC146" s="58"/>
      <c r="BD146" s="58"/>
      <c r="BE146" s="58"/>
      <c r="BF146" s="58"/>
      <c r="BG146" s="58"/>
      <c r="BH146" s="58"/>
      <c r="BI146" s="58"/>
      <c r="BJ146" s="58"/>
      <c r="BK146" s="58"/>
      <c r="BL146" s="58"/>
      <c r="BM146" s="58"/>
      <c r="BN146" s="58"/>
      <c r="BO146" s="58"/>
      <c r="BP146" s="58"/>
      <c r="BQ146" s="58"/>
      <c r="BR146" s="58"/>
      <c r="BS146" s="58"/>
      <c r="BT146" s="58"/>
      <c r="BU146" s="58"/>
      <c r="BV146" s="58"/>
      <c r="BW146" s="58"/>
      <c r="BX146" s="58"/>
      <c r="BY146" s="58"/>
      <c r="BZ146" s="58"/>
      <c r="CA146" s="58"/>
      <c r="CB146" s="58"/>
      <c r="CC146" s="58"/>
      <c r="CD146" s="58"/>
      <c r="CE146" s="58"/>
      <c r="CF146" s="58"/>
      <c r="CG146" s="58"/>
      <c r="CH146" s="58"/>
      <c r="CI146" s="58"/>
      <c r="CJ146" s="58"/>
      <c r="CK146" s="58"/>
      <c r="CL146" s="58"/>
      <c r="CM146" s="58"/>
      <c r="CN146" s="58"/>
      <c r="CO146" s="58"/>
      <c r="CP146" s="58"/>
      <c r="CQ146" s="58"/>
      <c r="CR146" s="58"/>
      <c r="CS146" s="58"/>
      <c r="CT146" s="58"/>
      <c r="CU146" s="58"/>
      <c r="CV146" s="58"/>
      <c r="CW146" s="58"/>
      <c r="CX146" s="58"/>
      <c r="CY146" s="58"/>
      <c r="CZ146" s="58"/>
      <c r="DA146" s="58"/>
      <c r="DB146" s="58"/>
      <c r="DC146" s="58"/>
      <c r="DD146" s="58"/>
      <c r="DE146" s="58"/>
      <c r="DF146" s="58"/>
      <c r="DG146" s="58"/>
      <c r="DH146" s="58"/>
      <c r="DI146" s="58"/>
      <c r="DJ146" s="58"/>
      <c r="DK146" s="58"/>
      <c r="DL146" s="58"/>
      <c r="DM146" s="58"/>
      <c r="DN146" s="58"/>
      <c r="DO146" s="58"/>
      <c r="DP146" s="58"/>
      <c r="DQ146" s="58"/>
      <c r="DR146" s="58"/>
      <c r="DS146" s="58"/>
      <c r="DT146" s="58"/>
      <c r="DU146" s="58"/>
      <c r="DV146" s="58"/>
      <c r="DW146" s="58"/>
      <c r="DX146" s="58"/>
      <c r="DY146" s="58"/>
      <c r="DZ146" s="58"/>
      <c r="EA146" s="58"/>
      <c r="EB146" s="58"/>
      <c r="EC146" s="58"/>
      <c r="ED146" s="58"/>
      <c r="EE146" s="58"/>
      <c r="EF146" s="58"/>
      <c r="EG146" s="58"/>
      <c r="EH146" s="58"/>
      <c r="EI146" s="58"/>
      <c r="EJ146" s="58"/>
      <c r="EK146" s="58"/>
      <c r="EL146" s="58"/>
      <c r="EN146" s="8">
        <v>6</v>
      </c>
      <c r="EO146" s="8">
        <v>1</v>
      </c>
    </row>
    <row r="147" spans="1:145">
      <c r="B147" s="18" t="s">
        <v>243</v>
      </c>
      <c r="C147" s="18" t="s">
        <v>210</v>
      </c>
      <c r="D147" s="18" t="s">
        <v>234</v>
      </c>
      <c r="E147" s="8">
        <v>6</v>
      </c>
      <c r="F147" s="8">
        <v>1</v>
      </c>
      <c r="I147" s="58">
        <v>3.72</v>
      </c>
      <c r="J147" s="58">
        <v>3.95</v>
      </c>
      <c r="K147" s="58">
        <v>0.5827</v>
      </c>
      <c r="L147" s="58">
        <v>74.349999999999994</v>
      </c>
      <c r="M147" s="58">
        <v>9.9000000000000005E-2</v>
      </c>
      <c r="N147" s="58">
        <v>9.3899999999999997E-2</v>
      </c>
      <c r="O147" s="58">
        <v>0.62929999999999997</v>
      </c>
      <c r="P147" s="58">
        <v>7.85E-2</v>
      </c>
      <c r="Q147" s="58">
        <v>12.22</v>
      </c>
      <c r="R147" s="58">
        <v>3.2800000000000003E-2</v>
      </c>
      <c r="S147" s="58">
        <v>95.756299999999996</v>
      </c>
      <c r="T147" s="18"/>
      <c r="V147" s="58">
        <f t="shared" si="226"/>
        <v>3.884861883761173</v>
      </c>
      <c r="W147" s="58"/>
      <c r="X147" s="58">
        <f t="shared" si="227"/>
        <v>4.1250549572195254</v>
      </c>
      <c r="Y147" s="58"/>
      <c r="Z147" s="58">
        <f t="shared" si="228"/>
        <v>0.60852393001818161</v>
      </c>
      <c r="AA147" s="58"/>
      <c r="AB147" s="58">
        <f t="shared" si="229"/>
        <v>77.645021789689025</v>
      </c>
      <c r="AC147" s="58"/>
      <c r="AD147" s="58">
        <f t="shared" si="230"/>
        <v>0.10338745335816024</v>
      </c>
      <c r="AE147" s="58"/>
      <c r="AF147" s="58">
        <f t="shared" si="231"/>
        <v>9.8061433033648962E-2</v>
      </c>
      <c r="AG147" s="58"/>
      <c r="AH147" s="58">
        <f t="shared" si="232"/>
        <v>0.65718913533626511</v>
      </c>
      <c r="AI147" s="58"/>
      <c r="AJ147" s="58">
        <f t="shared" si="233"/>
        <v>8.1978940289046259E-2</v>
      </c>
      <c r="AK147" s="58"/>
      <c r="AL147" s="58">
        <f t="shared" si="234"/>
        <v>12.761562424613315</v>
      </c>
      <c r="AM147" s="58"/>
      <c r="AN147" s="58">
        <f t="shared" si="235"/>
        <v>3.4253620910582393E-2</v>
      </c>
      <c r="AO147" s="58"/>
      <c r="AP147" s="58">
        <f t="shared" si="236"/>
        <v>8.0099168409806989</v>
      </c>
      <c r="AQ147" s="58">
        <f t="shared" si="237"/>
        <v>2.5063291139240503E-2</v>
      </c>
      <c r="AR147" s="58">
        <f t="shared" si="238"/>
        <v>751.01010101010093</v>
      </c>
      <c r="AS147" s="58">
        <f t="shared" si="239"/>
        <v>18.822784810126578</v>
      </c>
      <c r="AT147" s="58">
        <f t="shared" si="240"/>
        <v>0.14921341172731606</v>
      </c>
      <c r="AU147" s="58">
        <f t="shared" si="241"/>
        <v>6.2055378061767845</v>
      </c>
      <c r="AV147" s="58">
        <f t="shared" si="242"/>
        <v>5.8858585858585863</v>
      </c>
      <c r="AW147" s="58">
        <f t="shared" si="243"/>
        <v>7.8372562205783463E-3</v>
      </c>
      <c r="AX147" s="58">
        <f t="shared" si="244"/>
        <v>38.963551712135875</v>
      </c>
      <c r="AY147" s="58"/>
      <c r="AZ147" s="58"/>
      <c r="BA147" s="58"/>
      <c r="BB147" s="58"/>
      <c r="BC147" s="58"/>
      <c r="BD147" s="58"/>
      <c r="BE147" s="58"/>
      <c r="BF147" s="58"/>
      <c r="BG147" s="58"/>
      <c r="BH147" s="58"/>
      <c r="BI147" s="58"/>
      <c r="BJ147" s="58"/>
      <c r="BK147" s="58"/>
      <c r="BL147" s="58"/>
      <c r="BM147" s="58"/>
      <c r="BN147" s="58"/>
      <c r="BO147" s="58"/>
      <c r="BP147" s="58"/>
      <c r="BQ147" s="58"/>
      <c r="BR147" s="58"/>
      <c r="BS147" s="58"/>
      <c r="BT147" s="58"/>
      <c r="BU147" s="58"/>
      <c r="BV147" s="58"/>
      <c r="BW147" s="58"/>
      <c r="BX147" s="58"/>
      <c r="BY147" s="58"/>
      <c r="BZ147" s="58"/>
      <c r="CA147" s="58"/>
      <c r="CB147" s="58"/>
      <c r="CC147" s="58"/>
      <c r="CD147" s="58"/>
      <c r="CE147" s="58"/>
      <c r="CF147" s="58"/>
      <c r="CG147" s="58"/>
      <c r="CH147" s="58"/>
      <c r="CI147" s="58"/>
      <c r="CJ147" s="58"/>
      <c r="CK147" s="58"/>
      <c r="CL147" s="58"/>
      <c r="CM147" s="58"/>
      <c r="CN147" s="58"/>
      <c r="CO147" s="58"/>
      <c r="CP147" s="58"/>
      <c r="CQ147" s="58"/>
      <c r="CR147" s="58"/>
      <c r="CS147" s="58"/>
      <c r="CT147" s="58"/>
      <c r="CU147" s="58"/>
      <c r="CV147" s="58"/>
      <c r="CW147" s="58"/>
      <c r="CX147" s="58"/>
      <c r="CY147" s="58"/>
      <c r="CZ147" s="58"/>
      <c r="DA147" s="58"/>
      <c r="DB147" s="58"/>
      <c r="DC147" s="58"/>
      <c r="DD147" s="58"/>
      <c r="DE147" s="58"/>
      <c r="DF147" s="58"/>
      <c r="DG147" s="58"/>
      <c r="DH147" s="58"/>
      <c r="DI147" s="58"/>
      <c r="DJ147" s="58"/>
      <c r="DK147" s="58"/>
      <c r="DL147" s="58"/>
      <c r="DM147" s="58"/>
      <c r="DN147" s="58"/>
      <c r="DO147" s="58"/>
      <c r="DP147" s="58"/>
      <c r="DQ147" s="58"/>
      <c r="DR147" s="58"/>
      <c r="DS147" s="58"/>
      <c r="DT147" s="58"/>
      <c r="DU147" s="58"/>
      <c r="DV147" s="58"/>
      <c r="DW147" s="58"/>
      <c r="DX147" s="58"/>
      <c r="DY147" s="58"/>
      <c r="DZ147" s="58"/>
      <c r="EA147" s="58"/>
      <c r="EB147" s="58"/>
      <c r="EC147" s="58"/>
      <c r="ED147" s="58"/>
      <c r="EE147" s="58"/>
      <c r="EF147" s="58"/>
      <c r="EG147" s="58"/>
      <c r="EH147" s="58"/>
      <c r="EI147" s="58"/>
      <c r="EJ147" s="58"/>
      <c r="EK147" s="58"/>
      <c r="EL147" s="58"/>
      <c r="EN147" s="8">
        <v>6</v>
      </c>
      <c r="EO147" s="8">
        <v>1</v>
      </c>
    </row>
    <row r="148" spans="1:145">
      <c r="B148" s="18" t="s">
        <v>244</v>
      </c>
      <c r="C148" s="18" t="s">
        <v>210</v>
      </c>
      <c r="D148" s="18" t="s">
        <v>234</v>
      </c>
      <c r="E148" s="8">
        <v>6</v>
      </c>
      <c r="F148" s="8">
        <v>1</v>
      </c>
      <c r="I148" s="58">
        <v>3.75</v>
      </c>
      <c r="J148" s="58">
        <v>3.93</v>
      </c>
      <c r="K148" s="58">
        <v>0.56299999999999994</v>
      </c>
      <c r="L148" s="58">
        <v>75.05</v>
      </c>
      <c r="M148" s="58">
        <v>8.1699999999999995E-2</v>
      </c>
      <c r="N148" s="58">
        <v>8.9700000000000002E-2</v>
      </c>
      <c r="O148" s="58">
        <v>0.61729999999999996</v>
      </c>
      <c r="P148" s="58">
        <v>6.9599999999999995E-2</v>
      </c>
      <c r="Q148" s="58">
        <v>12.45</v>
      </c>
      <c r="R148" s="58">
        <v>0</v>
      </c>
      <c r="S148" s="58">
        <v>96.601399999999998</v>
      </c>
      <c r="T148" s="18"/>
      <c r="V148" s="58">
        <f t="shared" si="226"/>
        <v>3.8819313177655808</v>
      </c>
      <c r="W148" s="58"/>
      <c r="X148" s="58">
        <f t="shared" si="227"/>
        <v>4.0682640210183294</v>
      </c>
      <c r="Y148" s="58"/>
      <c r="Z148" s="58">
        <f t="shared" si="228"/>
        <v>0.58280728850720587</v>
      </c>
      <c r="AA148" s="58"/>
      <c r="AB148" s="58">
        <f t="shared" si="229"/>
        <v>77.690385439548493</v>
      </c>
      <c r="AC148" s="58"/>
      <c r="AD148" s="58">
        <f t="shared" si="230"/>
        <v>8.4574343643052788E-2</v>
      </c>
      <c r="AE148" s="58"/>
      <c r="AF148" s="58">
        <f t="shared" si="231"/>
        <v>9.285579712095271E-2</v>
      </c>
      <c r="AG148" s="58"/>
      <c r="AH148" s="58">
        <f t="shared" si="232"/>
        <v>0.63901765398845145</v>
      </c>
      <c r="AI148" s="58"/>
      <c r="AJ148" s="58">
        <f t="shared" si="233"/>
        <v>7.204864525772918E-2</v>
      </c>
      <c r="AK148" s="58"/>
      <c r="AL148" s="58">
        <f t="shared" si="234"/>
        <v>12.888011974981728</v>
      </c>
      <c r="AM148" s="58"/>
      <c r="AN148" s="58">
        <f t="shared" si="235"/>
        <v>0</v>
      </c>
      <c r="AO148" s="58"/>
      <c r="AP148" s="58">
        <f t="shared" si="236"/>
        <v>7.9501953387839102</v>
      </c>
      <c r="AQ148" s="58">
        <f t="shared" si="237"/>
        <v>2.0788804071246815E-2</v>
      </c>
      <c r="AR148" s="58">
        <f t="shared" si="238"/>
        <v>918.60465116279067</v>
      </c>
      <c r="AS148" s="58">
        <f t="shared" si="239"/>
        <v>19.096692111959285</v>
      </c>
      <c r="AT148" s="58">
        <f t="shared" si="240"/>
        <v>0.14531022193422974</v>
      </c>
      <c r="AU148" s="58">
        <f t="shared" si="241"/>
        <v>6.2764771460423621</v>
      </c>
      <c r="AV148" s="58">
        <f t="shared" si="242"/>
        <v>6.8910648714810279</v>
      </c>
      <c r="AW148" s="58">
        <f t="shared" si="243"/>
        <v>7.5016655562958022E-3</v>
      </c>
      <c r="AX148" s="58">
        <f t="shared" si="244"/>
        <v>38.69356912033097</v>
      </c>
      <c r="AY148" s="58"/>
      <c r="AZ148" s="58"/>
      <c r="BA148" s="58"/>
      <c r="BB148" s="58"/>
      <c r="BC148" s="58"/>
      <c r="BD148" s="58"/>
      <c r="BE148" s="58"/>
      <c r="BF148" s="58"/>
      <c r="BG148" s="58"/>
      <c r="BH148" s="58"/>
      <c r="BI148" s="58"/>
      <c r="BJ148" s="58"/>
      <c r="BK148" s="58"/>
      <c r="BL148" s="58"/>
      <c r="BM148" s="58"/>
      <c r="BN148" s="58"/>
      <c r="BO148" s="58"/>
      <c r="BP148" s="58"/>
      <c r="BQ148" s="58"/>
      <c r="BR148" s="58"/>
      <c r="BS148" s="58"/>
      <c r="BT148" s="58"/>
      <c r="BU148" s="58"/>
      <c r="BV148" s="58"/>
      <c r="BW148" s="58"/>
      <c r="BX148" s="58"/>
      <c r="BY148" s="58"/>
      <c r="BZ148" s="58"/>
      <c r="CA148" s="58"/>
      <c r="CB148" s="58"/>
      <c r="CC148" s="58"/>
      <c r="CD148" s="58"/>
      <c r="CE148" s="58"/>
      <c r="CF148" s="58"/>
      <c r="CG148" s="58"/>
      <c r="CH148" s="58"/>
      <c r="CI148" s="58"/>
      <c r="CJ148" s="58"/>
      <c r="CK148" s="58"/>
      <c r="CL148" s="58"/>
      <c r="CM148" s="58"/>
      <c r="CN148" s="58"/>
      <c r="CO148" s="58"/>
      <c r="CP148" s="58"/>
      <c r="CQ148" s="58"/>
      <c r="CR148" s="58"/>
      <c r="CS148" s="58"/>
      <c r="CT148" s="58"/>
      <c r="CU148" s="58"/>
      <c r="CV148" s="58"/>
      <c r="CW148" s="58"/>
      <c r="CX148" s="58"/>
      <c r="CY148" s="58"/>
      <c r="CZ148" s="58"/>
      <c r="DA148" s="58"/>
      <c r="DB148" s="58"/>
      <c r="DC148" s="58"/>
      <c r="DD148" s="58"/>
      <c r="DE148" s="58"/>
      <c r="DF148" s="58"/>
      <c r="DG148" s="58"/>
      <c r="DH148" s="58"/>
      <c r="DI148" s="58"/>
      <c r="DJ148" s="58"/>
      <c r="DK148" s="58"/>
      <c r="DL148" s="58"/>
      <c r="DM148" s="58"/>
      <c r="DN148" s="58"/>
      <c r="DO148" s="58"/>
      <c r="DP148" s="58"/>
      <c r="DQ148" s="58"/>
      <c r="DR148" s="58"/>
      <c r="DS148" s="58"/>
      <c r="DT148" s="58"/>
      <c r="DU148" s="58"/>
      <c r="DV148" s="58"/>
      <c r="DW148" s="58"/>
      <c r="DX148" s="58"/>
      <c r="DY148" s="58"/>
      <c r="DZ148" s="58"/>
      <c r="EA148" s="58"/>
      <c r="EB148" s="58"/>
      <c r="EC148" s="58"/>
      <c r="ED148" s="58"/>
      <c r="EE148" s="58"/>
      <c r="EF148" s="58"/>
      <c r="EG148" s="58"/>
      <c r="EH148" s="58"/>
      <c r="EI148" s="58"/>
      <c r="EJ148" s="58"/>
      <c r="EK148" s="58"/>
      <c r="EL148" s="58"/>
      <c r="EN148" s="8">
        <v>6</v>
      </c>
      <c r="EO148" s="8">
        <v>1</v>
      </c>
    </row>
    <row r="149" spans="1:145">
      <c r="B149" s="18" t="s">
        <v>245</v>
      </c>
      <c r="C149" s="18" t="s">
        <v>210</v>
      </c>
      <c r="D149" s="18" t="s">
        <v>234</v>
      </c>
      <c r="E149" s="8">
        <v>6</v>
      </c>
      <c r="F149" s="8">
        <v>1</v>
      </c>
      <c r="I149" s="58">
        <v>3.81</v>
      </c>
      <c r="J149" s="58">
        <v>3.85</v>
      </c>
      <c r="K149" s="58">
        <v>0.48780000000000001</v>
      </c>
      <c r="L149" s="58">
        <v>72.989999999999995</v>
      </c>
      <c r="M149" s="58">
        <v>9.8699999999999996E-2</v>
      </c>
      <c r="N149" s="58">
        <v>8.4500000000000006E-2</v>
      </c>
      <c r="O149" s="58">
        <v>0.60950000000000004</v>
      </c>
      <c r="P149" s="58">
        <v>2.5999999999999999E-2</v>
      </c>
      <c r="Q149" s="58">
        <v>13.12</v>
      </c>
      <c r="R149" s="58">
        <v>1.4E-2</v>
      </c>
      <c r="S149" s="58">
        <v>95.090599999999995</v>
      </c>
      <c r="T149" s="18"/>
      <c r="V149" s="58">
        <f t="shared" si="226"/>
        <v>4.0067051843189549</v>
      </c>
      <c r="W149" s="58"/>
      <c r="X149" s="58">
        <f t="shared" si="227"/>
        <v>4.0487703306110179</v>
      </c>
      <c r="Y149" s="58"/>
      <c r="Z149" s="58">
        <f t="shared" si="228"/>
        <v>0.51298445903170242</v>
      </c>
      <c r="AA149" s="58"/>
      <c r="AB149" s="58">
        <f t="shared" si="229"/>
        <v>76.758375696441078</v>
      </c>
      <c r="AC149" s="58"/>
      <c r="AD149" s="58">
        <f t="shared" si="230"/>
        <v>0.10379574847566425</v>
      </c>
      <c r="AE149" s="58"/>
      <c r="AF149" s="58">
        <f t="shared" si="231"/>
        <v>8.8862621541982073E-2</v>
      </c>
      <c r="AG149" s="58"/>
      <c r="AH149" s="58">
        <f t="shared" si="232"/>
        <v>0.64096766662530269</v>
      </c>
      <c r="AI149" s="58"/>
      <c r="AJ149" s="58">
        <f t="shared" si="233"/>
        <v>2.7342345089840635E-2</v>
      </c>
      <c r="AK149" s="58"/>
      <c r="AL149" s="58">
        <f t="shared" si="234"/>
        <v>13.797367983796505</v>
      </c>
      <c r="AM149" s="58"/>
      <c r="AN149" s="58">
        <f t="shared" si="235"/>
        <v>1.4722801202221881E-2</v>
      </c>
      <c r="AO149" s="58"/>
      <c r="AP149" s="58">
        <f t="shared" si="236"/>
        <v>8.0554755149299737</v>
      </c>
      <c r="AQ149" s="58">
        <f t="shared" si="237"/>
        <v>2.5636363636363631E-2</v>
      </c>
      <c r="AR149" s="58">
        <f t="shared" si="238"/>
        <v>739.51367781155022</v>
      </c>
      <c r="AS149" s="58">
        <f t="shared" si="239"/>
        <v>18.958441558441557</v>
      </c>
      <c r="AT149" s="58">
        <f t="shared" si="240"/>
        <v>0.13863822805578341</v>
      </c>
      <c r="AU149" s="58">
        <f t="shared" si="241"/>
        <v>5.7727810650887577</v>
      </c>
      <c r="AV149" s="58">
        <f t="shared" si="242"/>
        <v>4.9422492401215816</v>
      </c>
      <c r="AW149" s="58">
        <f t="shared" si="243"/>
        <v>6.6831072749691739E-3</v>
      </c>
      <c r="AX149" s="58">
        <f t="shared" si="244"/>
        <v>40.695771335927773</v>
      </c>
      <c r="AY149" s="58"/>
      <c r="AZ149" s="58"/>
      <c r="BA149" s="58"/>
      <c r="BB149" s="58"/>
      <c r="BC149" s="58"/>
      <c r="BD149" s="58"/>
      <c r="BE149" s="58"/>
      <c r="BF149" s="58"/>
      <c r="BG149" s="58"/>
      <c r="BH149" s="58"/>
      <c r="BI149" s="58"/>
      <c r="BJ149" s="58"/>
      <c r="BK149" s="58"/>
      <c r="BL149" s="58"/>
      <c r="BM149" s="58"/>
      <c r="BN149" s="58"/>
      <c r="BO149" s="58"/>
      <c r="BP149" s="58"/>
      <c r="BQ149" s="58"/>
      <c r="BR149" s="58"/>
      <c r="BS149" s="58"/>
      <c r="BT149" s="58"/>
      <c r="BU149" s="58"/>
      <c r="BV149" s="58"/>
      <c r="BW149" s="58"/>
      <c r="BX149" s="58"/>
      <c r="BY149" s="58"/>
      <c r="BZ149" s="58"/>
      <c r="CA149" s="58"/>
      <c r="CB149" s="58"/>
      <c r="CC149" s="58"/>
      <c r="CD149" s="58"/>
      <c r="CE149" s="58"/>
      <c r="CF149" s="58"/>
      <c r="CG149" s="58"/>
      <c r="CH149" s="58"/>
      <c r="CI149" s="58"/>
      <c r="CJ149" s="58"/>
      <c r="CK149" s="58"/>
      <c r="CL149" s="58"/>
      <c r="CM149" s="58"/>
      <c r="CN149" s="58"/>
      <c r="CO149" s="58"/>
      <c r="CP149" s="58"/>
      <c r="CQ149" s="58"/>
      <c r="CR149" s="58"/>
      <c r="CS149" s="58"/>
      <c r="CT149" s="58"/>
      <c r="CU149" s="58"/>
      <c r="CV149" s="58"/>
      <c r="CW149" s="58"/>
      <c r="CX149" s="58"/>
      <c r="CY149" s="58"/>
      <c r="CZ149" s="58"/>
      <c r="DA149" s="58"/>
      <c r="DB149" s="58"/>
      <c r="DC149" s="58"/>
      <c r="DD149" s="58"/>
      <c r="DE149" s="58"/>
      <c r="DF149" s="58"/>
      <c r="DG149" s="58"/>
      <c r="DH149" s="58"/>
      <c r="DI149" s="58"/>
      <c r="DJ149" s="58"/>
      <c r="DK149" s="58"/>
      <c r="DL149" s="58"/>
      <c r="DM149" s="58"/>
      <c r="DN149" s="58"/>
      <c r="DO149" s="58"/>
      <c r="DP149" s="58"/>
      <c r="DQ149" s="58"/>
      <c r="DR149" s="58"/>
      <c r="DS149" s="58"/>
      <c r="DT149" s="58"/>
      <c r="DU149" s="58"/>
      <c r="DV149" s="58"/>
      <c r="DW149" s="58"/>
      <c r="DX149" s="58"/>
      <c r="DY149" s="58"/>
      <c r="DZ149" s="58"/>
      <c r="EA149" s="58"/>
      <c r="EB149" s="58"/>
      <c r="EC149" s="58"/>
      <c r="ED149" s="58"/>
      <c r="EE149" s="58"/>
      <c r="EF149" s="58"/>
      <c r="EG149" s="58"/>
      <c r="EH149" s="58"/>
      <c r="EI149" s="58"/>
      <c r="EJ149" s="58"/>
      <c r="EK149" s="58"/>
      <c r="EL149" s="58"/>
      <c r="EN149" s="8">
        <v>6</v>
      </c>
      <c r="EO149" s="8">
        <v>1</v>
      </c>
    </row>
    <row r="150" spans="1:145" s="16" customFormat="1">
      <c r="A150" s="1"/>
      <c r="B150" s="1" t="s">
        <v>130</v>
      </c>
      <c r="C150" s="1" t="s">
        <v>210</v>
      </c>
      <c r="D150" s="1" t="s">
        <v>234</v>
      </c>
      <c r="E150" s="1">
        <v>6</v>
      </c>
      <c r="F150" s="1">
        <v>1</v>
      </c>
      <c r="G150" s="1"/>
      <c r="H150" s="1"/>
      <c r="I150" s="59">
        <f t="shared" ref="I150:S150" si="245">AVERAGE(I138:I149)</f>
        <v>3.8275000000000001</v>
      </c>
      <c r="J150" s="59">
        <f t="shared" si="245"/>
        <v>3.9033333333333338</v>
      </c>
      <c r="K150" s="59">
        <f t="shared" si="245"/>
        <v>0.55489166666666667</v>
      </c>
      <c r="L150" s="59">
        <f t="shared" si="245"/>
        <v>74.740833333333327</v>
      </c>
      <c r="M150" s="59">
        <f t="shared" si="245"/>
        <v>8.6516666666666645E-2</v>
      </c>
      <c r="N150" s="59">
        <f t="shared" si="245"/>
        <v>7.9141666666666652E-2</v>
      </c>
      <c r="O150" s="59">
        <f t="shared" si="245"/>
        <v>0.63739166666666658</v>
      </c>
      <c r="P150" s="59">
        <f t="shared" si="245"/>
        <v>5.0216666666666666E-2</v>
      </c>
      <c r="Q150" s="59">
        <f t="shared" si="245"/>
        <v>12.366666666666667</v>
      </c>
      <c r="R150" s="59">
        <f t="shared" si="245"/>
        <v>1.5891666666666669E-2</v>
      </c>
      <c r="S150" s="59">
        <f t="shared" si="245"/>
        <v>96.262474999999995</v>
      </c>
      <c r="T150" s="1"/>
      <c r="U150" s="1"/>
      <c r="V150" s="59">
        <f>AVERAGE(V138:V149)</f>
        <v>3.9761063865041582</v>
      </c>
      <c r="W150" s="59">
        <f>STDEV(V138:V149)</f>
        <v>7.3783424351359733E-2</v>
      </c>
      <c r="X150" s="59">
        <f>AVERAGE(X138:X149)</f>
        <v>4.055126387789147</v>
      </c>
      <c r="Y150" s="59">
        <f>STDEV(X138:X149)</f>
        <v>5.5776880274400496E-2</v>
      </c>
      <c r="Z150" s="59">
        <f>AVERAGE(Z138:Z149)</f>
        <v>0.57646050413351024</v>
      </c>
      <c r="AA150" s="59">
        <f>STDEV(Z138:Z149)</f>
        <v>8.5239737772541693E-2</v>
      </c>
      <c r="AB150" s="59">
        <f>AVERAGE(AB138:AB149)</f>
        <v>77.641594951170859</v>
      </c>
      <c r="AC150" s="59">
        <f>STDEV(AB138:AB149)</f>
        <v>0.30730312195320592</v>
      </c>
      <c r="AD150" s="59">
        <f>AVERAGE(AD138:AD149)</f>
        <v>8.9915207048160098E-2</v>
      </c>
      <c r="AE150" s="59">
        <f>STDEV(AD138:AD149)</f>
        <v>2.0728683888198294E-2</v>
      </c>
      <c r="AF150" s="59">
        <f>AVERAGE(AF138:AF149)</f>
        <v>8.2192132665905207E-2</v>
      </c>
      <c r="AG150" s="59">
        <f>STDEV(AF138:AF149)</f>
        <v>1.6830278072991152E-2</v>
      </c>
      <c r="AH150" s="59">
        <f>AVERAGE(AH138:AH149)</f>
        <v>0.66212590930489446</v>
      </c>
      <c r="AI150" s="59">
        <f>STDEV(AH138:AH149)</f>
        <v>1.8929481761460754E-2</v>
      </c>
      <c r="AJ150" s="59">
        <f>AVERAGE(AJ138:AJ149)</f>
        <v>5.206282680298932E-2</v>
      </c>
      <c r="AK150" s="59">
        <f>STDEV(AJ138:AJ149)</f>
        <v>3.0744736238662571E-2</v>
      </c>
      <c r="AL150" s="59">
        <f>AVERAGE(AL138:AL149)</f>
        <v>12.847829339219386</v>
      </c>
      <c r="AM150" s="59">
        <f>STDEV(AL138:AL149)</f>
        <v>0.30719390318546219</v>
      </c>
      <c r="AN150" s="59">
        <f>AVERAGE(AN138:AN149)</f>
        <v>1.649108032408407E-2</v>
      </c>
      <c r="AO150" s="59">
        <f>STDEV(AN138:AN149)</f>
        <v>1.4705249276658309E-2</v>
      </c>
      <c r="AP150" s="59">
        <f t="shared" ref="AP150:DA150" si="246">AVERAGE(AP138:AP149)</f>
        <v>8.0312327742933061</v>
      </c>
      <c r="AQ150" s="59">
        <f t="shared" si="246"/>
        <v>2.2168672430166906E-2</v>
      </c>
      <c r="AR150" s="59">
        <f t="shared" si="246"/>
        <v>921.06066967510662</v>
      </c>
      <c r="AS150" s="59">
        <f t="shared" si="246"/>
        <v>19.14992935873585</v>
      </c>
      <c r="AT150" s="59">
        <f t="shared" si="246"/>
        <v>0.12431813492651932</v>
      </c>
      <c r="AU150" s="59">
        <f t="shared" si="246"/>
        <v>7.3733520536902093</v>
      </c>
      <c r="AV150" s="59">
        <f t="shared" si="246"/>
        <v>6.8179209865050749</v>
      </c>
      <c r="AW150" s="59">
        <f t="shared" si="246"/>
        <v>7.4250991990957487E-3</v>
      </c>
      <c r="AX150" s="59">
        <f t="shared" si="246"/>
        <v>36.168081307446762</v>
      </c>
      <c r="AY150" s="59" t="e">
        <f t="shared" si="246"/>
        <v>#DIV/0!</v>
      </c>
      <c r="AZ150" s="59" t="e">
        <f t="shared" si="246"/>
        <v>#DIV/0!</v>
      </c>
      <c r="BA150" s="59" t="e">
        <f t="shared" si="246"/>
        <v>#DIV/0!</v>
      </c>
      <c r="BB150" s="59" t="e">
        <f t="shared" si="246"/>
        <v>#DIV/0!</v>
      </c>
      <c r="BC150" s="59" t="e">
        <f t="shared" si="246"/>
        <v>#DIV/0!</v>
      </c>
      <c r="BD150" s="59" t="e">
        <f t="shared" si="246"/>
        <v>#DIV/0!</v>
      </c>
      <c r="BE150" s="59" t="e">
        <f t="shared" si="246"/>
        <v>#DIV/0!</v>
      </c>
      <c r="BF150" s="59" t="e">
        <f t="shared" si="246"/>
        <v>#DIV/0!</v>
      </c>
      <c r="BG150" s="59" t="e">
        <f t="shared" si="246"/>
        <v>#DIV/0!</v>
      </c>
      <c r="BH150" s="59" t="e">
        <f t="shared" si="246"/>
        <v>#DIV/0!</v>
      </c>
      <c r="BI150" s="59" t="e">
        <f t="shared" si="246"/>
        <v>#DIV/0!</v>
      </c>
      <c r="BJ150" s="59" t="e">
        <f t="shared" si="246"/>
        <v>#DIV/0!</v>
      </c>
      <c r="BK150" s="59" t="e">
        <f t="shared" si="246"/>
        <v>#DIV/0!</v>
      </c>
      <c r="BL150" s="59" t="e">
        <f t="shared" si="246"/>
        <v>#DIV/0!</v>
      </c>
      <c r="BM150" s="59" t="e">
        <f t="shared" si="246"/>
        <v>#DIV/0!</v>
      </c>
      <c r="BN150" s="59" t="e">
        <f t="shared" si="246"/>
        <v>#DIV/0!</v>
      </c>
      <c r="BO150" s="59" t="e">
        <f t="shared" si="246"/>
        <v>#DIV/0!</v>
      </c>
      <c r="BP150" s="59" t="e">
        <f t="shared" si="246"/>
        <v>#DIV/0!</v>
      </c>
      <c r="BQ150" s="59" t="e">
        <f t="shared" si="246"/>
        <v>#DIV/0!</v>
      </c>
      <c r="BR150" s="59" t="e">
        <f t="shared" si="246"/>
        <v>#DIV/0!</v>
      </c>
      <c r="BS150" s="59" t="e">
        <f t="shared" si="246"/>
        <v>#DIV/0!</v>
      </c>
      <c r="BT150" s="59" t="e">
        <f t="shared" si="246"/>
        <v>#DIV/0!</v>
      </c>
      <c r="BU150" s="59" t="e">
        <f t="shared" si="246"/>
        <v>#DIV/0!</v>
      </c>
      <c r="BV150" s="59" t="e">
        <f t="shared" si="246"/>
        <v>#DIV/0!</v>
      </c>
      <c r="BW150" s="59" t="e">
        <f t="shared" si="246"/>
        <v>#DIV/0!</v>
      </c>
      <c r="BX150" s="59" t="e">
        <f t="shared" si="246"/>
        <v>#DIV/0!</v>
      </c>
      <c r="BY150" s="59" t="e">
        <f t="shared" si="246"/>
        <v>#DIV/0!</v>
      </c>
      <c r="BZ150" s="59" t="e">
        <f t="shared" si="246"/>
        <v>#DIV/0!</v>
      </c>
      <c r="CA150" s="59" t="e">
        <f t="shared" si="246"/>
        <v>#DIV/0!</v>
      </c>
      <c r="CB150" s="59" t="e">
        <f t="shared" si="246"/>
        <v>#DIV/0!</v>
      </c>
      <c r="CC150" s="59" t="e">
        <f t="shared" si="246"/>
        <v>#DIV/0!</v>
      </c>
      <c r="CD150" s="59" t="e">
        <f t="shared" si="246"/>
        <v>#DIV/0!</v>
      </c>
      <c r="CE150" s="59" t="e">
        <f t="shared" si="246"/>
        <v>#DIV/0!</v>
      </c>
      <c r="CF150" s="59" t="e">
        <f t="shared" si="246"/>
        <v>#DIV/0!</v>
      </c>
      <c r="CG150" s="59" t="e">
        <f t="shared" si="246"/>
        <v>#DIV/0!</v>
      </c>
      <c r="CH150" s="59" t="e">
        <f t="shared" si="246"/>
        <v>#DIV/0!</v>
      </c>
      <c r="CI150" s="59" t="e">
        <f t="shared" si="246"/>
        <v>#DIV/0!</v>
      </c>
      <c r="CJ150" s="59" t="e">
        <f t="shared" si="246"/>
        <v>#DIV/0!</v>
      </c>
      <c r="CK150" s="59" t="e">
        <f t="shared" si="246"/>
        <v>#DIV/0!</v>
      </c>
      <c r="CL150" s="59" t="e">
        <f t="shared" si="246"/>
        <v>#DIV/0!</v>
      </c>
      <c r="CM150" s="59" t="e">
        <f t="shared" si="246"/>
        <v>#DIV/0!</v>
      </c>
      <c r="CN150" s="59" t="e">
        <f t="shared" si="246"/>
        <v>#DIV/0!</v>
      </c>
      <c r="CO150" s="59" t="e">
        <f t="shared" si="246"/>
        <v>#DIV/0!</v>
      </c>
      <c r="CP150" s="59" t="e">
        <f t="shared" si="246"/>
        <v>#DIV/0!</v>
      </c>
      <c r="CQ150" s="59" t="e">
        <f t="shared" si="246"/>
        <v>#DIV/0!</v>
      </c>
      <c r="CR150" s="59" t="e">
        <f t="shared" si="246"/>
        <v>#DIV/0!</v>
      </c>
      <c r="CS150" s="59" t="e">
        <f t="shared" si="246"/>
        <v>#DIV/0!</v>
      </c>
      <c r="CT150" s="59" t="e">
        <f t="shared" si="246"/>
        <v>#DIV/0!</v>
      </c>
      <c r="CU150" s="59" t="e">
        <f t="shared" si="246"/>
        <v>#DIV/0!</v>
      </c>
      <c r="CV150" s="59" t="e">
        <f t="shared" si="246"/>
        <v>#DIV/0!</v>
      </c>
      <c r="CW150" s="59" t="e">
        <f t="shared" si="246"/>
        <v>#DIV/0!</v>
      </c>
      <c r="CX150" s="59" t="e">
        <f t="shared" si="246"/>
        <v>#DIV/0!</v>
      </c>
      <c r="CY150" s="59" t="e">
        <f t="shared" si="246"/>
        <v>#DIV/0!</v>
      </c>
      <c r="CZ150" s="59" t="e">
        <f t="shared" si="246"/>
        <v>#DIV/0!</v>
      </c>
      <c r="DA150" s="59" t="e">
        <f t="shared" si="246"/>
        <v>#DIV/0!</v>
      </c>
      <c r="DB150" s="59" t="e">
        <f t="shared" ref="DB150:EL150" si="247">AVERAGE(DB138:DB149)</f>
        <v>#DIV/0!</v>
      </c>
      <c r="DC150" s="59" t="e">
        <f t="shared" si="247"/>
        <v>#DIV/0!</v>
      </c>
      <c r="DD150" s="59" t="e">
        <f t="shared" si="247"/>
        <v>#DIV/0!</v>
      </c>
      <c r="DE150" s="59" t="e">
        <f t="shared" si="247"/>
        <v>#DIV/0!</v>
      </c>
      <c r="DF150" s="59" t="e">
        <f t="shared" si="247"/>
        <v>#DIV/0!</v>
      </c>
      <c r="DG150" s="59" t="e">
        <f t="shared" si="247"/>
        <v>#DIV/0!</v>
      </c>
      <c r="DH150" s="59" t="e">
        <f t="shared" si="247"/>
        <v>#DIV/0!</v>
      </c>
      <c r="DI150" s="59" t="e">
        <f t="shared" si="247"/>
        <v>#DIV/0!</v>
      </c>
      <c r="DJ150" s="59" t="e">
        <f t="shared" si="247"/>
        <v>#DIV/0!</v>
      </c>
      <c r="DK150" s="59" t="e">
        <f t="shared" si="247"/>
        <v>#DIV/0!</v>
      </c>
      <c r="DL150" s="59" t="e">
        <f t="shared" si="247"/>
        <v>#DIV/0!</v>
      </c>
      <c r="DM150" s="59" t="e">
        <f t="shared" si="247"/>
        <v>#DIV/0!</v>
      </c>
      <c r="DN150" s="59" t="e">
        <f t="shared" si="247"/>
        <v>#DIV/0!</v>
      </c>
      <c r="DO150" s="59" t="e">
        <f t="shared" si="247"/>
        <v>#DIV/0!</v>
      </c>
      <c r="DP150" s="59" t="e">
        <f t="shared" si="247"/>
        <v>#DIV/0!</v>
      </c>
      <c r="DQ150" s="59" t="e">
        <f t="shared" si="247"/>
        <v>#DIV/0!</v>
      </c>
      <c r="DR150" s="59" t="e">
        <f t="shared" si="247"/>
        <v>#DIV/0!</v>
      </c>
      <c r="DS150" s="59" t="e">
        <f t="shared" si="247"/>
        <v>#DIV/0!</v>
      </c>
      <c r="DT150" s="59" t="e">
        <f t="shared" si="247"/>
        <v>#DIV/0!</v>
      </c>
      <c r="DU150" s="59" t="e">
        <f t="shared" si="247"/>
        <v>#DIV/0!</v>
      </c>
      <c r="DV150" s="59" t="e">
        <f t="shared" si="247"/>
        <v>#DIV/0!</v>
      </c>
      <c r="DW150" s="59" t="e">
        <f t="shared" si="247"/>
        <v>#DIV/0!</v>
      </c>
      <c r="DX150" s="59" t="e">
        <f t="shared" si="247"/>
        <v>#DIV/0!</v>
      </c>
      <c r="DY150" s="59" t="e">
        <f t="shared" si="247"/>
        <v>#DIV/0!</v>
      </c>
      <c r="DZ150" s="59" t="e">
        <f t="shared" si="247"/>
        <v>#DIV/0!</v>
      </c>
      <c r="EA150" s="59" t="e">
        <f t="shared" si="247"/>
        <v>#DIV/0!</v>
      </c>
      <c r="EB150" s="59" t="e">
        <f t="shared" si="247"/>
        <v>#DIV/0!</v>
      </c>
      <c r="EC150" s="59" t="e">
        <f t="shared" si="247"/>
        <v>#DIV/0!</v>
      </c>
      <c r="ED150" s="59" t="e">
        <f t="shared" si="247"/>
        <v>#DIV/0!</v>
      </c>
      <c r="EE150" s="59" t="e">
        <f t="shared" si="247"/>
        <v>#DIV/0!</v>
      </c>
      <c r="EF150" s="59" t="e">
        <f t="shared" si="247"/>
        <v>#DIV/0!</v>
      </c>
      <c r="EG150" s="59" t="e">
        <f t="shared" si="247"/>
        <v>#DIV/0!</v>
      </c>
      <c r="EH150" s="59" t="e">
        <f t="shared" si="247"/>
        <v>#DIV/0!</v>
      </c>
      <c r="EI150" s="59" t="e">
        <f t="shared" si="247"/>
        <v>#DIV/0!</v>
      </c>
      <c r="EJ150" s="59" t="e">
        <f t="shared" si="247"/>
        <v>#DIV/0!</v>
      </c>
      <c r="EK150" s="59" t="e">
        <f t="shared" si="247"/>
        <v>#DIV/0!</v>
      </c>
      <c r="EL150" s="59" t="e">
        <f t="shared" si="247"/>
        <v>#DIV/0!</v>
      </c>
      <c r="EN150" s="16">
        <v>6</v>
      </c>
      <c r="EO150" s="16">
        <v>1</v>
      </c>
    </row>
    <row r="151" spans="1:145" s="19" customFormat="1">
      <c r="A151" s="2"/>
      <c r="B151" s="2"/>
      <c r="C151" s="2"/>
      <c r="D151" s="2"/>
      <c r="E151" s="2"/>
      <c r="F151" s="2"/>
      <c r="G151" s="2"/>
      <c r="H151" s="2"/>
      <c r="I151" s="60">
        <f t="shared" ref="I151:S151" si="248">STDEV(I138:I149)</f>
        <v>7.9444091261487992E-2</v>
      </c>
      <c r="J151" s="60">
        <f t="shared" si="248"/>
        <v>4.6580006115252648E-2</v>
      </c>
      <c r="K151" s="60">
        <f t="shared" si="248"/>
        <v>8.2078625922546583E-2</v>
      </c>
      <c r="L151" s="60">
        <f t="shared" si="248"/>
        <v>0.85091884383170202</v>
      </c>
      <c r="M151" s="60">
        <f t="shared" si="248"/>
        <v>1.9854691835402331E-2</v>
      </c>
      <c r="N151" s="60">
        <f t="shared" si="248"/>
        <v>1.6376116663290443E-2</v>
      </c>
      <c r="O151" s="60">
        <f t="shared" si="248"/>
        <v>1.9599789346425193E-2</v>
      </c>
      <c r="P151" s="60">
        <f t="shared" si="248"/>
        <v>2.988939712684183E-2</v>
      </c>
      <c r="Q151" s="60">
        <f t="shared" si="248"/>
        <v>0.26840719856670026</v>
      </c>
      <c r="R151" s="60">
        <f t="shared" si="248"/>
        <v>1.4182092314755337E-2</v>
      </c>
      <c r="S151" s="60">
        <f t="shared" si="248"/>
        <v>0.87153412714174638</v>
      </c>
      <c r="T151" s="2"/>
      <c r="U151" s="2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>
        <f t="shared" ref="AP151:DA151" si="249">STDEV(AP138:AP149)</f>
        <v>8.2434523465771348E-2</v>
      </c>
      <c r="AQ151" s="60">
        <f t="shared" si="249"/>
        <v>5.0796495823298158E-3</v>
      </c>
      <c r="AR151" s="60">
        <f t="shared" si="249"/>
        <v>280.74780374017024</v>
      </c>
      <c r="AS151" s="60">
        <f t="shared" si="249"/>
        <v>0.28054649004655385</v>
      </c>
      <c r="AT151" s="60">
        <f t="shared" si="249"/>
        <v>2.5805969166673253E-2</v>
      </c>
      <c r="AU151" s="60">
        <f t="shared" si="249"/>
        <v>2.2838897508030236</v>
      </c>
      <c r="AV151" s="60">
        <f t="shared" si="249"/>
        <v>2.2161922856790168</v>
      </c>
      <c r="AW151" s="60">
        <f t="shared" si="249"/>
        <v>1.0999964951400011E-3</v>
      </c>
      <c r="AX151" s="60">
        <f t="shared" si="249"/>
        <v>6.7049589370203098</v>
      </c>
      <c r="AY151" s="60" t="e">
        <f t="shared" si="249"/>
        <v>#DIV/0!</v>
      </c>
      <c r="AZ151" s="60" t="e">
        <f t="shared" si="249"/>
        <v>#DIV/0!</v>
      </c>
      <c r="BA151" s="60" t="e">
        <f t="shared" si="249"/>
        <v>#DIV/0!</v>
      </c>
      <c r="BB151" s="60" t="e">
        <f t="shared" si="249"/>
        <v>#DIV/0!</v>
      </c>
      <c r="BC151" s="60" t="e">
        <f t="shared" si="249"/>
        <v>#DIV/0!</v>
      </c>
      <c r="BD151" s="60" t="e">
        <f t="shared" si="249"/>
        <v>#DIV/0!</v>
      </c>
      <c r="BE151" s="60" t="e">
        <f t="shared" si="249"/>
        <v>#DIV/0!</v>
      </c>
      <c r="BF151" s="60" t="e">
        <f t="shared" si="249"/>
        <v>#DIV/0!</v>
      </c>
      <c r="BG151" s="60" t="e">
        <f t="shared" si="249"/>
        <v>#DIV/0!</v>
      </c>
      <c r="BH151" s="60" t="e">
        <f t="shared" si="249"/>
        <v>#DIV/0!</v>
      </c>
      <c r="BI151" s="60" t="e">
        <f t="shared" si="249"/>
        <v>#DIV/0!</v>
      </c>
      <c r="BJ151" s="60" t="e">
        <f t="shared" si="249"/>
        <v>#DIV/0!</v>
      </c>
      <c r="BK151" s="60" t="e">
        <f t="shared" si="249"/>
        <v>#DIV/0!</v>
      </c>
      <c r="BL151" s="60" t="e">
        <f t="shared" si="249"/>
        <v>#DIV/0!</v>
      </c>
      <c r="BM151" s="60" t="e">
        <f t="shared" si="249"/>
        <v>#DIV/0!</v>
      </c>
      <c r="BN151" s="60" t="e">
        <f t="shared" si="249"/>
        <v>#DIV/0!</v>
      </c>
      <c r="BO151" s="60" t="e">
        <f t="shared" si="249"/>
        <v>#DIV/0!</v>
      </c>
      <c r="BP151" s="60" t="e">
        <f t="shared" si="249"/>
        <v>#DIV/0!</v>
      </c>
      <c r="BQ151" s="60" t="e">
        <f t="shared" si="249"/>
        <v>#DIV/0!</v>
      </c>
      <c r="BR151" s="60" t="e">
        <f t="shared" si="249"/>
        <v>#DIV/0!</v>
      </c>
      <c r="BS151" s="60" t="e">
        <f t="shared" si="249"/>
        <v>#DIV/0!</v>
      </c>
      <c r="BT151" s="60" t="e">
        <f t="shared" si="249"/>
        <v>#DIV/0!</v>
      </c>
      <c r="BU151" s="60" t="e">
        <f t="shared" si="249"/>
        <v>#DIV/0!</v>
      </c>
      <c r="BV151" s="60" t="e">
        <f t="shared" si="249"/>
        <v>#DIV/0!</v>
      </c>
      <c r="BW151" s="60" t="e">
        <f t="shared" si="249"/>
        <v>#DIV/0!</v>
      </c>
      <c r="BX151" s="60" t="e">
        <f t="shared" si="249"/>
        <v>#DIV/0!</v>
      </c>
      <c r="BY151" s="60" t="e">
        <f t="shared" si="249"/>
        <v>#DIV/0!</v>
      </c>
      <c r="BZ151" s="60" t="e">
        <f t="shared" si="249"/>
        <v>#DIV/0!</v>
      </c>
      <c r="CA151" s="60" t="e">
        <f t="shared" si="249"/>
        <v>#DIV/0!</v>
      </c>
      <c r="CB151" s="60" t="e">
        <f t="shared" si="249"/>
        <v>#DIV/0!</v>
      </c>
      <c r="CC151" s="60" t="e">
        <f t="shared" si="249"/>
        <v>#DIV/0!</v>
      </c>
      <c r="CD151" s="60" t="e">
        <f t="shared" si="249"/>
        <v>#DIV/0!</v>
      </c>
      <c r="CE151" s="60" t="e">
        <f t="shared" si="249"/>
        <v>#DIV/0!</v>
      </c>
      <c r="CF151" s="60" t="e">
        <f t="shared" si="249"/>
        <v>#DIV/0!</v>
      </c>
      <c r="CG151" s="60" t="e">
        <f t="shared" si="249"/>
        <v>#DIV/0!</v>
      </c>
      <c r="CH151" s="60" t="e">
        <f t="shared" si="249"/>
        <v>#DIV/0!</v>
      </c>
      <c r="CI151" s="60" t="e">
        <f t="shared" si="249"/>
        <v>#DIV/0!</v>
      </c>
      <c r="CJ151" s="60" t="e">
        <f t="shared" si="249"/>
        <v>#DIV/0!</v>
      </c>
      <c r="CK151" s="60" t="e">
        <f t="shared" si="249"/>
        <v>#DIV/0!</v>
      </c>
      <c r="CL151" s="60" t="e">
        <f t="shared" si="249"/>
        <v>#DIV/0!</v>
      </c>
      <c r="CM151" s="60" t="e">
        <f t="shared" si="249"/>
        <v>#DIV/0!</v>
      </c>
      <c r="CN151" s="60" t="e">
        <f t="shared" si="249"/>
        <v>#DIV/0!</v>
      </c>
      <c r="CO151" s="60" t="e">
        <f t="shared" si="249"/>
        <v>#DIV/0!</v>
      </c>
      <c r="CP151" s="60" t="e">
        <f t="shared" si="249"/>
        <v>#DIV/0!</v>
      </c>
      <c r="CQ151" s="60" t="e">
        <f t="shared" si="249"/>
        <v>#DIV/0!</v>
      </c>
      <c r="CR151" s="60" t="e">
        <f t="shared" si="249"/>
        <v>#DIV/0!</v>
      </c>
      <c r="CS151" s="60" t="e">
        <f t="shared" si="249"/>
        <v>#DIV/0!</v>
      </c>
      <c r="CT151" s="60" t="e">
        <f t="shared" si="249"/>
        <v>#DIV/0!</v>
      </c>
      <c r="CU151" s="60" t="e">
        <f t="shared" si="249"/>
        <v>#DIV/0!</v>
      </c>
      <c r="CV151" s="60" t="e">
        <f t="shared" si="249"/>
        <v>#DIV/0!</v>
      </c>
      <c r="CW151" s="60" t="e">
        <f t="shared" si="249"/>
        <v>#DIV/0!</v>
      </c>
      <c r="CX151" s="60" t="e">
        <f t="shared" si="249"/>
        <v>#DIV/0!</v>
      </c>
      <c r="CY151" s="60" t="e">
        <f t="shared" si="249"/>
        <v>#DIV/0!</v>
      </c>
      <c r="CZ151" s="60" t="e">
        <f t="shared" si="249"/>
        <v>#DIV/0!</v>
      </c>
      <c r="DA151" s="60" t="e">
        <f t="shared" si="249"/>
        <v>#DIV/0!</v>
      </c>
      <c r="DB151" s="60" t="e">
        <f t="shared" ref="DB151:EL151" si="250">STDEV(DB138:DB149)</f>
        <v>#DIV/0!</v>
      </c>
      <c r="DC151" s="60" t="e">
        <f t="shared" si="250"/>
        <v>#DIV/0!</v>
      </c>
      <c r="DD151" s="60" t="e">
        <f t="shared" si="250"/>
        <v>#DIV/0!</v>
      </c>
      <c r="DE151" s="60" t="e">
        <f t="shared" si="250"/>
        <v>#DIV/0!</v>
      </c>
      <c r="DF151" s="60" t="e">
        <f t="shared" si="250"/>
        <v>#DIV/0!</v>
      </c>
      <c r="DG151" s="60" t="e">
        <f t="shared" si="250"/>
        <v>#DIV/0!</v>
      </c>
      <c r="DH151" s="60" t="e">
        <f t="shared" si="250"/>
        <v>#DIV/0!</v>
      </c>
      <c r="DI151" s="60" t="e">
        <f t="shared" si="250"/>
        <v>#DIV/0!</v>
      </c>
      <c r="DJ151" s="60" t="e">
        <f t="shared" si="250"/>
        <v>#DIV/0!</v>
      </c>
      <c r="DK151" s="60" t="e">
        <f t="shared" si="250"/>
        <v>#DIV/0!</v>
      </c>
      <c r="DL151" s="60" t="e">
        <f t="shared" si="250"/>
        <v>#DIV/0!</v>
      </c>
      <c r="DM151" s="60" t="e">
        <f t="shared" si="250"/>
        <v>#DIV/0!</v>
      </c>
      <c r="DN151" s="60" t="e">
        <f t="shared" si="250"/>
        <v>#DIV/0!</v>
      </c>
      <c r="DO151" s="60" t="e">
        <f t="shared" si="250"/>
        <v>#DIV/0!</v>
      </c>
      <c r="DP151" s="60" t="e">
        <f t="shared" si="250"/>
        <v>#DIV/0!</v>
      </c>
      <c r="DQ151" s="60" t="e">
        <f t="shared" si="250"/>
        <v>#DIV/0!</v>
      </c>
      <c r="DR151" s="60" t="e">
        <f t="shared" si="250"/>
        <v>#DIV/0!</v>
      </c>
      <c r="DS151" s="60" t="e">
        <f t="shared" si="250"/>
        <v>#DIV/0!</v>
      </c>
      <c r="DT151" s="60" t="e">
        <f t="shared" si="250"/>
        <v>#DIV/0!</v>
      </c>
      <c r="DU151" s="60" t="e">
        <f t="shared" si="250"/>
        <v>#DIV/0!</v>
      </c>
      <c r="DV151" s="60" t="e">
        <f t="shared" si="250"/>
        <v>#DIV/0!</v>
      </c>
      <c r="DW151" s="60" t="e">
        <f t="shared" si="250"/>
        <v>#DIV/0!</v>
      </c>
      <c r="DX151" s="60" t="e">
        <f t="shared" si="250"/>
        <v>#DIV/0!</v>
      </c>
      <c r="DY151" s="60" t="e">
        <f t="shared" si="250"/>
        <v>#DIV/0!</v>
      </c>
      <c r="DZ151" s="60" t="e">
        <f t="shared" si="250"/>
        <v>#DIV/0!</v>
      </c>
      <c r="EA151" s="60" t="e">
        <f t="shared" si="250"/>
        <v>#DIV/0!</v>
      </c>
      <c r="EB151" s="60" t="e">
        <f t="shared" si="250"/>
        <v>#DIV/0!</v>
      </c>
      <c r="EC151" s="60" t="e">
        <f t="shared" si="250"/>
        <v>#DIV/0!</v>
      </c>
      <c r="ED151" s="60" t="e">
        <f t="shared" si="250"/>
        <v>#DIV/0!</v>
      </c>
      <c r="EE151" s="60" t="e">
        <f t="shared" si="250"/>
        <v>#DIV/0!</v>
      </c>
      <c r="EF151" s="60" t="e">
        <f t="shared" si="250"/>
        <v>#DIV/0!</v>
      </c>
      <c r="EG151" s="60" t="e">
        <f t="shared" si="250"/>
        <v>#DIV/0!</v>
      </c>
      <c r="EH151" s="60" t="e">
        <f t="shared" si="250"/>
        <v>#DIV/0!</v>
      </c>
      <c r="EI151" s="60" t="e">
        <f t="shared" si="250"/>
        <v>#DIV/0!</v>
      </c>
      <c r="EJ151" s="60" t="e">
        <f t="shared" si="250"/>
        <v>#DIV/0!</v>
      </c>
      <c r="EK151" s="60" t="e">
        <f t="shared" si="250"/>
        <v>#DIV/0!</v>
      </c>
      <c r="EL151" s="60" t="e">
        <f t="shared" si="250"/>
        <v>#DIV/0!</v>
      </c>
    </row>
    <row r="152" spans="1:145">
      <c r="B152" s="18"/>
      <c r="C152" s="18"/>
      <c r="D152" s="1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1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8"/>
      <c r="AH152" s="58"/>
      <c r="AI152" s="58"/>
      <c r="AJ152" s="58"/>
      <c r="AK152" s="58"/>
      <c r="AL152" s="58"/>
      <c r="AM152" s="58"/>
      <c r="AN152" s="58"/>
      <c r="AO152" s="58"/>
      <c r="AP152" s="58"/>
      <c r="AQ152" s="58" t="e">
        <f t="shared" ref="AQ152:AQ168" si="251">AD152/X152</f>
        <v>#DIV/0!</v>
      </c>
      <c r="AR152" s="58" t="e">
        <f t="shared" ref="AR152:AR168" si="252">AB152/AD152</f>
        <v>#DIV/0!</v>
      </c>
      <c r="AS152" s="58" t="e">
        <f t="shared" ref="AS152:AS168" si="253">AB152/X152</f>
        <v>#DIV/0!</v>
      </c>
      <c r="AT152" s="58" t="e">
        <f t="shared" ref="AT152:AT168" si="254">AF152/AH152</f>
        <v>#DIV/0!</v>
      </c>
      <c r="AU152" s="58" t="e">
        <f t="shared" ref="AU152:AU168" si="255">Z152/AF152</f>
        <v>#DIV/0!</v>
      </c>
      <c r="AV152" s="58" t="e">
        <f t="shared" ref="AV152:AV168" si="256">Z152/AD152</f>
        <v>#DIV/0!</v>
      </c>
      <c r="AW152" s="58" t="e">
        <f t="shared" ref="AW152:AW168" si="257">Z152/AB152</f>
        <v>#DIV/0!</v>
      </c>
      <c r="AX152" s="58" t="e">
        <f t="shared" ref="AX152:AX168" si="258">((AF152/40.311)/((AF152/40.311)+(Z152/159.688)))*100</f>
        <v>#DIV/0!</v>
      </c>
      <c r="AY152" s="58"/>
      <c r="AZ152" s="58"/>
      <c r="BA152" s="58"/>
      <c r="BB152" s="58"/>
      <c r="BC152" s="58"/>
      <c r="BD152" s="58"/>
      <c r="BE152" s="58"/>
      <c r="BF152" s="58"/>
      <c r="BG152" s="58"/>
      <c r="BH152" s="58"/>
      <c r="BI152" s="58"/>
      <c r="BJ152" s="58"/>
      <c r="BK152" s="58"/>
      <c r="BL152" s="58"/>
      <c r="BM152" s="58"/>
      <c r="BN152" s="58"/>
      <c r="BO152" s="58"/>
      <c r="BP152" s="58"/>
      <c r="BQ152" s="58"/>
      <c r="BR152" s="58"/>
      <c r="BS152" s="58"/>
      <c r="BT152" s="58"/>
      <c r="BU152" s="58"/>
      <c r="BV152" s="58"/>
      <c r="BW152" s="58"/>
      <c r="BX152" s="58"/>
      <c r="BY152" s="58"/>
      <c r="BZ152" s="58"/>
      <c r="CA152" s="58"/>
      <c r="CB152" s="58"/>
      <c r="CC152" s="58"/>
      <c r="CD152" s="58"/>
      <c r="CE152" s="58"/>
      <c r="CF152" s="58"/>
      <c r="CG152" s="58"/>
      <c r="CH152" s="58"/>
      <c r="CI152" s="58"/>
      <c r="CJ152" s="58"/>
      <c r="CK152" s="58"/>
      <c r="CL152" s="58"/>
      <c r="CM152" s="58"/>
      <c r="CN152" s="58"/>
      <c r="CO152" s="58"/>
      <c r="CP152" s="58"/>
      <c r="CQ152" s="58"/>
      <c r="CR152" s="58"/>
      <c r="CS152" s="58"/>
      <c r="CT152" s="58"/>
      <c r="CU152" s="58"/>
      <c r="CV152" s="58"/>
      <c r="CW152" s="58"/>
      <c r="CX152" s="58"/>
      <c r="CY152" s="58"/>
      <c r="CZ152" s="58"/>
      <c r="DA152" s="58"/>
      <c r="DB152" s="58"/>
      <c r="DC152" s="58"/>
      <c r="DD152" s="58"/>
      <c r="DE152" s="58"/>
      <c r="DF152" s="58"/>
      <c r="DG152" s="58"/>
      <c r="DH152" s="58"/>
      <c r="DI152" s="58"/>
      <c r="DJ152" s="58"/>
      <c r="DK152" s="58"/>
      <c r="DL152" s="58"/>
      <c r="DM152" s="58"/>
      <c r="DN152" s="58"/>
      <c r="DO152" s="58"/>
      <c r="DP152" s="58"/>
      <c r="DQ152" s="58"/>
      <c r="DR152" s="58"/>
      <c r="DS152" s="58"/>
      <c r="DT152" s="58"/>
      <c r="DU152" s="58"/>
      <c r="DV152" s="58"/>
      <c r="DW152" s="58"/>
      <c r="DX152" s="58"/>
      <c r="DY152" s="58"/>
      <c r="DZ152" s="58"/>
      <c r="EA152" s="58"/>
      <c r="EB152" s="58"/>
      <c r="EC152" s="58"/>
      <c r="ED152" s="58"/>
      <c r="EE152" s="58"/>
      <c r="EF152" s="58"/>
      <c r="EG152" s="58"/>
      <c r="EH152" s="58"/>
      <c r="EI152" s="58"/>
      <c r="EJ152" s="58"/>
      <c r="EK152" s="58"/>
      <c r="EL152" s="58"/>
    </row>
    <row r="153" spans="1:145">
      <c r="A153" s="8" t="s">
        <v>246</v>
      </c>
      <c r="B153" s="18" t="s">
        <v>247</v>
      </c>
      <c r="C153" s="18" t="s">
        <v>210</v>
      </c>
      <c r="D153" s="18" t="s">
        <v>234</v>
      </c>
      <c r="E153" s="8">
        <v>6</v>
      </c>
      <c r="F153" s="8">
        <v>1</v>
      </c>
      <c r="G153" s="8" t="s">
        <v>1202</v>
      </c>
      <c r="H153" s="8" t="s">
        <v>1203</v>
      </c>
      <c r="I153" s="58">
        <v>3.96</v>
      </c>
      <c r="J153" s="58">
        <v>3.9</v>
      </c>
      <c r="K153" s="58">
        <v>0.67969999999999997</v>
      </c>
      <c r="L153" s="58">
        <v>75.66</v>
      </c>
      <c r="M153" s="58">
        <v>0.1201</v>
      </c>
      <c r="N153" s="58">
        <v>8.4400000000000003E-2</v>
      </c>
      <c r="O153" s="58">
        <v>0.64729999999999999</v>
      </c>
      <c r="P153" s="58">
        <v>0.10100000000000001</v>
      </c>
      <c r="Q153" s="58">
        <v>12.32</v>
      </c>
      <c r="R153" s="58">
        <v>0</v>
      </c>
      <c r="S153" s="58">
        <v>97.4726</v>
      </c>
      <c r="T153" s="18"/>
      <c r="V153" s="58">
        <f t="shared" ref="V153:V168" si="259">(I153/S153)*100</f>
        <v>4.0626801788400027</v>
      </c>
      <c r="W153" s="58"/>
      <c r="X153" s="58">
        <f t="shared" ref="X153:X168" si="260">(J153/S153)*100</f>
        <v>4.0011244185545474</v>
      </c>
      <c r="Y153" s="58"/>
      <c r="Z153" s="58">
        <f t="shared" ref="Z153:Z168" si="261">(K153/S153)*100</f>
        <v>0.69732417110039124</v>
      </c>
      <c r="AA153" s="58"/>
      <c r="AB153" s="58">
        <f t="shared" ref="AB153:AB168" si="262">(L153/S153)*100</f>
        <v>77.621813719958226</v>
      </c>
      <c r="AC153" s="58"/>
      <c r="AD153" s="58">
        <f t="shared" ref="AD153:AD168" si="263">(M153/S153)*100</f>
        <v>0.12321411350471824</v>
      </c>
      <c r="AE153" s="58"/>
      <c r="AF153" s="58">
        <f t="shared" ref="AF153:AF168" si="264">(N153/S153)*100</f>
        <v>8.658843613487277E-2</v>
      </c>
      <c r="AG153" s="58"/>
      <c r="AH153" s="58">
        <f t="shared" ref="AH153:AH168" si="265">(O153/S153)*100</f>
        <v>0.6640840605462458</v>
      </c>
      <c r="AI153" s="58"/>
      <c r="AJ153" s="58">
        <f t="shared" ref="AJ153:AJ168" si="266">(P153/S153)*100</f>
        <v>0.10361886314718188</v>
      </c>
      <c r="AK153" s="58"/>
      <c r="AL153" s="58">
        <f t="shared" ref="AL153:AL168" si="267">(Q153/S153)*100</f>
        <v>12.639449445280007</v>
      </c>
      <c r="AM153" s="58"/>
      <c r="AN153" s="58">
        <f t="shared" ref="AN153:AN168" si="268">(R153/S153)*100</f>
        <v>0</v>
      </c>
      <c r="AO153" s="58"/>
      <c r="AP153" s="58">
        <f t="shared" ref="AP153:AP168" si="269">V153+X153</f>
        <v>8.0638045973945509</v>
      </c>
      <c r="AQ153" s="58">
        <f t="shared" si="251"/>
        <v>3.0794871794871795E-2</v>
      </c>
      <c r="AR153" s="58">
        <f t="shared" si="252"/>
        <v>629.9750208159868</v>
      </c>
      <c r="AS153" s="58">
        <f t="shared" si="253"/>
        <v>19.400000000000002</v>
      </c>
      <c r="AT153" s="58">
        <f t="shared" si="254"/>
        <v>0.13038776456048201</v>
      </c>
      <c r="AU153" s="58">
        <f t="shared" si="255"/>
        <v>8.0533175355450233</v>
      </c>
      <c r="AV153" s="58">
        <f t="shared" si="256"/>
        <v>5.6594504579517073</v>
      </c>
      <c r="AW153" s="58">
        <f t="shared" si="257"/>
        <v>8.9836108908273853E-3</v>
      </c>
      <c r="AX153" s="58">
        <f t="shared" si="258"/>
        <v>32.971229367388432</v>
      </c>
      <c r="AY153" s="58"/>
      <c r="AZ153" s="58"/>
      <c r="BA153" s="58"/>
      <c r="BB153" s="58"/>
      <c r="BC153" s="58"/>
      <c r="BD153" s="58"/>
      <c r="BE153" s="58"/>
      <c r="BF153" s="58"/>
      <c r="BG153" s="58"/>
      <c r="BH153" s="58"/>
      <c r="BI153" s="58"/>
      <c r="BJ153" s="58"/>
      <c r="BK153" s="58"/>
      <c r="BL153" s="58"/>
      <c r="BM153" s="58"/>
      <c r="BN153" s="58"/>
      <c r="BO153" s="58"/>
      <c r="BP153" s="58"/>
      <c r="BQ153" s="58"/>
      <c r="BR153" s="58"/>
      <c r="BS153" s="58"/>
      <c r="BT153" s="58"/>
      <c r="BU153" s="58"/>
      <c r="BV153" s="58"/>
      <c r="BW153" s="58"/>
      <c r="BX153" s="58"/>
      <c r="BY153" s="58"/>
      <c r="BZ153" s="58"/>
      <c r="CA153" s="58"/>
      <c r="CB153" s="58"/>
      <c r="CC153" s="58"/>
      <c r="CD153" s="58"/>
      <c r="CE153" s="58"/>
      <c r="CF153" s="58"/>
      <c r="CG153" s="58"/>
      <c r="CH153" s="58"/>
      <c r="CI153" s="58"/>
      <c r="CJ153" s="58"/>
      <c r="CK153" s="58"/>
      <c r="CL153" s="58"/>
      <c r="CM153" s="58"/>
      <c r="CN153" s="58"/>
      <c r="CO153" s="58"/>
      <c r="CP153" s="58"/>
      <c r="CQ153" s="58"/>
      <c r="CR153" s="58"/>
      <c r="CS153" s="58"/>
      <c r="CT153" s="58"/>
      <c r="CU153" s="58"/>
      <c r="CV153" s="58"/>
      <c r="CW153" s="58"/>
      <c r="CX153" s="58"/>
      <c r="CY153" s="58"/>
      <c r="CZ153" s="58"/>
      <c r="DA153" s="58"/>
      <c r="DB153" s="58"/>
      <c r="DC153" s="58"/>
      <c r="DD153" s="58"/>
      <c r="DE153" s="58"/>
      <c r="DF153" s="58"/>
      <c r="DG153" s="58"/>
      <c r="DH153" s="58"/>
      <c r="DI153" s="58"/>
      <c r="DJ153" s="58"/>
      <c r="DK153" s="58"/>
      <c r="DL153" s="58"/>
      <c r="DM153" s="58"/>
      <c r="DN153" s="58"/>
      <c r="DO153" s="58"/>
      <c r="DP153" s="58"/>
      <c r="DQ153" s="58"/>
      <c r="DR153" s="58"/>
      <c r="DS153" s="58"/>
      <c r="DT153" s="58"/>
      <c r="DU153" s="58"/>
      <c r="DV153" s="58"/>
      <c r="DW153" s="58"/>
      <c r="DX153" s="58"/>
      <c r="DY153" s="58"/>
      <c r="DZ153" s="58"/>
      <c r="EA153" s="58"/>
      <c r="EB153" s="58"/>
      <c r="EC153" s="58"/>
      <c r="ED153" s="58"/>
      <c r="EE153" s="58"/>
      <c r="EF153" s="58"/>
      <c r="EG153" s="58"/>
      <c r="EH153" s="58"/>
      <c r="EI153" s="58"/>
      <c r="EJ153" s="58"/>
      <c r="EK153" s="58"/>
      <c r="EL153" s="58"/>
      <c r="EN153" s="8">
        <v>6</v>
      </c>
      <c r="EO153" s="8">
        <v>1</v>
      </c>
    </row>
    <row r="154" spans="1:145">
      <c r="B154" s="18" t="s">
        <v>248</v>
      </c>
      <c r="C154" s="18" t="s">
        <v>210</v>
      </c>
      <c r="D154" s="18" t="s">
        <v>234</v>
      </c>
      <c r="E154" s="8">
        <v>6</v>
      </c>
      <c r="F154" s="8">
        <v>1</v>
      </c>
      <c r="I154" s="58">
        <v>3.92</v>
      </c>
      <c r="J154" s="58">
        <v>3.99</v>
      </c>
      <c r="K154" s="58">
        <v>0.52710000000000001</v>
      </c>
      <c r="L154" s="58">
        <v>74.86</v>
      </c>
      <c r="M154" s="58">
        <v>0.1022</v>
      </c>
      <c r="N154" s="58">
        <v>5.8299999999999998E-2</v>
      </c>
      <c r="O154" s="58">
        <v>0.626</v>
      </c>
      <c r="P154" s="58">
        <v>8.6199999999999999E-2</v>
      </c>
      <c r="Q154" s="58">
        <v>12.16</v>
      </c>
      <c r="R154" s="58">
        <v>4.6899999999999997E-2</v>
      </c>
      <c r="S154" s="58">
        <v>96.3767</v>
      </c>
      <c r="T154" s="18"/>
      <c r="V154" s="58">
        <f t="shared" si="259"/>
        <v>4.0673731306425722</v>
      </c>
      <c r="W154" s="58"/>
      <c r="X154" s="58">
        <f t="shared" si="260"/>
        <v>4.1400047936897613</v>
      </c>
      <c r="Y154" s="58"/>
      <c r="Z154" s="58">
        <f t="shared" si="261"/>
        <v>0.54691642274533159</v>
      </c>
      <c r="AA154" s="58"/>
      <c r="AB154" s="58">
        <f t="shared" si="262"/>
        <v>77.674375653036464</v>
      </c>
      <c r="AC154" s="58"/>
      <c r="AD154" s="58">
        <f t="shared" si="263"/>
        <v>0.10604222804889564</v>
      </c>
      <c r="AE154" s="58"/>
      <c r="AF154" s="58">
        <f t="shared" si="264"/>
        <v>6.0491799366444374E-2</v>
      </c>
      <c r="AG154" s="58"/>
      <c r="AH154" s="58">
        <f t="shared" si="265"/>
        <v>0.64953458667914554</v>
      </c>
      <c r="AI154" s="58"/>
      <c r="AJ154" s="58">
        <f t="shared" si="266"/>
        <v>8.9440705066681059E-2</v>
      </c>
      <c r="AK154" s="58"/>
      <c r="AL154" s="58">
        <f t="shared" si="267"/>
        <v>12.61715746648308</v>
      </c>
      <c r="AM154" s="58"/>
      <c r="AN154" s="58">
        <f t="shared" si="268"/>
        <v>4.8663214241616487E-2</v>
      </c>
      <c r="AO154" s="58"/>
      <c r="AP154" s="58">
        <f t="shared" si="269"/>
        <v>8.2073779243323344</v>
      </c>
      <c r="AQ154" s="58">
        <f t="shared" si="251"/>
        <v>2.5614035087719297E-2</v>
      </c>
      <c r="AR154" s="58">
        <f t="shared" si="252"/>
        <v>732.48532289628167</v>
      </c>
      <c r="AS154" s="58">
        <f t="shared" si="253"/>
        <v>18.761904761904759</v>
      </c>
      <c r="AT154" s="58">
        <f t="shared" si="254"/>
        <v>9.3130990415335443E-2</v>
      </c>
      <c r="AU154" s="58">
        <f t="shared" si="255"/>
        <v>9.0411663807890221</v>
      </c>
      <c r="AV154" s="58">
        <f t="shared" si="256"/>
        <v>5.1575342465753424</v>
      </c>
      <c r="AW154" s="58">
        <f t="shared" si="257"/>
        <v>7.0411434678065727E-3</v>
      </c>
      <c r="AX154" s="58">
        <f t="shared" si="258"/>
        <v>30.466293832575335</v>
      </c>
      <c r="AY154" s="58"/>
      <c r="AZ154" s="58"/>
      <c r="BA154" s="58"/>
      <c r="BB154" s="58"/>
      <c r="BC154" s="58"/>
      <c r="BD154" s="58"/>
      <c r="BE154" s="58"/>
      <c r="BF154" s="58"/>
      <c r="BG154" s="58"/>
      <c r="BH154" s="58"/>
      <c r="BI154" s="58"/>
      <c r="BJ154" s="58"/>
      <c r="BK154" s="58"/>
      <c r="BL154" s="58"/>
      <c r="BM154" s="58"/>
      <c r="BN154" s="58"/>
      <c r="BO154" s="58"/>
      <c r="BP154" s="58"/>
      <c r="BQ154" s="58"/>
      <c r="BR154" s="58"/>
      <c r="BS154" s="58"/>
      <c r="BT154" s="58"/>
      <c r="BU154" s="58"/>
      <c r="BV154" s="58"/>
      <c r="BW154" s="58"/>
      <c r="BX154" s="58"/>
      <c r="BY154" s="58"/>
      <c r="BZ154" s="58"/>
      <c r="CA154" s="58"/>
      <c r="CB154" s="58"/>
      <c r="CC154" s="58"/>
      <c r="CD154" s="58"/>
      <c r="CE154" s="58"/>
      <c r="CF154" s="58"/>
      <c r="CG154" s="58"/>
      <c r="CH154" s="58"/>
      <c r="CI154" s="58"/>
      <c r="CJ154" s="58"/>
      <c r="CK154" s="58"/>
      <c r="CL154" s="58"/>
      <c r="CM154" s="58"/>
      <c r="CN154" s="58"/>
      <c r="CO154" s="58"/>
      <c r="CP154" s="58"/>
      <c r="CQ154" s="58"/>
      <c r="CR154" s="58"/>
      <c r="CS154" s="58"/>
      <c r="CT154" s="58"/>
      <c r="CU154" s="58"/>
      <c r="CV154" s="58"/>
      <c r="CW154" s="58"/>
      <c r="CX154" s="58"/>
      <c r="CY154" s="58"/>
      <c r="CZ154" s="58"/>
      <c r="DA154" s="58"/>
      <c r="DB154" s="58"/>
      <c r="DC154" s="58"/>
      <c r="DD154" s="58"/>
      <c r="DE154" s="58"/>
      <c r="DF154" s="58"/>
      <c r="DG154" s="58"/>
      <c r="DH154" s="58"/>
      <c r="DI154" s="58"/>
      <c r="DJ154" s="58"/>
      <c r="DK154" s="58"/>
      <c r="DL154" s="58"/>
      <c r="DM154" s="58"/>
      <c r="DN154" s="58"/>
      <c r="DO154" s="58"/>
      <c r="DP154" s="58"/>
      <c r="DQ154" s="58"/>
      <c r="DR154" s="58"/>
      <c r="DS154" s="58"/>
      <c r="DT154" s="58"/>
      <c r="DU154" s="58"/>
      <c r="DV154" s="58"/>
      <c r="DW154" s="58"/>
      <c r="DX154" s="58"/>
      <c r="DY154" s="58"/>
      <c r="DZ154" s="58"/>
      <c r="EA154" s="58"/>
      <c r="EB154" s="58"/>
      <c r="EC154" s="58"/>
      <c r="ED154" s="58"/>
      <c r="EE154" s="58"/>
      <c r="EF154" s="58"/>
      <c r="EG154" s="58"/>
      <c r="EH154" s="58"/>
      <c r="EI154" s="58"/>
      <c r="EJ154" s="58"/>
      <c r="EK154" s="58"/>
      <c r="EL154" s="58"/>
      <c r="EN154" s="8">
        <v>6</v>
      </c>
      <c r="EO154" s="8">
        <v>1</v>
      </c>
    </row>
    <row r="155" spans="1:145">
      <c r="B155" s="18" t="s">
        <v>249</v>
      </c>
      <c r="C155" s="18" t="s">
        <v>210</v>
      </c>
      <c r="D155" s="18" t="s">
        <v>234</v>
      </c>
      <c r="E155" s="8">
        <v>6</v>
      </c>
      <c r="F155" s="8">
        <v>1</v>
      </c>
      <c r="I155" s="58">
        <v>3.82</v>
      </c>
      <c r="J155" s="58">
        <v>4</v>
      </c>
      <c r="K155" s="58">
        <v>0.55840000000000001</v>
      </c>
      <c r="L155" s="58">
        <v>75.48</v>
      </c>
      <c r="M155" s="58">
        <v>9.7600000000000006E-2</v>
      </c>
      <c r="N155" s="58">
        <v>0.1</v>
      </c>
      <c r="O155" s="58">
        <v>0.61260000000000003</v>
      </c>
      <c r="P155" s="58">
        <v>1.7999999999999999E-2</v>
      </c>
      <c r="Q155" s="58">
        <v>12.36</v>
      </c>
      <c r="R155" s="58">
        <v>2.1600000000000001E-2</v>
      </c>
      <c r="S155" s="58">
        <v>97.068299999999994</v>
      </c>
      <c r="T155" s="18"/>
      <c r="V155" s="58">
        <f t="shared" si="259"/>
        <v>3.9353733402150857</v>
      </c>
      <c r="W155" s="58"/>
      <c r="X155" s="58">
        <f t="shared" si="260"/>
        <v>4.1208097803299326</v>
      </c>
      <c r="Y155" s="58"/>
      <c r="Z155" s="58">
        <f t="shared" si="261"/>
        <v>0.57526504533405864</v>
      </c>
      <c r="AA155" s="58"/>
      <c r="AB155" s="58">
        <f t="shared" si="262"/>
        <v>77.759680554825835</v>
      </c>
      <c r="AC155" s="58"/>
      <c r="AD155" s="58">
        <f t="shared" si="263"/>
        <v>0.10054775864005037</v>
      </c>
      <c r="AE155" s="58"/>
      <c r="AF155" s="58">
        <f t="shared" si="264"/>
        <v>0.10302024450824833</v>
      </c>
      <c r="AG155" s="58"/>
      <c r="AH155" s="58">
        <f t="shared" si="265"/>
        <v>0.63110201785752917</v>
      </c>
      <c r="AI155" s="58"/>
      <c r="AJ155" s="58">
        <f t="shared" si="266"/>
        <v>1.8543644011484697E-2</v>
      </c>
      <c r="AK155" s="58"/>
      <c r="AL155" s="58">
        <f t="shared" si="267"/>
        <v>12.733302221219493</v>
      </c>
      <c r="AM155" s="58"/>
      <c r="AN155" s="58">
        <f t="shared" si="268"/>
        <v>2.2252372813781639E-2</v>
      </c>
      <c r="AO155" s="58"/>
      <c r="AP155" s="58">
        <f t="shared" si="269"/>
        <v>8.0561831205450183</v>
      </c>
      <c r="AQ155" s="58">
        <f t="shared" si="251"/>
        <v>2.4400000000000005E-2</v>
      </c>
      <c r="AR155" s="58">
        <f t="shared" si="252"/>
        <v>773.36065573770486</v>
      </c>
      <c r="AS155" s="58">
        <f t="shared" si="253"/>
        <v>18.87</v>
      </c>
      <c r="AT155" s="58">
        <f t="shared" si="254"/>
        <v>0.16323865491348355</v>
      </c>
      <c r="AU155" s="58">
        <f t="shared" si="255"/>
        <v>5.5839999999999996</v>
      </c>
      <c r="AV155" s="58">
        <f t="shared" si="256"/>
        <v>5.7213114754098351</v>
      </c>
      <c r="AW155" s="58">
        <f t="shared" si="257"/>
        <v>7.3979862215156336E-3</v>
      </c>
      <c r="AX155" s="58">
        <f t="shared" si="258"/>
        <v>41.500618798114971</v>
      </c>
      <c r="AY155" s="58"/>
      <c r="AZ155" s="58"/>
      <c r="BA155" s="58"/>
      <c r="BB155" s="58"/>
      <c r="BC155" s="58"/>
      <c r="BD155" s="58"/>
      <c r="BE155" s="58"/>
      <c r="BF155" s="58"/>
      <c r="BG155" s="58"/>
      <c r="BH155" s="58"/>
      <c r="BI155" s="58"/>
      <c r="BJ155" s="58"/>
      <c r="BK155" s="58"/>
      <c r="BL155" s="58"/>
      <c r="BM155" s="58"/>
      <c r="BN155" s="58"/>
      <c r="BO155" s="58"/>
      <c r="BP155" s="58"/>
      <c r="BQ155" s="58"/>
      <c r="BR155" s="58"/>
      <c r="BS155" s="58"/>
      <c r="BT155" s="58"/>
      <c r="BU155" s="58"/>
      <c r="BV155" s="58"/>
      <c r="BW155" s="58"/>
      <c r="BX155" s="58"/>
      <c r="BY155" s="58"/>
      <c r="BZ155" s="58"/>
      <c r="CA155" s="58"/>
      <c r="CB155" s="58"/>
      <c r="CC155" s="58"/>
      <c r="CD155" s="58"/>
      <c r="CE155" s="58"/>
      <c r="CF155" s="58"/>
      <c r="CG155" s="58"/>
      <c r="CH155" s="58"/>
      <c r="CI155" s="58"/>
      <c r="CJ155" s="58"/>
      <c r="CK155" s="58"/>
      <c r="CL155" s="58"/>
      <c r="CM155" s="58"/>
      <c r="CN155" s="58"/>
      <c r="CO155" s="58"/>
      <c r="CP155" s="58"/>
      <c r="CQ155" s="58"/>
      <c r="CR155" s="58"/>
      <c r="CS155" s="58"/>
      <c r="CT155" s="58"/>
      <c r="CU155" s="58"/>
      <c r="CV155" s="58"/>
      <c r="CW155" s="58"/>
      <c r="CX155" s="58"/>
      <c r="CY155" s="58"/>
      <c r="CZ155" s="58"/>
      <c r="DA155" s="58"/>
      <c r="DB155" s="58"/>
      <c r="DC155" s="58"/>
      <c r="DD155" s="58"/>
      <c r="DE155" s="58"/>
      <c r="DF155" s="58"/>
      <c r="DG155" s="58"/>
      <c r="DH155" s="58"/>
      <c r="DI155" s="58"/>
      <c r="DJ155" s="58"/>
      <c r="DK155" s="58"/>
      <c r="DL155" s="58"/>
      <c r="DM155" s="58"/>
      <c r="DN155" s="58"/>
      <c r="DO155" s="58"/>
      <c r="DP155" s="58"/>
      <c r="DQ155" s="58"/>
      <c r="DR155" s="58"/>
      <c r="DS155" s="58"/>
      <c r="DT155" s="58"/>
      <c r="DU155" s="58"/>
      <c r="DV155" s="58"/>
      <c r="DW155" s="58"/>
      <c r="DX155" s="58"/>
      <c r="DY155" s="58"/>
      <c r="DZ155" s="58"/>
      <c r="EA155" s="58"/>
      <c r="EB155" s="58"/>
      <c r="EC155" s="58"/>
      <c r="ED155" s="58"/>
      <c r="EE155" s="58"/>
      <c r="EF155" s="58"/>
      <c r="EG155" s="58"/>
      <c r="EH155" s="58"/>
      <c r="EI155" s="58"/>
      <c r="EJ155" s="58"/>
      <c r="EK155" s="58"/>
      <c r="EL155" s="58"/>
      <c r="EN155" s="8">
        <v>6</v>
      </c>
      <c r="EO155" s="8">
        <v>1</v>
      </c>
    </row>
    <row r="156" spans="1:145">
      <c r="B156" s="18" t="s">
        <v>250</v>
      </c>
      <c r="C156" s="18" t="s">
        <v>210</v>
      </c>
      <c r="D156" s="18" t="s">
        <v>234</v>
      </c>
      <c r="E156" s="8">
        <v>6</v>
      </c>
      <c r="F156" s="8">
        <v>1</v>
      </c>
      <c r="I156" s="58">
        <v>3.86</v>
      </c>
      <c r="J156" s="58">
        <v>3.93</v>
      </c>
      <c r="K156" s="58">
        <v>0.57720000000000005</v>
      </c>
      <c r="L156" s="58">
        <v>75.25</v>
      </c>
      <c r="M156" s="58">
        <v>9.6500000000000002E-2</v>
      </c>
      <c r="N156" s="58">
        <v>6.8900000000000003E-2</v>
      </c>
      <c r="O156" s="58">
        <v>0.63670000000000004</v>
      </c>
      <c r="P156" s="58">
        <v>0.1164</v>
      </c>
      <c r="Q156" s="58">
        <v>12.22</v>
      </c>
      <c r="R156" s="58">
        <v>5.4000000000000003E-3</v>
      </c>
      <c r="S156" s="58">
        <v>96.761200000000002</v>
      </c>
      <c r="T156" s="18"/>
      <c r="V156" s="58">
        <f t="shared" si="259"/>
        <v>3.9892022835599388</v>
      </c>
      <c r="W156" s="58"/>
      <c r="X156" s="58">
        <f t="shared" si="260"/>
        <v>4.0615453301529953</v>
      </c>
      <c r="Y156" s="58"/>
      <c r="Z156" s="58">
        <f t="shared" si="261"/>
        <v>0.59652009276445517</v>
      </c>
      <c r="AA156" s="58"/>
      <c r="AB156" s="58">
        <f t="shared" si="262"/>
        <v>77.768775087535076</v>
      </c>
      <c r="AC156" s="58"/>
      <c r="AD156" s="58">
        <f t="shared" si="263"/>
        <v>9.9730057088998486E-2</v>
      </c>
      <c r="AE156" s="58"/>
      <c r="AF156" s="58">
        <f t="shared" si="264"/>
        <v>7.1206227289450724E-2</v>
      </c>
      <c r="AG156" s="58"/>
      <c r="AH156" s="58">
        <f t="shared" si="265"/>
        <v>0.65801168236855279</v>
      </c>
      <c r="AI156" s="58"/>
      <c r="AJ156" s="58">
        <f t="shared" si="266"/>
        <v>0.12029615176331009</v>
      </c>
      <c r="AK156" s="58"/>
      <c r="AL156" s="58">
        <f t="shared" si="267"/>
        <v>12.629028990959187</v>
      </c>
      <c r="AM156" s="58"/>
      <c r="AN156" s="58">
        <f t="shared" si="268"/>
        <v>5.5807493086071688E-3</v>
      </c>
      <c r="AO156" s="58"/>
      <c r="AP156" s="58">
        <f t="shared" si="269"/>
        <v>8.0507476137129341</v>
      </c>
      <c r="AQ156" s="58">
        <f t="shared" si="251"/>
        <v>2.4554707379134861E-2</v>
      </c>
      <c r="AR156" s="58">
        <f t="shared" si="252"/>
        <v>779.79274611398955</v>
      </c>
      <c r="AS156" s="58">
        <f t="shared" si="253"/>
        <v>19.147582697201013</v>
      </c>
      <c r="AT156" s="58">
        <f t="shared" si="254"/>
        <v>0.10821422962148576</v>
      </c>
      <c r="AU156" s="58">
        <f t="shared" si="255"/>
        <v>8.3773584905660385</v>
      </c>
      <c r="AV156" s="58">
        <f t="shared" si="256"/>
        <v>5.9813471502590669</v>
      </c>
      <c r="AW156" s="58">
        <f t="shared" si="257"/>
        <v>7.670431893687709E-3</v>
      </c>
      <c r="AX156" s="58">
        <f t="shared" si="258"/>
        <v>32.105337668334194</v>
      </c>
      <c r="AY156" s="58"/>
      <c r="AZ156" s="58"/>
      <c r="BA156" s="58"/>
      <c r="BB156" s="58"/>
      <c r="BC156" s="58"/>
      <c r="BD156" s="58"/>
      <c r="BE156" s="58"/>
      <c r="BF156" s="58"/>
      <c r="BG156" s="58"/>
      <c r="BH156" s="58"/>
      <c r="BI156" s="58"/>
      <c r="BJ156" s="58"/>
      <c r="BK156" s="58"/>
      <c r="BL156" s="58"/>
      <c r="BM156" s="58"/>
      <c r="BN156" s="58"/>
      <c r="BO156" s="58"/>
      <c r="BP156" s="58"/>
      <c r="BQ156" s="58"/>
      <c r="BR156" s="58"/>
      <c r="BS156" s="58"/>
      <c r="BT156" s="58"/>
      <c r="BU156" s="58"/>
      <c r="BV156" s="58"/>
      <c r="BW156" s="58"/>
      <c r="BX156" s="58"/>
      <c r="BY156" s="58"/>
      <c r="BZ156" s="58"/>
      <c r="CA156" s="58"/>
      <c r="CB156" s="58"/>
      <c r="CC156" s="58"/>
      <c r="CD156" s="58"/>
      <c r="CE156" s="58"/>
      <c r="CF156" s="58"/>
      <c r="CG156" s="58"/>
      <c r="CH156" s="58"/>
      <c r="CI156" s="58"/>
      <c r="CJ156" s="58"/>
      <c r="CK156" s="58"/>
      <c r="CL156" s="58"/>
      <c r="CM156" s="58"/>
      <c r="CN156" s="58"/>
      <c r="CO156" s="58"/>
      <c r="CP156" s="58"/>
      <c r="CQ156" s="58"/>
      <c r="CR156" s="58"/>
      <c r="CS156" s="58"/>
      <c r="CT156" s="58"/>
      <c r="CU156" s="58"/>
      <c r="CV156" s="58"/>
      <c r="CW156" s="58"/>
      <c r="CX156" s="58"/>
      <c r="CY156" s="58"/>
      <c r="CZ156" s="58"/>
      <c r="DA156" s="58"/>
      <c r="DB156" s="58"/>
      <c r="DC156" s="58"/>
      <c r="DD156" s="58"/>
      <c r="DE156" s="58"/>
      <c r="DF156" s="58"/>
      <c r="DG156" s="58"/>
      <c r="DH156" s="58"/>
      <c r="DI156" s="58"/>
      <c r="DJ156" s="58"/>
      <c r="DK156" s="58"/>
      <c r="DL156" s="58"/>
      <c r="DM156" s="58"/>
      <c r="DN156" s="58"/>
      <c r="DO156" s="58"/>
      <c r="DP156" s="58"/>
      <c r="DQ156" s="58"/>
      <c r="DR156" s="58"/>
      <c r="DS156" s="58"/>
      <c r="DT156" s="58"/>
      <c r="DU156" s="58"/>
      <c r="DV156" s="58"/>
      <c r="DW156" s="58"/>
      <c r="DX156" s="58"/>
      <c r="DY156" s="58"/>
      <c r="DZ156" s="58"/>
      <c r="EA156" s="58"/>
      <c r="EB156" s="58"/>
      <c r="EC156" s="58"/>
      <c r="ED156" s="58"/>
      <c r="EE156" s="58"/>
      <c r="EF156" s="58"/>
      <c r="EG156" s="58"/>
      <c r="EH156" s="58"/>
      <c r="EI156" s="58"/>
      <c r="EJ156" s="58"/>
      <c r="EK156" s="58"/>
      <c r="EL156" s="58"/>
      <c r="EN156" s="8">
        <v>6</v>
      </c>
      <c r="EO156" s="8">
        <v>1</v>
      </c>
    </row>
    <row r="157" spans="1:145">
      <c r="B157" s="18" t="s">
        <v>251</v>
      </c>
      <c r="C157" s="18" t="s">
        <v>210</v>
      </c>
      <c r="D157" s="18" t="s">
        <v>234</v>
      </c>
      <c r="E157" s="8">
        <v>6</v>
      </c>
      <c r="F157" s="8">
        <v>1</v>
      </c>
      <c r="I157" s="58">
        <v>3.75</v>
      </c>
      <c r="J157" s="58">
        <v>3.96</v>
      </c>
      <c r="K157" s="58">
        <v>0.52680000000000005</v>
      </c>
      <c r="L157" s="58">
        <v>75.73</v>
      </c>
      <c r="M157" s="58">
        <v>8.72E-2</v>
      </c>
      <c r="N157" s="58">
        <v>0.10580000000000001</v>
      </c>
      <c r="O157" s="58">
        <v>0.62319999999999998</v>
      </c>
      <c r="P157" s="58">
        <v>6.3799999999999996E-2</v>
      </c>
      <c r="Q157" s="58">
        <v>12.52</v>
      </c>
      <c r="R157" s="58">
        <v>5.6099999999999997E-2</v>
      </c>
      <c r="S157" s="58">
        <v>97.422899999999998</v>
      </c>
      <c r="T157" s="18"/>
      <c r="V157" s="58">
        <f t="shared" si="259"/>
        <v>3.8491976732369904</v>
      </c>
      <c r="W157" s="58"/>
      <c r="X157" s="58">
        <f t="shared" si="260"/>
        <v>4.0647527429382624</v>
      </c>
      <c r="Y157" s="58"/>
      <c r="Z157" s="58">
        <f t="shared" si="261"/>
        <v>0.54073528913633251</v>
      </c>
      <c r="AA157" s="58"/>
      <c r="AB157" s="58">
        <f t="shared" si="262"/>
        <v>77.733263945129949</v>
      </c>
      <c r="AC157" s="58"/>
      <c r="AD157" s="58">
        <f t="shared" si="263"/>
        <v>8.9506676561670814E-2</v>
      </c>
      <c r="AE157" s="58"/>
      <c r="AF157" s="58">
        <f t="shared" si="264"/>
        <v>0.1085986970209263</v>
      </c>
      <c r="AG157" s="58"/>
      <c r="AH157" s="58">
        <f t="shared" si="265"/>
        <v>0.6396853306563447</v>
      </c>
      <c r="AI157" s="58"/>
      <c r="AJ157" s="58">
        <f t="shared" si="266"/>
        <v>6.5487683080672002E-2</v>
      </c>
      <c r="AK157" s="58"/>
      <c r="AL157" s="58">
        <f t="shared" si="267"/>
        <v>12.851187965047231</v>
      </c>
      <c r="AM157" s="58"/>
      <c r="AN157" s="58">
        <f t="shared" si="268"/>
        <v>5.7583997191625373E-2</v>
      </c>
      <c r="AO157" s="58"/>
      <c r="AP157" s="58">
        <f t="shared" si="269"/>
        <v>7.9139504161752523</v>
      </c>
      <c r="AQ157" s="58">
        <f t="shared" si="251"/>
        <v>2.2020202020202016E-2</v>
      </c>
      <c r="AR157" s="58">
        <f t="shared" si="252"/>
        <v>868.46330275229366</v>
      </c>
      <c r="AS157" s="58">
        <f t="shared" si="253"/>
        <v>19.123737373737374</v>
      </c>
      <c r="AT157" s="58">
        <f t="shared" si="254"/>
        <v>0.16976893453145059</v>
      </c>
      <c r="AU157" s="58">
        <f t="shared" si="255"/>
        <v>4.9792060491493393</v>
      </c>
      <c r="AV157" s="58">
        <f t="shared" si="256"/>
        <v>6.0412844036697262</v>
      </c>
      <c r="AW157" s="58">
        <f t="shared" si="257"/>
        <v>6.9562920903208777E-3</v>
      </c>
      <c r="AX157" s="58">
        <f t="shared" si="258"/>
        <v>44.307959010548764</v>
      </c>
      <c r="AY157" s="58"/>
      <c r="AZ157" s="58"/>
      <c r="BA157" s="58"/>
      <c r="BB157" s="58"/>
      <c r="BC157" s="58"/>
      <c r="BD157" s="58"/>
      <c r="BE157" s="58"/>
      <c r="BF157" s="58"/>
      <c r="BG157" s="58"/>
      <c r="BH157" s="58"/>
      <c r="BI157" s="58"/>
      <c r="BJ157" s="58"/>
      <c r="BK157" s="58"/>
      <c r="BL157" s="58"/>
      <c r="BM157" s="58"/>
      <c r="BN157" s="58"/>
      <c r="BO157" s="58"/>
      <c r="BP157" s="58"/>
      <c r="BQ157" s="58"/>
      <c r="BR157" s="58"/>
      <c r="BS157" s="58"/>
      <c r="BT157" s="58"/>
      <c r="BU157" s="58"/>
      <c r="BV157" s="58"/>
      <c r="BW157" s="58"/>
      <c r="BX157" s="58"/>
      <c r="BY157" s="58"/>
      <c r="BZ157" s="58"/>
      <c r="CA157" s="58"/>
      <c r="CB157" s="58"/>
      <c r="CC157" s="58"/>
      <c r="CD157" s="58"/>
      <c r="CE157" s="58"/>
      <c r="CF157" s="58"/>
      <c r="CG157" s="58"/>
      <c r="CH157" s="58"/>
      <c r="CI157" s="58"/>
      <c r="CJ157" s="58"/>
      <c r="CK157" s="58"/>
      <c r="CL157" s="58"/>
      <c r="CM157" s="58"/>
      <c r="CN157" s="58"/>
      <c r="CO157" s="58"/>
      <c r="CP157" s="58"/>
      <c r="CQ157" s="58"/>
      <c r="CR157" s="58"/>
      <c r="CS157" s="58"/>
      <c r="CT157" s="58"/>
      <c r="CU157" s="58"/>
      <c r="CV157" s="58"/>
      <c r="CW157" s="58"/>
      <c r="CX157" s="58"/>
      <c r="CY157" s="58"/>
      <c r="CZ157" s="58"/>
      <c r="DA157" s="58"/>
      <c r="DB157" s="58"/>
      <c r="DC157" s="58"/>
      <c r="DD157" s="58"/>
      <c r="DE157" s="58"/>
      <c r="DF157" s="58"/>
      <c r="DG157" s="58"/>
      <c r="DH157" s="58"/>
      <c r="DI157" s="58"/>
      <c r="DJ157" s="58"/>
      <c r="DK157" s="58"/>
      <c r="DL157" s="58"/>
      <c r="DM157" s="58"/>
      <c r="DN157" s="58"/>
      <c r="DO157" s="58"/>
      <c r="DP157" s="58"/>
      <c r="DQ157" s="58"/>
      <c r="DR157" s="58"/>
      <c r="DS157" s="58"/>
      <c r="DT157" s="58"/>
      <c r="DU157" s="58"/>
      <c r="DV157" s="58"/>
      <c r="DW157" s="58"/>
      <c r="DX157" s="58"/>
      <c r="DY157" s="58"/>
      <c r="DZ157" s="58"/>
      <c r="EA157" s="58"/>
      <c r="EB157" s="58"/>
      <c r="EC157" s="58"/>
      <c r="ED157" s="58"/>
      <c r="EE157" s="58"/>
      <c r="EF157" s="58"/>
      <c r="EG157" s="58"/>
      <c r="EH157" s="58"/>
      <c r="EI157" s="58"/>
      <c r="EJ157" s="58"/>
      <c r="EK157" s="58"/>
      <c r="EL157" s="58"/>
      <c r="EN157" s="8">
        <v>6</v>
      </c>
      <c r="EO157" s="8">
        <v>1</v>
      </c>
    </row>
    <row r="158" spans="1:145">
      <c r="B158" s="18" t="s">
        <v>252</v>
      </c>
      <c r="C158" s="18" t="s">
        <v>210</v>
      </c>
      <c r="D158" s="18" t="s">
        <v>234</v>
      </c>
      <c r="E158" s="8">
        <v>6</v>
      </c>
      <c r="F158" s="8">
        <v>1</v>
      </c>
      <c r="I158" s="58">
        <v>3.89</v>
      </c>
      <c r="J158" s="58">
        <v>3.98</v>
      </c>
      <c r="K158" s="58">
        <v>0.57110000000000005</v>
      </c>
      <c r="L158" s="58">
        <v>75.680000000000007</v>
      </c>
      <c r="M158" s="58">
        <v>8.1000000000000003E-2</v>
      </c>
      <c r="N158" s="58">
        <v>9.2999999999999999E-2</v>
      </c>
      <c r="O158" s="58">
        <v>0.62119999999999997</v>
      </c>
      <c r="P158" s="58">
        <v>4.0800000000000003E-2</v>
      </c>
      <c r="Q158" s="58">
        <v>12.32</v>
      </c>
      <c r="R158" s="58">
        <v>4.58E-2</v>
      </c>
      <c r="S158" s="58">
        <v>97.322999999999993</v>
      </c>
      <c r="T158" s="18"/>
      <c r="V158" s="58">
        <f t="shared" si="259"/>
        <v>3.9969996814730333</v>
      </c>
      <c r="W158" s="58"/>
      <c r="X158" s="58">
        <f t="shared" si="260"/>
        <v>4.0894752525096845</v>
      </c>
      <c r="Y158" s="58"/>
      <c r="Z158" s="58">
        <f t="shared" si="261"/>
        <v>0.58680887354479427</v>
      </c>
      <c r="AA158" s="58"/>
      <c r="AB158" s="58">
        <f t="shared" si="262"/>
        <v>77.761680178375116</v>
      </c>
      <c r="AC158" s="58"/>
      <c r="AD158" s="58">
        <f t="shared" si="263"/>
        <v>8.3228013932986053E-2</v>
      </c>
      <c r="AE158" s="58"/>
      <c r="AF158" s="58">
        <f t="shared" si="264"/>
        <v>9.5558090071206192E-2</v>
      </c>
      <c r="AG158" s="58"/>
      <c r="AH158" s="58">
        <f t="shared" si="265"/>
        <v>0.63828694142186326</v>
      </c>
      <c r="AI158" s="58"/>
      <c r="AJ158" s="58">
        <f t="shared" si="266"/>
        <v>4.1922258869948527E-2</v>
      </c>
      <c r="AK158" s="58"/>
      <c r="AL158" s="58">
        <f t="shared" si="267"/>
        <v>12.658878168572693</v>
      </c>
      <c r="AM158" s="58"/>
      <c r="AN158" s="58">
        <f t="shared" si="268"/>
        <v>4.7059790594206924E-2</v>
      </c>
      <c r="AO158" s="58"/>
      <c r="AP158" s="58">
        <f t="shared" si="269"/>
        <v>8.0864749339827178</v>
      </c>
      <c r="AQ158" s="58">
        <f t="shared" si="251"/>
        <v>2.0351758793969853E-2</v>
      </c>
      <c r="AR158" s="58">
        <f t="shared" si="252"/>
        <v>934.32098765432102</v>
      </c>
      <c r="AS158" s="58">
        <f t="shared" si="253"/>
        <v>19.015075376884425</v>
      </c>
      <c r="AT158" s="58">
        <f t="shared" si="254"/>
        <v>0.1497102382485512</v>
      </c>
      <c r="AU158" s="58">
        <f t="shared" si="255"/>
        <v>6.140860215053765</v>
      </c>
      <c r="AV158" s="58">
        <f t="shared" si="256"/>
        <v>7.0506172839506176</v>
      </c>
      <c r="AW158" s="58">
        <f t="shared" si="257"/>
        <v>7.5462473572938697E-3</v>
      </c>
      <c r="AX158" s="58">
        <f t="shared" si="258"/>
        <v>39.2130076342984</v>
      </c>
      <c r="AY158" s="58"/>
      <c r="AZ158" s="58"/>
      <c r="BA158" s="58"/>
      <c r="BB158" s="58"/>
      <c r="BC158" s="58"/>
      <c r="BD158" s="58"/>
      <c r="BE158" s="58"/>
      <c r="BF158" s="58"/>
      <c r="BG158" s="58"/>
      <c r="BH158" s="58"/>
      <c r="BI158" s="58"/>
      <c r="BJ158" s="58"/>
      <c r="BK158" s="58"/>
      <c r="BL158" s="58"/>
      <c r="BM158" s="58"/>
      <c r="BN158" s="58"/>
      <c r="BO158" s="58"/>
      <c r="BP158" s="58"/>
      <c r="BQ158" s="58"/>
      <c r="BR158" s="58"/>
      <c r="BS158" s="58"/>
      <c r="BT158" s="58"/>
      <c r="BU158" s="58"/>
      <c r="BV158" s="58"/>
      <c r="BW158" s="58"/>
      <c r="BX158" s="58"/>
      <c r="BY158" s="58"/>
      <c r="BZ158" s="58"/>
      <c r="CA158" s="58"/>
      <c r="CB158" s="58"/>
      <c r="CC158" s="58"/>
      <c r="CD158" s="58"/>
      <c r="CE158" s="58"/>
      <c r="CF158" s="58"/>
      <c r="CG158" s="58"/>
      <c r="CH158" s="58"/>
      <c r="CI158" s="58"/>
      <c r="CJ158" s="58"/>
      <c r="CK158" s="58"/>
      <c r="CL158" s="58"/>
      <c r="CM158" s="58"/>
      <c r="CN158" s="58"/>
      <c r="CO158" s="58"/>
      <c r="CP158" s="58"/>
      <c r="CQ158" s="58"/>
      <c r="CR158" s="58"/>
      <c r="CS158" s="58"/>
      <c r="CT158" s="58"/>
      <c r="CU158" s="58"/>
      <c r="CV158" s="58"/>
      <c r="CW158" s="58"/>
      <c r="CX158" s="58"/>
      <c r="CY158" s="58"/>
      <c r="CZ158" s="58"/>
      <c r="DA158" s="58"/>
      <c r="DB158" s="58"/>
      <c r="DC158" s="58"/>
      <c r="DD158" s="58"/>
      <c r="DE158" s="58"/>
      <c r="DF158" s="58"/>
      <c r="DG158" s="58"/>
      <c r="DH158" s="58"/>
      <c r="DI158" s="58"/>
      <c r="DJ158" s="58"/>
      <c r="DK158" s="58"/>
      <c r="DL158" s="58"/>
      <c r="DM158" s="58"/>
      <c r="DN158" s="58"/>
      <c r="DO158" s="58"/>
      <c r="DP158" s="58"/>
      <c r="DQ158" s="58"/>
      <c r="DR158" s="58"/>
      <c r="DS158" s="58"/>
      <c r="DT158" s="58"/>
      <c r="DU158" s="58"/>
      <c r="DV158" s="58"/>
      <c r="DW158" s="58"/>
      <c r="DX158" s="58"/>
      <c r="DY158" s="58"/>
      <c r="DZ158" s="58"/>
      <c r="EA158" s="58"/>
      <c r="EB158" s="58"/>
      <c r="EC158" s="58"/>
      <c r="ED158" s="58"/>
      <c r="EE158" s="58"/>
      <c r="EF158" s="58"/>
      <c r="EG158" s="58"/>
      <c r="EH158" s="58"/>
      <c r="EI158" s="58"/>
      <c r="EJ158" s="58"/>
      <c r="EK158" s="58"/>
      <c r="EL158" s="58"/>
      <c r="EN158" s="8">
        <v>6</v>
      </c>
      <c r="EO158" s="8">
        <v>1</v>
      </c>
    </row>
    <row r="159" spans="1:145">
      <c r="B159" s="18" t="s">
        <v>253</v>
      </c>
      <c r="C159" s="18" t="s">
        <v>210</v>
      </c>
      <c r="D159" s="18" t="s">
        <v>234</v>
      </c>
      <c r="E159" s="8">
        <v>6</v>
      </c>
      <c r="F159" s="8">
        <v>1</v>
      </c>
      <c r="I159" s="58">
        <v>3.85</v>
      </c>
      <c r="J159" s="58">
        <v>3.9</v>
      </c>
      <c r="K159" s="58">
        <v>0.4824</v>
      </c>
      <c r="L159" s="58">
        <v>75.61</v>
      </c>
      <c r="M159" s="58">
        <v>6.54E-2</v>
      </c>
      <c r="N159" s="58">
        <v>0.1188</v>
      </c>
      <c r="O159" s="58">
        <v>0.63849999999999996</v>
      </c>
      <c r="P159" s="58">
        <v>0.1187</v>
      </c>
      <c r="Q159" s="58">
        <v>12.43</v>
      </c>
      <c r="R159" s="58">
        <v>1.9900000000000001E-2</v>
      </c>
      <c r="S159" s="58">
        <v>97.233699999999999</v>
      </c>
      <c r="T159" s="18"/>
      <c r="V159" s="58">
        <f t="shared" si="259"/>
        <v>3.9595325489002269</v>
      </c>
      <c r="W159" s="58"/>
      <c r="X159" s="58">
        <f t="shared" si="260"/>
        <v>4.010955049535295</v>
      </c>
      <c r="Y159" s="58"/>
      <c r="Z159" s="58">
        <f t="shared" si="261"/>
        <v>0.49612428612713494</v>
      </c>
      <c r="AA159" s="58"/>
      <c r="AB159" s="58">
        <f t="shared" si="262"/>
        <v>77.761105460349654</v>
      </c>
      <c r="AC159" s="58"/>
      <c r="AD159" s="58">
        <f t="shared" si="263"/>
        <v>6.7260630830668786E-2</v>
      </c>
      <c r="AE159" s="58"/>
      <c r="AF159" s="58">
        <f t="shared" si="264"/>
        <v>0.12217986150892129</v>
      </c>
      <c r="AG159" s="58"/>
      <c r="AH159" s="58">
        <f t="shared" si="265"/>
        <v>0.6566653331098169</v>
      </c>
      <c r="AI159" s="58"/>
      <c r="AJ159" s="58">
        <f t="shared" si="266"/>
        <v>0.12207701650765117</v>
      </c>
      <c r="AK159" s="58"/>
      <c r="AL159" s="58">
        <f t="shared" si="267"/>
        <v>12.783633657877875</v>
      </c>
      <c r="AM159" s="58"/>
      <c r="AN159" s="58">
        <f t="shared" si="268"/>
        <v>2.046615525275702E-2</v>
      </c>
      <c r="AO159" s="58"/>
      <c r="AP159" s="58">
        <f t="shared" si="269"/>
        <v>7.9704875984355219</v>
      </c>
      <c r="AQ159" s="58">
        <f t="shared" si="251"/>
        <v>1.6769230769230769E-2</v>
      </c>
      <c r="AR159" s="58">
        <f t="shared" si="252"/>
        <v>1156.1162079510705</v>
      </c>
      <c r="AS159" s="58">
        <f t="shared" si="253"/>
        <v>19.387179487179488</v>
      </c>
      <c r="AT159" s="58">
        <f t="shared" si="254"/>
        <v>0.1860610806577917</v>
      </c>
      <c r="AU159" s="58">
        <f t="shared" si="255"/>
        <v>4.0606060606060606</v>
      </c>
      <c r="AV159" s="58">
        <f t="shared" si="256"/>
        <v>7.3761467889908268</v>
      </c>
      <c r="AW159" s="58">
        <f t="shared" si="257"/>
        <v>6.3801084512630606E-3</v>
      </c>
      <c r="AX159" s="58">
        <f t="shared" si="258"/>
        <v>49.38166373639843</v>
      </c>
      <c r="AY159" s="58"/>
      <c r="AZ159" s="58"/>
      <c r="BA159" s="58"/>
      <c r="BB159" s="58"/>
      <c r="BC159" s="58"/>
      <c r="BD159" s="58"/>
      <c r="BE159" s="58"/>
      <c r="BF159" s="58"/>
      <c r="BG159" s="58"/>
      <c r="BH159" s="58"/>
      <c r="BI159" s="58"/>
      <c r="BJ159" s="58"/>
      <c r="BK159" s="58"/>
      <c r="BL159" s="58"/>
      <c r="BM159" s="58"/>
      <c r="BN159" s="58"/>
      <c r="BO159" s="58"/>
      <c r="BP159" s="58"/>
      <c r="BQ159" s="58"/>
      <c r="BR159" s="58"/>
      <c r="BS159" s="58"/>
      <c r="BT159" s="58"/>
      <c r="BU159" s="58"/>
      <c r="BV159" s="58"/>
      <c r="BW159" s="58"/>
      <c r="BX159" s="58"/>
      <c r="BY159" s="58"/>
      <c r="BZ159" s="58"/>
      <c r="CA159" s="58"/>
      <c r="CB159" s="58"/>
      <c r="CC159" s="58"/>
      <c r="CD159" s="58"/>
      <c r="CE159" s="58"/>
      <c r="CF159" s="58"/>
      <c r="CG159" s="58"/>
      <c r="CH159" s="58"/>
      <c r="CI159" s="58"/>
      <c r="CJ159" s="58"/>
      <c r="CK159" s="58"/>
      <c r="CL159" s="58"/>
      <c r="CM159" s="58"/>
      <c r="CN159" s="58"/>
      <c r="CO159" s="58"/>
      <c r="CP159" s="58"/>
      <c r="CQ159" s="58"/>
      <c r="CR159" s="58"/>
      <c r="CS159" s="58"/>
      <c r="CT159" s="58"/>
      <c r="CU159" s="58"/>
      <c r="CV159" s="58"/>
      <c r="CW159" s="58"/>
      <c r="CX159" s="58"/>
      <c r="CY159" s="58"/>
      <c r="CZ159" s="58"/>
      <c r="DA159" s="58"/>
      <c r="DB159" s="58"/>
      <c r="DC159" s="58"/>
      <c r="DD159" s="58"/>
      <c r="DE159" s="58"/>
      <c r="DF159" s="58"/>
      <c r="DG159" s="58"/>
      <c r="DH159" s="58"/>
      <c r="DI159" s="58"/>
      <c r="DJ159" s="58"/>
      <c r="DK159" s="58"/>
      <c r="DL159" s="58"/>
      <c r="DM159" s="58"/>
      <c r="DN159" s="58"/>
      <c r="DO159" s="58"/>
      <c r="DP159" s="58"/>
      <c r="DQ159" s="58"/>
      <c r="DR159" s="58"/>
      <c r="DS159" s="58"/>
      <c r="DT159" s="58"/>
      <c r="DU159" s="58"/>
      <c r="DV159" s="58"/>
      <c r="DW159" s="58"/>
      <c r="DX159" s="58"/>
      <c r="DY159" s="58"/>
      <c r="DZ159" s="58"/>
      <c r="EA159" s="58"/>
      <c r="EB159" s="58"/>
      <c r="EC159" s="58"/>
      <c r="ED159" s="58"/>
      <c r="EE159" s="58"/>
      <c r="EF159" s="58"/>
      <c r="EG159" s="58"/>
      <c r="EH159" s="58"/>
      <c r="EI159" s="58"/>
      <c r="EJ159" s="58"/>
      <c r="EK159" s="58"/>
      <c r="EL159" s="58"/>
      <c r="EN159" s="8">
        <v>6</v>
      </c>
      <c r="EO159" s="8">
        <v>1</v>
      </c>
    </row>
    <row r="160" spans="1:145">
      <c r="B160" s="18" t="s">
        <v>254</v>
      </c>
      <c r="C160" s="18" t="s">
        <v>210</v>
      </c>
      <c r="D160" s="18" t="s">
        <v>234</v>
      </c>
      <c r="E160" s="8">
        <v>6</v>
      </c>
      <c r="F160" s="8">
        <v>1</v>
      </c>
      <c r="I160" s="58">
        <v>4.01</v>
      </c>
      <c r="J160" s="58">
        <v>3.96</v>
      </c>
      <c r="K160" s="58">
        <v>0.65990000000000004</v>
      </c>
      <c r="L160" s="58">
        <v>74.89</v>
      </c>
      <c r="M160" s="58">
        <v>8.1299999999999997E-2</v>
      </c>
      <c r="N160" s="58">
        <v>0.1132</v>
      </c>
      <c r="O160" s="58">
        <v>0.62219999999999998</v>
      </c>
      <c r="P160" s="58">
        <v>6.8199999999999997E-2</v>
      </c>
      <c r="Q160" s="58">
        <v>12.27</v>
      </c>
      <c r="R160" s="58">
        <v>1.1299999999999999E-2</v>
      </c>
      <c r="S160" s="58">
        <v>96.686099999999996</v>
      </c>
      <c r="T160" s="18"/>
      <c r="V160" s="58">
        <f t="shared" si="259"/>
        <v>4.1474420831949992</v>
      </c>
      <c r="W160" s="58"/>
      <c r="X160" s="58">
        <f t="shared" si="260"/>
        <v>4.0957283415092762</v>
      </c>
      <c r="Y160" s="58"/>
      <c r="Z160" s="58">
        <f t="shared" si="261"/>
        <v>0.68251796276817456</v>
      </c>
      <c r="AA160" s="58"/>
      <c r="AB160" s="58">
        <f t="shared" si="262"/>
        <v>77.456842296876189</v>
      </c>
      <c r="AC160" s="58"/>
      <c r="AD160" s="58">
        <f t="shared" si="263"/>
        <v>8.4086543980985889E-2</v>
      </c>
      <c r="AE160" s="58"/>
      <c r="AF160" s="58">
        <f t="shared" si="264"/>
        <v>0.11707991117647727</v>
      </c>
      <c r="AG160" s="58"/>
      <c r="AH160" s="58">
        <f t="shared" si="265"/>
        <v>0.64352580153713923</v>
      </c>
      <c r="AI160" s="58"/>
      <c r="AJ160" s="58">
        <f t="shared" si="266"/>
        <v>7.0537543659326421E-2</v>
      </c>
      <c r="AK160" s="58"/>
      <c r="AL160" s="58">
        <f t="shared" si="267"/>
        <v>12.690552209676467</v>
      </c>
      <c r="AM160" s="58"/>
      <c r="AN160" s="58">
        <f t="shared" si="268"/>
        <v>1.1687305620973438E-2</v>
      </c>
      <c r="AO160" s="58"/>
      <c r="AP160" s="58">
        <f t="shared" si="269"/>
        <v>8.2431704247042745</v>
      </c>
      <c r="AQ160" s="58">
        <f t="shared" si="251"/>
        <v>2.0530303030303027E-2</v>
      </c>
      <c r="AR160" s="58">
        <f t="shared" si="252"/>
        <v>921.1562115621158</v>
      </c>
      <c r="AS160" s="58">
        <f t="shared" si="253"/>
        <v>18.911616161616163</v>
      </c>
      <c r="AT160" s="58">
        <f t="shared" si="254"/>
        <v>0.18193506910961105</v>
      </c>
      <c r="AU160" s="58">
        <f t="shared" si="255"/>
        <v>5.8295053003533575</v>
      </c>
      <c r="AV160" s="58">
        <f t="shared" si="256"/>
        <v>8.1168511685116851</v>
      </c>
      <c r="AW160" s="58">
        <f t="shared" si="257"/>
        <v>8.8115903324876479E-3</v>
      </c>
      <c r="AX160" s="58">
        <f t="shared" si="258"/>
        <v>40.459997787944893</v>
      </c>
      <c r="AY160" s="58"/>
      <c r="AZ160" s="58"/>
      <c r="BA160" s="58"/>
      <c r="BB160" s="58"/>
      <c r="BC160" s="58"/>
      <c r="BD160" s="58"/>
      <c r="BE160" s="58"/>
      <c r="BF160" s="58"/>
      <c r="BG160" s="58"/>
      <c r="BH160" s="58"/>
      <c r="BI160" s="58"/>
      <c r="BJ160" s="58"/>
      <c r="BK160" s="58"/>
      <c r="BL160" s="58"/>
      <c r="BM160" s="58"/>
      <c r="BN160" s="58"/>
      <c r="BO160" s="58"/>
      <c r="BP160" s="58"/>
      <c r="BQ160" s="58"/>
      <c r="BR160" s="58"/>
      <c r="BS160" s="58"/>
      <c r="BT160" s="58"/>
      <c r="BU160" s="58"/>
      <c r="BV160" s="58"/>
      <c r="BW160" s="58"/>
      <c r="BX160" s="58"/>
      <c r="BY160" s="58"/>
      <c r="BZ160" s="58"/>
      <c r="CA160" s="58"/>
      <c r="CB160" s="58"/>
      <c r="CC160" s="58"/>
      <c r="CD160" s="58"/>
      <c r="CE160" s="58"/>
      <c r="CF160" s="58"/>
      <c r="CG160" s="58"/>
      <c r="CH160" s="58"/>
      <c r="CI160" s="58"/>
      <c r="CJ160" s="58"/>
      <c r="CK160" s="58"/>
      <c r="CL160" s="58"/>
      <c r="CM160" s="58"/>
      <c r="CN160" s="58"/>
      <c r="CO160" s="58"/>
      <c r="CP160" s="58"/>
      <c r="CQ160" s="58"/>
      <c r="CR160" s="58"/>
      <c r="CS160" s="58"/>
      <c r="CT160" s="58"/>
      <c r="CU160" s="58"/>
      <c r="CV160" s="58"/>
      <c r="CW160" s="58"/>
      <c r="CX160" s="58"/>
      <c r="CY160" s="58"/>
      <c r="CZ160" s="58"/>
      <c r="DA160" s="58"/>
      <c r="DB160" s="58"/>
      <c r="DC160" s="58"/>
      <c r="DD160" s="58"/>
      <c r="DE160" s="58"/>
      <c r="DF160" s="58"/>
      <c r="DG160" s="58"/>
      <c r="DH160" s="58"/>
      <c r="DI160" s="58"/>
      <c r="DJ160" s="58"/>
      <c r="DK160" s="58"/>
      <c r="DL160" s="58"/>
      <c r="DM160" s="58"/>
      <c r="DN160" s="58"/>
      <c r="DO160" s="58"/>
      <c r="DP160" s="58"/>
      <c r="DQ160" s="58"/>
      <c r="DR160" s="58"/>
      <c r="DS160" s="58"/>
      <c r="DT160" s="58"/>
      <c r="DU160" s="58"/>
      <c r="DV160" s="58"/>
      <c r="DW160" s="58"/>
      <c r="DX160" s="58"/>
      <c r="DY160" s="58"/>
      <c r="DZ160" s="58"/>
      <c r="EA160" s="58"/>
      <c r="EB160" s="58"/>
      <c r="EC160" s="58"/>
      <c r="ED160" s="58"/>
      <c r="EE160" s="58"/>
      <c r="EF160" s="58"/>
      <c r="EG160" s="58"/>
      <c r="EH160" s="58"/>
      <c r="EI160" s="58"/>
      <c r="EJ160" s="58"/>
      <c r="EK160" s="58"/>
      <c r="EL160" s="58"/>
      <c r="EN160" s="8">
        <v>6</v>
      </c>
      <c r="EO160" s="8">
        <v>1</v>
      </c>
    </row>
    <row r="161" spans="1:145">
      <c r="B161" s="18" t="s">
        <v>255</v>
      </c>
      <c r="C161" s="18" t="s">
        <v>210</v>
      </c>
      <c r="D161" s="18" t="s">
        <v>234</v>
      </c>
      <c r="E161" s="8">
        <v>6</v>
      </c>
      <c r="F161" s="8">
        <v>1</v>
      </c>
      <c r="I161" s="58">
        <v>3.93</v>
      </c>
      <c r="J161" s="58">
        <v>3.9</v>
      </c>
      <c r="K161" s="58">
        <v>0.42520000000000002</v>
      </c>
      <c r="L161" s="58">
        <v>74.41</v>
      </c>
      <c r="M161" s="58">
        <v>6.8000000000000005E-2</v>
      </c>
      <c r="N161" s="58">
        <v>8.5900000000000004E-2</v>
      </c>
      <c r="O161" s="58">
        <v>0.60660000000000003</v>
      </c>
      <c r="P161" s="58">
        <v>5.11E-2</v>
      </c>
      <c r="Q161" s="58">
        <v>12.22</v>
      </c>
      <c r="R161" s="58">
        <v>0</v>
      </c>
      <c r="S161" s="58">
        <v>95.696899999999999</v>
      </c>
      <c r="T161" s="18"/>
      <c r="V161" s="58">
        <f t="shared" si="259"/>
        <v>4.1067161005215427</v>
      </c>
      <c r="W161" s="58"/>
      <c r="X161" s="58">
        <f t="shared" si="260"/>
        <v>4.0753671226549661</v>
      </c>
      <c r="Y161" s="58"/>
      <c r="Z161" s="58">
        <f t="shared" si="261"/>
        <v>0.44431951296227989</v>
      </c>
      <c r="AA161" s="58"/>
      <c r="AB161" s="58">
        <f t="shared" si="262"/>
        <v>77.755914768398966</v>
      </c>
      <c r="AC161" s="58"/>
      <c r="AD161" s="58">
        <f t="shared" si="263"/>
        <v>7.1057683164240437E-2</v>
      </c>
      <c r="AE161" s="58"/>
      <c r="AF161" s="58">
        <f t="shared" si="264"/>
        <v>8.9762573291297845E-2</v>
      </c>
      <c r="AG161" s="58"/>
      <c r="AH161" s="58">
        <f t="shared" si="265"/>
        <v>0.63387633246218011</v>
      </c>
      <c r="AI161" s="58"/>
      <c r="AJ161" s="58">
        <f t="shared" si="266"/>
        <v>5.3397758966068916E-2</v>
      </c>
      <c r="AK161" s="58"/>
      <c r="AL161" s="58">
        <f t="shared" si="267"/>
        <v>12.769483650985562</v>
      </c>
      <c r="AM161" s="58"/>
      <c r="AN161" s="58">
        <f t="shared" si="268"/>
        <v>0</v>
      </c>
      <c r="AO161" s="58"/>
      <c r="AP161" s="58">
        <f t="shared" si="269"/>
        <v>8.1820832231765088</v>
      </c>
      <c r="AQ161" s="58">
        <f t="shared" si="251"/>
        <v>1.7435897435897435E-2</v>
      </c>
      <c r="AR161" s="58">
        <f t="shared" si="252"/>
        <v>1094.2647058823527</v>
      </c>
      <c r="AS161" s="58">
        <f t="shared" si="253"/>
        <v>19.079487179487174</v>
      </c>
      <c r="AT161" s="58">
        <f t="shared" si="254"/>
        <v>0.14160896801846357</v>
      </c>
      <c r="AU161" s="58">
        <f t="shared" si="255"/>
        <v>4.9499417927823046</v>
      </c>
      <c r="AV161" s="58">
        <f t="shared" si="256"/>
        <v>6.2529411764705882</v>
      </c>
      <c r="AW161" s="58">
        <f t="shared" si="257"/>
        <v>5.7142857142857151E-3</v>
      </c>
      <c r="AX161" s="58">
        <f t="shared" si="258"/>
        <v>44.453463412145283</v>
      </c>
      <c r="AY161" s="58"/>
      <c r="AZ161" s="58"/>
      <c r="BA161" s="58"/>
      <c r="BB161" s="58"/>
      <c r="BC161" s="58"/>
      <c r="BD161" s="58"/>
      <c r="BE161" s="58"/>
      <c r="BF161" s="58"/>
      <c r="BG161" s="58"/>
      <c r="BH161" s="58"/>
      <c r="BI161" s="58"/>
      <c r="BJ161" s="58"/>
      <c r="BK161" s="58"/>
      <c r="BL161" s="58"/>
      <c r="BM161" s="58"/>
      <c r="BN161" s="58"/>
      <c r="BO161" s="58"/>
      <c r="BP161" s="58"/>
      <c r="BQ161" s="58"/>
      <c r="BR161" s="58"/>
      <c r="BS161" s="58"/>
      <c r="BT161" s="58"/>
      <c r="BU161" s="58"/>
      <c r="BV161" s="58"/>
      <c r="BW161" s="58"/>
      <c r="BX161" s="58"/>
      <c r="BY161" s="58"/>
      <c r="BZ161" s="58"/>
      <c r="CA161" s="58"/>
      <c r="CB161" s="58"/>
      <c r="CC161" s="58"/>
      <c r="CD161" s="58"/>
      <c r="CE161" s="58"/>
      <c r="CF161" s="58"/>
      <c r="CG161" s="58"/>
      <c r="CH161" s="58"/>
      <c r="CI161" s="58"/>
      <c r="CJ161" s="58"/>
      <c r="CK161" s="58"/>
      <c r="CL161" s="58"/>
      <c r="CM161" s="58"/>
      <c r="CN161" s="58"/>
      <c r="CO161" s="58"/>
      <c r="CP161" s="58"/>
      <c r="CQ161" s="58"/>
      <c r="CR161" s="58"/>
      <c r="CS161" s="58"/>
      <c r="CT161" s="58"/>
      <c r="CU161" s="58"/>
      <c r="CV161" s="58"/>
      <c r="CW161" s="58"/>
      <c r="CX161" s="58"/>
      <c r="CY161" s="58"/>
      <c r="CZ161" s="58"/>
      <c r="DA161" s="58"/>
      <c r="DB161" s="58"/>
      <c r="DC161" s="58"/>
      <c r="DD161" s="58"/>
      <c r="DE161" s="58"/>
      <c r="DF161" s="58"/>
      <c r="DG161" s="58"/>
      <c r="DH161" s="58"/>
      <c r="DI161" s="58"/>
      <c r="DJ161" s="58"/>
      <c r="DK161" s="58"/>
      <c r="DL161" s="58"/>
      <c r="DM161" s="58"/>
      <c r="DN161" s="58"/>
      <c r="DO161" s="58"/>
      <c r="DP161" s="58"/>
      <c r="DQ161" s="58"/>
      <c r="DR161" s="58"/>
      <c r="DS161" s="58"/>
      <c r="DT161" s="58"/>
      <c r="DU161" s="58"/>
      <c r="DV161" s="58"/>
      <c r="DW161" s="58"/>
      <c r="DX161" s="58"/>
      <c r="DY161" s="58"/>
      <c r="DZ161" s="58"/>
      <c r="EA161" s="58"/>
      <c r="EB161" s="58"/>
      <c r="EC161" s="58"/>
      <c r="ED161" s="58"/>
      <c r="EE161" s="58"/>
      <c r="EF161" s="58"/>
      <c r="EG161" s="58"/>
      <c r="EH161" s="58"/>
      <c r="EI161" s="58"/>
      <c r="EJ161" s="58"/>
      <c r="EK161" s="58"/>
      <c r="EL161" s="58"/>
      <c r="EN161" s="8">
        <v>6</v>
      </c>
      <c r="EO161" s="8">
        <v>1</v>
      </c>
    </row>
    <row r="162" spans="1:145">
      <c r="B162" s="18" t="s">
        <v>256</v>
      </c>
      <c r="C162" s="18" t="s">
        <v>210</v>
      </c>
      <c r="D162" s="18" t="s">
        <v>234</v>
      </c>
      <c r="E162" s="8">
        <v>6</v>
      </c>
      <c r="F162" s="8">
        <v>1</v>
      </c>
      <c r="I162" s="58">
        <v>3.8</v>
      </c>
      <c r="J162" s="58">
        <v>3.94</v>
      </c>
      <c r="K162" s="58">
        <v>0.54520000000000002</v>
      </c>
      <c r="L162" s="58">
        <v>74.41</v>
      </c>
      <c r="M162" s="58">
        <v>0.1004</v>
      </c>
      <c r="N162" s="58">
        <v>4.99E-2</v>
      </c>
      <c r="O162" s="58">
        <v>0.65029999999999999</v>
      </c>
      <c r="P162" s="58">
        <v>0</v>
      </c>
      <c r="Q162" s="58">
        <v>12.25</v>
      </c>
      <c r="R162" s="58">
        <v>8.0999999999999996E-3</v>
      </c>
      <c r="S162" s="58">
        <v>95.754000000000005</v>
      </c>
      <c r="T162" s="18"/>
      <c r="V162" s="58">
        <f t="shared" si="259"/>
        <v>3.9685026213004155</v>
      </c>
      <c r="W162" s="58"/>
      <c r="X162" s="58">
        <f t="shared" si="260"/>
        <v>4.1147106126114839</v>
      </c>
      <c r="Y162" s="58"/>
      <c r="Z162" s="58">
        <f t="shared" si="261"/>
        <v>0.56937569187710169</v>
      </c>
      <c r="AA162" s="58"/>
      <c r="AB162" s="58">
        <f t="shared" si="262"/>
        <v>77.709547381832607</v>
      </c>
      <c r="AC162" s="58"/>
      <c r="AD162" s="58">
        <f t="shared" si="263"/>
        <v>0.10485201662593728</v>
      </c>
      <c r="AE162" s="58"/>
      <c r="AF162" s="58">
        <f t="shared" si="264"/>
        <v>5.2112705474444937E-2</v>
      </c>
      <c r="AG162" s="58"/>
      <c r="AH162" s="58">
        <f t="shared" si="265"/>
        <v>0.6791361196399105</v>
      </c>
      <c r="AI162" s="58"/>
      <c r="AJ162" s="58">
        <f t="shared" si="266"/>
        <v>0</v>
      </c>
      <c r="AK162" s="58"/>
      <c r="AL162" s="58">
        <f t="shared" si="267"/>
        <v>12.793199239718444</v>
      </c>
      <c r="AM162" s="58"/>
      <c r="AN162" s="58">
        <f t="shared" si="268"/>
        <v>8.4591766401403597E-3</v>
      </c>
      <c r="AO162" s="58"/>
      <c r="AP162" s="58">
        <f t="shared" si="269"/>
        <v>8.0832132339118985</v>
      </c>
      <c r="AQ162" s="58">
        <f t="shared" si="251"/>
        <v>2.5482233502538067E-2</v>
      </c>
      <c r="AR162" s="58">
        <f t="shared" si="252"/>
        <v>741.13545816733074</v>
      </c>
      <c r="AS162" s="58">
        <f t="shared" si="253"/>
        <v>18.885786802030456</v>
      </c>
      <c r="AT162" s="58">
        <f t="shared" si="254"/>
        <v>7.6733815162232835E-2</v>
      </c>
      <c r="AU162" s="58">
        <f t="shared" si="255"/>
        <v>10.925851703406812</v>
      </c>
      <c r="AV162" s="58">
        <f t="shared" si="256"/>
        <v>5.4302788844621519</v>
      </c>
      <c r="AW162" s="58">
        <f t="shared" si="257"/>
        <v>7.3269721811584461E-3</v>
      </c>
      <c r="AX162" s="58">
        <f t="shared" si="258"/>
        <v>26.609344442275951</v>
      </c>
      <c r="AY162" s="58"/>
      <c r="AZ162" s="58"/>
      <c r="BA162" s="58"/>
      <c r="BB162" s="58"/>
      <c r="BC162" s="58"/>
      <c r="BD162" s="58"/>
      <c r="BE162" s="58"/>
      <c r="BF162" s="58"/>
      <c r="BG162" s="58"/>
      <c r="BH162" s="58"/>
      <c r="BI162" s="58"/>
      <c r="BJ162" s="58"/>
      <c r="BK162" s="58"/>
      <c r="BL162" s="58"/>
      <c r="BM162" s="58"/>
      <c r="BN162" s="58"/>
      <c r="BO162" s="58"/>
      <c r="BP162" s="58"/>
      <c r="BQ162" s="58"/>
      <c r="BR162" s="58"/>
      <c r="BS162" s="58"/>
      <c r="BT162" s="58"/>
      <c r="BU162" s="58"/>
      <c r="BV162" s="58"/>
      <c r="BW162" s="58"/>
      <c r="BX162" s="58"/>
      <c r="BY162" s="58"/>
      <c r="BZ162" s="58"/>
      <c r="CA162" s="58"/>
      <c r="CB162" s="58"/>
      <c r="CC162" s="58"/>
      <c r="CD162" s="58"/>
      <c r="CE162" s="58"/>
      <c r="CF162" s="58"/>
      <c r="CG162" s="58"/>
      <c r="CH162" s="58"/>
      <c r="CI162" s="58"/>
      <c r="CJ162" s="58"/>
      <c r="CK162" s="58"/>
      <c r="CL162" s="58"/>
      <c r="CM162" s="58"/>
      <c r="CN162" s="58"/>
      <c r="CO162" s="58"/>
      <c r="CP162" s="58"/>
      <c r="CQ162" s="58"/>
      <c r="CR162" s="58"/>
      <c r="CS162" s="58"/>
      <c r="CT162" s="58"/>
      <c r="CU162" s="58"/>
      <c r="CV162" s="58"/>
      <c r="CW162" s="58"/>
      <c r="CX162" s="58"/>
      <c r="CY162" s="58"/>
      <c r="CZ162" s="58"/>
      <c r="DA162" s="58"/>
      <c r="DB162" s="58"/>
      <c r="DC162" s="58"/>
      <c r="DD162" s="58"/>
      <c r="DE162" s="58"/>
      <c r="DF162" s="58"/>
      <c r="DG162" s="58"/>
      <c r="DH162" s="58"/>
      <c r="DI162" s="58"/>
      <c r="DJ162" s="58"/>
      <c r="DK162" s="58"/>
      <c r="DL162" s="58"/>
      <c r="DM162" s="58"/>
      <c r="DN162" s="58"/>
      <c r="DO162" s="58"/>
      <c r="DP162" s="58"/>
      <c r="DQ162" s="58"/>
      <c r="DR162" s="58"/>
      <c r="DS162" s="58"/>
      <c r="DT162" s="58"/>
      <c r="DU162" s="58"/>
      <c r="DV162" s="58"/>
      <c r="DW162" s="58"/>
      <c r="DX162" s="58"/>
      <c r="DY162" s="58"/>
      <c r="DZ162" s="58"/>
      <c r="EA162" s="58"/>
      <c r="EB162" s="58"/>
      <c r="EC162" s="58"/>
      <c r="ED162" s="58"/>
      <c r="EE162" s="58"/>
      <c r="EF162" s="58"/>
      <c r="EG162" s="58"/>
      <c r="EH162" s="58"/>
      <c r="EI162" s="58"/>
      <c r="EJ162" s="58"/>
      <c r="EK162" s="58"/>
      <c r="EL162" s="58"/>
      <c r="EN162" s="8">
        <v>6</v>
      </c>
      <c r="EO162" s="8">
        <v>1</v>
      </c>
    </row>
    <row r="163" spans="1:145">
      <c r="B163" s="18" t="s">
        <v>257</v>
      </c>
      <c r="C163" s="18" t="s">
        <v>210</v>
      </c>
      <c r="D163" s="18" t="s">
        <v>234</v>
      </c>
      <c r="E163" s="8">
        <v>6</v>
      </c>
      <c r="F163" s="8">
        <v>1</v>
      </c>
      <c r="I163" s="58">
        <v>3.94</v>
      </c>
      <c r="J163" s="58">
        <v>3.88</v>
      </c>
      <c r="K163" s="58">
        <v>0.49540000000000001</v>
      </c>
      <c r="L163" s="58">
        <v>75.97</v>
      </c>
      <c r="M163" s="58">
        <v>7.4200000000000002E-2</v>
      </c>
      <c r="N163" s="58">
        <v>9.3600000000000003E-2</v>
      </c>
      <c r="O163" s="58">
        <v>0.5625</v>
      </c>
      <c r="P163" s="58">
        <v>0</v>
      </c>
      <c r="Q163" s="58">
        <v>11.88</v>
      </c>
      <c r="R163" s="58">
        <v>0</v>
      </c>
      <c r="S163" s="58">
        <v>96.895799999999994</v>
      </c>
      <c r="T163" s="18"/>
      <c r="V163" s="58">
        <f t="shared" si="259"/>
        <v>4.0662237166110398</v>
      </c>
      <c r="W163" s="58"/>
      <c r="X163" s="58">
        <f t="shared" si="260"/>
        <v>4.0043015280332073</v>
      </c>
      <c r="Y163" s="58"/>
      <c r="Z163" s="58">
        <f t="shared" si="261"/>
        <v>0.51127087035764196</v>
      </c>
      <c r="AA163" s="58"/>
      <c r="AB163" s="58">
        <f t="shared" si="262"/>
        <v>78.403811104299663</v>
      </c>
      <c r="AC163" s="58"/>
      <c r="AD163" s="58">
        <f t="shared" si="263"/>
        <v>7.6577106541253603E-2</v>
      </c>
      <c r="AE163" s="58"/>
      <c r="AF163" s="58">
        <f t="shared" si="264"/>
        <v>9.6598614181419643E-2</v>
      </c>
      <c r="AG163" s="58"/>
      <c r="AH163" s="58">
        <f t="shared" si="265"/>
        <v>0.58052051791718529</v>
      </c>
      <c r="AI163" s="58"/>
      <c r="AJ163" s="58">
        <f t="shared" si="266"/>
        <v>0</v>
      </c>
      <c r="AK163" s="58"/>
      <c r="AL163" s="58">
        <f t="shared" si="267"/>
        <v>12.260593338410954</v>
      </c>
      <c r="AM163" s="58"/>
      <c r="AN163" s="58">
        <f t="shared" si="268"/>
        <v>0</v>
      </c>
      <c r="AO163" s="58"/>
      <c r="AP163" s="58">
        <f t="shared" si="269"/>
        <v>8.0705252446442479</v>
      </c>
      <c r="AQ163" s="58">
        <f t="shared" si="251"/>
        <v>1.9123711340206184E-2</v>
      </c>
      <c r="AR163" s="58">
        <f t="shared" si="252"/>
        <v>1023.8544474393528</v>
      </c>
      <c r="AS163" s="58">
        <f t="shared" si="253"/>
        <v>19.57989690721649</v>
      </c>
      <c r="AT163" s="58">
        <f t="shared" si="254"/>
        <v>0.16640000000000002</v>
      </c>
      <c r="AU163" s="58">
        <f t="shared" si="255"/>
        <v>5.2927350427350426</v>
      </c>
      <c r="AV163" s="58">
        <f t="shared" si="256"/>
        <v>6.6765498652291102</v>
      </c>
      <c r="AW163" s="58">
        <f t="shared" si="257"/>
        <v>6.5209951296564444E-3</v>
      </c>
      <c r="AX163" s="58">
        <f t="shared" si="258"/>
        <v>42.806810652440511</v>
      </c>
      <c r="AY163" s="58"/>
      <c r="AZ163" s="58"/>
      <c r="BA163" s="58"/>
      <c r="BB163" s="58"/>
      <c r="BC163" s="58"/>
      <c r="BD163" s="58"/>
      <c r="BE163" s="58"/>
      <c r="BF163" s="58"/>
      <c r="BG163" s="58"/>
      <c r="BH163" s="58"/>
      <c r="BI163" s="58"/>
      <c r="BJ163" s="58"/>
      <c r="BK163" s="58"/>
      <c r="BL163" s="58"/>
      <c r="BM163" s="58"/>
      <c r="BN163" s="58"/>
      <c r="BO163" s="58"/>
      <c r="BP163" s="58"/>
      <c r="BQ163" s="58"/>
      <c r="BR163" s="58"/>
      <c r="BS163" s="58"/>
      <c r="BT163" s="58"/>
      <c r="BU163" s="58"/>
      <c r="BV163" s="58"/>
      <c r="BW163" s="58"/>
      <c r="BX163" s="58"/>
      <c r="BY163" s="58"/>
      <c r="BZ163" s="58"/>
      <c r="CA163" s="58"/>
      <c r="CB163" s="58"/>
      <c r="CC163" s="58"/>
      <c r="CD163" s="58"/>
      <c r="CE163" s="58"/>
      <c r="CF163" s="58"/>
      <c r="CG163" s="58"/>
      <c r="CH163" s="58"/>
      <c r="CI163" s="58"/>
      <c r="CJ163" s="58"/>
      <c r="CK163" s="58"/>
      <c r="CL163" s="58"/>
      <c r="CM163" s="58"/>
      <c r="CN163" s="58"/>
      <c r="CO163" s="58"/>
      <c r="CP163" s="58"/>
      <c r="CQ163" s="58"/>
      <c r="CR163" s="58"/>
      <c r="CS163" s="58"/>
      <c r="CT163" s="58"/>
      <c r="CU163" s="58"/>
      <c r="CV163" s="58"/>
      <c r="CW163" s="58"/>
      <c r="CX163" s="58"/>
      <c r="CY163" s="58"/>
      <c r="CZ163" s="58"/>
      <c r="DA163" s="58"/>
      <c r="DB163" s="58"/>
      <c r="DC163" s="58"/>
      <c r="DD163" s="58"/>
      <c r="DE163" s="58"/>
      <c r="DF163" s="58"/>
      <c r="DG163" s="58"/>
      <c r="DH163" s="58"/>
      <c r="DI163" s="58"/>
      <c r="DJ163" s="58"/>
      <c r="DK163" s="58"/>
      <c r="DL163" s="58"/>
      <c r="DM163" s="58"/>
      <c r="DN163" s="58"/>
      <c r="DO163" s="58"/>
      <c r="DP163" s="58"/>
      <c r="DQ163" s="58"/>
      <c r="DR163" s="58"/>
      <c r="DS163" s="58"/>
      <c r="DT163" s="58"/>
      <c r="DU163" s="58"/>
      <c r="DV163" s="58"/>
      <c r="DW163" s="58"/>
      <c r="DX163" s="58"/>
      <c r="DY163" s="58"/>
      <c r="DZ163" s="58"/>
      <c r="EA163" s="58"/>
      <c r="EB163" s="58"/>
      <c r="EC163" s="58"/>
      <c r="ED163" s="58"/>
      <c r="EE163" s="58"/>
      <c r="EF163" s="58"/>
      <c r="EG163" s="58"/>
      <c r="EH163" s="58"/>
      <c r="EI163" s="58"/>
      <c r="EJ163" s="58"/>
      <c r="EK163" s="58"/>
      <c r="EL163" s="58"/>
      <c r="EN163" s="8">
        <v>6</v>
      </c>
      <c r="EO163" s="8">
        <v>1</v>
      </c>
    </row>
    <row r="164" spans="1:145">
      <c r="B164" s="18" t="s">
        <v>258</v>
      </c>
      <c r="C164" s="18" t="s">
        <v>210</v>
      </c>
      <c r="D164" s="18" t="s">
        <v>234</v>
      </c>
      <c r="E164" s="8">
        <v>6</v>
      </c>
      <c r="F164" s="8">
        <v>1</v>
      </c>
      <c r="I164" s="58">
        <v>3.98</v>
      </c>
      <c r="J164" s="58">
        <v>3.98</v>
      </c>
      <c r="K164" s="58">
        <v>0.39369999999999999</v>
      </c>
      <c r="L164" s="58">
        <v>75.37</v>
      </c>
      <c r="M164" s="58">
        <v>6.0499999999999998E-2</v>
      </c>
      <c r="N164" s="58">
        <v>6.1699999999999998E-2</v>
      </c>
      <c r="O164" s="58">
        <v>0.60729999999999995</v>
      </c>
      <c r="P164" s="58">
        <v>1.6299999999999999E-2</v>
      </c>
      <c r="Q164" s="58">
        <v>12.17</v>
      </c>
      <c r="R164" s="58">
        <v>0</v>
      </c>
      <c r="S164" s="58">
        <v>96.639600000000002</v>
      </c>
      <c r="T164" s="18"/>
      <c r="V164" s="58">
        <f t="shared" si="259"/>
        <v>4.1183945297786826</v>
      </c>
      <c r="W164" s="58"/>
      <c r="X164" s="58">
        <f t="shared" si="260"/>
        <v>4.1183945297786826</v>
      </c>
      <c r="Y164" s="58"/>
      <c r="Z164" s="58">
        <f t="shared" si="261"/>
        <v>0.40738993124971545</v>
      </c>
      <c r="AA164" s="58"/>
      <c r="AB164" s="58">
        <f t="shared" si="262"/>
        <v>77.990802942065159</v>
      </c>
      <c r="AC164" s="58"/>
      <c r="AD164" s="58">
        <f t="shared" si="263"/>
        <v>6.260373594261566E-2</v>
      </c>
      <c r="AE164" s="58"/>
      <c r="AF164" s="58">
        <f t="shared" si="264"/>
        <v>6.3845462936518785E-2</v>
      </c>
      <c r="AG164" s="58"/>
      <c r="AH164" s="58">
        <f t="shared" si="265"/>
        <v>0.62841733616447082</v>
      </c>
      <c r="AI164" s="58"/>
      <c r="AJ164" s="58">
        <f t="shared" si="266"/>
        <v>1.686679166718405E-2</v>
      </c>
      <c r="AK164" s="58"/>
      <c r="AL164" s="58">
        <f t="shared" si="267"/>
        <v>12.59318126316748</v>
      </c>
      <c r="AM164" s="58"/>
      <c r="AN164" s="58">
        <f t="shared" si="268"/>
        <v>0</v>
      </c>
      <c r="AO164" s="58"/>
      <c r="AP164" s="58">
        <f t="shared" si="269"/>
        <v>8.2367890595573652</v>
      </c>
      <c r="AQ164" s="58">
        <f t="shared" si="251"/>
        <v>1.5201005025125629E-2</v>
      </c>
      <c r="AR164" s="58">
        <f t="shared" si="252"/>
        <v>1245.7851239669421</v>
      </c>
      <c r="AS164" s="58">
        <f t="shared" si="253"/>
        <v>18.937185929648244</v>
      </c>
      <c r="AT164" s="58">
        <f t="shared" si="254"/>
        <v>0.1015972336571711</v>
      </c>
      <c r="AU164" s="58">
        <f t="shared" si="255"/>
        <v>6.3808752025931925</v>
      </c>
      <c r="AV164" s="58">
        <f t="shared" si="256"/>
        <v>6.5074380165289254</v>
      </c>
      <c r="AW164" s="58">
        <f t="shared" si="257"/>
        <v>5.2235637521560307E-3</v>
      </c>
      <c r="AX164" s="58">
        <f t="shared" si="258"/>
        <v>38.302984525212644</v>
      </c>
      <c r="AY164" s="58"/>
      <c r="AZ164" s="58"/>
      <c r="BA164" s="58"/>
      <c r="BB164" s="58"/>
      <c r="BC164" s="58"/>
      <c r="BD164" s="58"/>
      <c r="BE164" s="58"/>
      <c r="BF164" s="58"/>
      <c r="BG164" s="58"/>
      <c r="BH164" s="58"/>
      <c r="BI164" s="58"/>
      <c r="BJ164" s="58"/>
      <c r="BK164" s="58"/>
      <c r="BL164" s="58"/>
      <c r="BM164" s="58"/>
      <c r="BN164" s="58"/>
      <c r="BO164" s="58"/>
      <c r="BP164" s="58"/>
      <c r="BQ164" s="58"/>
      <c r="BR164" s="58"/>
      <c r="BS164" s="58"/>
      <c r="BT164" s="58"/>
      <c r="BU164" s="58"/>
      <c r="BV164" s="58"/>
      <c r="BW164" s="58"/>
      <c r="BX164" s="58"/>
      <c r="BY164" s="58"/>
      <c r="BZ164" s="58"/>
      <c r="CA164" s="58"/>
      <c r="CB164" s="58"/>
      <c r="CC164" s="58"/>
      <c r="CD164" s="58"/>
      <c r="CE164" s="58"/>
      <c r="CF164" s="58"/>
      <c r="CG164" s="58"/>
      <c r="CH164" s="58"/>
      <c r="CI164" s="58"/>
      <c r="CJ164" s="58"/>
      <c r="CK164" s="58"/>
      <c r="CL164" s="58"/>
      <c r="CM164" s="58"/>
      <c r="CN164" s="58"/>
      <c r="CO164" s="58"/>
      <c r="CP164" s="58"/>
      <c r="CQ164" s="58"/>
      <c r="CR164" s="58"/>
      <c r="CS164" s="58"/>
      <c r="CT164" s="58"/>
      <c r="CU164" s="58"/>
      <c r="CV164" s="58"/>
      <c r="CW164" s="58"/>
      <c r="CX164" s="58"/>
      <c r="CY164" s="58"/>
      <c r="CZ164" s="58"/>
      <c r="DA164" s="58"/>
      <c r="DB164" s="58"/>
      <c r="DC164" s="58"/>
      <c r="DD164" s="58"/>
      <c r="DE164" s="58"/>
      <c r="DF164" s="58"/>
      <c r="DG164" s="58"/>
      <c r="DH164" s="58"/>
      <c r="DI164" s="58"/>
      <c r="DJ164" s="58"/>
      <c r="DK164" s="58"/>
      <c r="DL164" s="58"/>
      <c r="DM164" s="58"/>
      <c r="DN164" s="58"/>
      <c r="DO164" s="58"/>
      <c r="DP164" s="58"/>
      <c r="DQ164" s="58"/>
      <c r="DR164" s="58"/>
      <c r="DS164" s="58"/>
      <c r="DT164" s="58"/>
      <c r="DU164" s="58"/>
      <c r="DV164" s="58"/>
      <c r="DW164" s="58"/>
      <c r="DX164" s="58"/>
      <c r="DY164" s="58"/>
      <c r="DZ164" s="58"/>
      <c r="EA164" s="58"/>
      <c r="EB164" s="58"/>
      <c r="EC164" s="58"/>
      <c r="ED164" s="58"/>
      <c r="EE164" s="58"/>
      <c r="EF164" s="58"/>
      <c r="EG164" s="58"/>
      <c r="EH164" s="58"/>
      <c r="EI164" s="58"/>
      <c r="EJ164" s="58"/>
      <c r="EK164" s="58"/>
      <c r="EL164" s="58"/>
      <c r="EN164" s="8">
        <v>6</v>
      </c>
      <c r="EO164" s="8">
        <v>1</v>
      </c>
    </row>
    <row r="165" spans="1:145">
      <c r="B165" s="18" t="s">
        <v>259</v>
      </c>
      <c r="C165" s="18" t="s">
        <v>210</v>
      </c>
      <c r="D165" s="18" t="s">
        <v>234</v>
      </c>
      <c r="E165" s="8">
        <v>6</v>
      </c>
      <c r="F165" s="8">
        <v>1</v>
      </c>
      <c r="I165" s="58">
        <v>3.85</v>
      </c>
      <c r="J165" s="58">
        <v>4.0199999999999996</v>
      </c>
      <c r="K165" s="58">
        <v>0.48230000000000001</v>
      </c>
      <c r="L165" s="58">
        <v>76.040000000000006</v>
      </c>
      <c r="M165" s="58">
        <v>6.83E-2</v>
      </c>
      <c r="N165" s="58">
        <v>0.1011</v>
      </c>
      <c r="O165" s="58">
        <v>0.60819999999999996</v>
      </c>
      <c r="P165" s="58">
        <v>6.5299999999999997E-2</v>
      </c>
      <c r="Q165" s="58">
        <v>12.24</v>
      </c>
      <c r="R165" s="58">
        <v>0</v>
      </c>
      <c r="S165" s="58">
        <v>97.475200000000001</v>
      </c>
      <c r="T165" s="18"/>
      <c r="V165" s="58">
        <f t="shared" si="259"/>
        <v>3.9497225961064966</v>
      </c>
      <c r="W165" s="58"/>
      <c r="X165" s="58">
        <f t="shared" si="260"/>
        <v>4.1241259315189911</v>
      </c>
      <c r="Y165" s="58"/>
      <c r="Z165" s="58">
        <f t="shared" si="261"/>
        <v>0.49479252158497755</v>
      </c>
      <c r="AA165" s="58"/>
      <c r="AB165" s="58">
        <f t="shared" si="262"/>
        <v>78.009586028035855</v>
      </c>
      <c r="AC165" s="58"/>
      <c r="AD165" s="58">
        <f t="shared" si="263"/>
        <v>7.006910475690227E-2</v>
      </c>
      <c r="AE165" s="58"/>
      <c r="AF165" s="58">
        <f t="shared" si="264"/>
        <v>0.10371868947178359</v>
      </c>
      <c r="AG165" s="58"/>
      <c r="AH165" s="58">
        <f t="shared" si="265"/>
        <v>0.62395357998752499</v>
      </c>
      <c r="AI165" s="58"/>
      <c r="AJ165" s="58">
        <f t="shared" si="266"/>
        <v>6.6991398837858235E-2</v>
      </c>
      <c r="AK165" s="58"/>
      <c r="AL165" s="58">
        <f t="shared" si="267"/>
        <v>12.557040149699617</v>
      </c>
      <c r="AM165" s="58"/>
      <c r="AN165" s="58">
        <f t="shared" si="268"/>
        <v>0</v>
      </c>
      <c r="AO165" s="58"/>
      <c r="AP165" s="58">
        <f t="shared" si="269"/>
        <v>8.0738485276254881</v>
      </c>
      <c r="AQ165" s="58">
        <f t="shared" si="251"/>
        <v>1.6990049751243783E-2</v>
      </c>
      <c r="AR165" s="58">
        <f t="shared" si="252"/>
        <v>1113.3235724743779</v>
      </c>
      <c r="AS165" s="58">
        <f t="shared" si="253"/>
        <v>18.915422885572141</v>
      </c>
      <c r="AT165" s="58">
        <f t="shared" si="254"/>
        <v>0.16622821440315685</v>
      </c>
      <c r="AU165" s="58">
        <f t="shared" si="255"/>
        <v>4.770524233432246</v>
      </c>
      <c r="AV165" s="58">
        <f t="shared" si="256"/>
        <v>7.061493411420205</v>
      </c>
      <c r="AW165" s="58">
        <f t="shared" si="257"/>
        <v>6.3427143608627036E-3</v>
      </c>
      <c r="AX165" s="58">
        <f t="shared" si="258"/>
        <v>45.366862520133047</v>
      </c>
      <c r="AY165" s="58"/>
      <c r="AZ165" s="58"/>
      <c r="BA165" s="58"/>
      <c r="BB165" s="58"/>
      <c r="BC165" s="58"/>
      <c r="BD165" s="58"/>
      <c r="BE165" s="58"/>
      <c r="BF165" s="58"/>
      <c r="BG165" s="58"/>
      <c r="BH165" s="58"/>
      <c r="BI165" s="58"/>
      <c r="BJ165" s="58"/>
      <c r="BK165" s="58"/>
      <c r="BL165" s="58"/>
      <c r="BM165" s="58"/>
      <c r="BN165" s="58"/>
      <c r="BO165" s="58"/>
      <c r="BP165" s="58"/>
      <c r="BQ165" s="58"/>
      <c r="BR165" s="58"/>
      <c r="BS165" s="58"/>
      <c r="BT165" s="58"/>
      <c r="BU165" s="58"/>
      <c r="BV165" s="58"/>
      <c r="BW165" s="58"/>
      <c r="BX165" s="58"/>
      <c r="BY165" s="58"/>
      <c r="BZ165" s="58"/>
      <c r="CA165" s="58"/>
      <c r="CB165" s="58"/>
      <c r="CC165" s="58"/>
      <c r="CD165" s="58"/>
      <c r="CE165" s="58"/>
      <c r="CF165" s="58"/>
      <c r="CG165" s="58"/>
      <c r="CH165" s="58"/>
      <c r="CI165" s="58"/>
      <c r="CJ165" s="58"/>
      <c r="CK165" s="58"/>
      <c r="CL165" s="58"/>
      <c r="CM165" s="58"/>
      <c r="CN165" s="58"/>
      <c r="CO165" s="58"/>
      <c r="CP165" s="58"/>
      <c r="CQ165" s="58"/>
      <c r="CR165" s="58"/>
      <c r="CS165" s="58"/>
      <c r="CT165" s="58"/>
      <c r="CU165" s="58"/>
      <c r="CV165" s="58"/>
      <c r="CW165" s="58"/>
      <c r="CX165" s="58"/>
      <c r="CY165" s="58"/>
      <c r="CZ165" s="58"/>
      <c r="DA165" s="58"/>
      <c r="DB165" s="58"/>
      <c r="DC165" s="58"/>
      <c r="DD165" s="58"/>
      <c r="DE165" s="58"/>
      <c r="DF165" s="58"/>
      <c r="DG165" s="58"/>
      <c r="DH165" s="58"/>
      <c r="DI165" s="58"/>
      <c r="DJ165" s="58"/>
      <c r="DK165" s="58"/>
      <c r="DL165" s="58"/>
      <c r="DM165" s="58"/>
      <c r="DN165" s="58"/>
      <c r="DO165" s="58"/>
      <c r="DP165" s="58"/>
      <c r="DQ165" s="58"/>
      <c r="DR165" s="58"/>
      <c r="DS165" s="58"/>
      <c r="DT165" s="58"/>
      <c r="DU165" s="58"/>
      <c r="DV165" s="58"/>
      <c r="DW165" s="58"/>
      <c r="DX165" s="58"/>
      <c r="DY165" s="58"/>
      <c r="DZ165" s="58"/>
      <c r="EA165" s="58"/>
      <c r="EB165" s="58"/>
      <c r="EC165" s="58"/>
      <c r="ED165" s="58"/>
      <c r="EE165" s="58"/>
      <c r="EF165" s="58"/>
      <c r="EG165" s="58"/>
      <c r="EH165" s="58"/>
      <c r="EI165" s="58"/>
      <c r="EJ165" s="58"/>
      <c r="EK165" s="58"/>
      <c r="EL165" s="58"/>
      <c r="EN165" s="8">
        <v>6</v>
      </c>
      <c r="EO165" s="8">
        <v>1</v>
      </c>
    </row>
    <row r="166" spans="1:145">
      <c r="B166" s="8" t="s">
        <v>260</v>
      </c>
      <c r="C166" s="18" t="s">
        <v>210</v>
      </c>
      <c r="D166" s="18" t="s">
        <v>234</v>
      </c>
      <c r="E166" s="8">
        <v>6</v>
      </c>
      <c r="F166" s="8">
        <v>1</v>
      </c>
      <c r="I166" s="58">
        <v>3.5</v>
      </c>
      <c r="J166" s="58">
        <v>4.4400000000000004</v>
      </c>
      <c r="K166" s="58">
        <v>0.54620000000000002</v>
      </c>
      <c r="L166" s="58">
        <v>75.290000000000006</v>
      </c>
      <c r="M166" s="58">
        <v>0.1026</v>
      </c>
      <c r="N166" s="58">
        <v>8.0500000000000002E-2</v>
      </c>
      <c r="O166" s="58">
        <v>0.62870000000000004</v>
      </c>
      <c r="P166" s="58">
        <v>2.1600000000000001E-2</v>
      </c>
      <c r="Q166" s="58">
        <v>12.07</v>
      </c>
      <c r="R166" s="58">
        <v>0</v>
      </c>
      <c r="S166" s="58">
        <v>96.679599999999994</v>
      </c>
      <c r="T166" s="18"/>
      <c r="V166" s="58">
        <f t="shared" si="259"/>
        <v>3.6202052966706524</v>
      </c>
      <c r="W166" s="58"/>
      <c r="X166" s="58">
        <f t="shared" si="260"/>
        <v>4.5924890049193419</v>
      </c>
      <c r="Y166" s="58"/>
      <c r="Z166" s="58">
        <f t="shared" si="261"/>
        <v>0.56495889515471731</v>
      </c>
      <c r="AA166" s="58"/>
      <c r="AB166" s="58">
        <f t="shared" si="262"/>
        <v>77.87578765323812</v>
      </c>
      <c r="AC166" s="58"/>
      <c r="AD166" s="58">
        <f t="shared" si="263"/>
        <v>0.10612373241097399</v>
      </c>
      <c r="AE166" s="58"/>
      <c r="AF166" s="58">
        <f t="shared" si="264"/>
        <v>8.3264721823425022E-2</v>
      </c>
      <c r="AG166" s="58"/>
      <c r="AH166" s="58">
        <f t="shared" si="265"/>
        <v>0.65029230571909702</v>
      </c>
      <c r="AI166" s="58"/>
      <c r="AJ166" s="58">
        <f t="shared" si="266"/>
        <v>2.2341838402310313E-2</v>
      </c>
      <c r="AK166" s="58"/>
      <c r="AL166" s="58">
        <f t="shared" si="267"/>
        <v>12.484536551661366</v>
      </c>
      <c r="AM166" s="58"/>
      <c r="AN166" s="58">
        <f t="shared" si="268"/>
        <v>0</v>
      </c>
      <c r="AO166" s="58"/>
      <c r="AP166" s="58">
        <f t="shared" si="269"/>
        <v>8.2126943015899947</v>
      </c>
      <c r="AQ166" s="58">
        <f t="shared" si="251"/>
        <v>2.3108108108108111E-2</v>
      </c>
      <c r="AR166" s="58">
        <f t="shared" si="252"/>
        <v>733.82066276803118</v>
      </c>
      <c r="AS166" s="58">
        <f t="shared" si="253"/>
        <v>16.957207207207208</v>
      </c>
      <c r="AT166" s="58">
        <f t="shared" si="254"/>
        <v>0.12804199141084779</v>
      </c>
      <c r="AU166" s="58">
        <f t="shared" si="255"/>
        <v>6.7850931677018629</v>
      </c>
      <c r="AV166" s="58">
        <f t="shared" si="256"/>
        <v>5.3235867446393765</v>
      </c>
      <c r="AW166" s="58">
        <f t="shared" si="257"/>
        <v>7.2546154867844347E-3</v>
      </c>
      <c r="AX166" s="58">
        <f t="shared" si="258"/>
        <v>36.862258322129222</v>
      </c>
      <c r="AY166" s="58"/>
      <c r="AZ166" s="58"/>
      <c r="BA166" s="58"/>
      <c r="BB166" s="58"/>
      <c r="BC166" s="58"/>
      <c r="BD166" s="58"/>
      <c r="BE166" s="58"/>
      <c r="BF166" s="58"/>
      <c r="BG166" s="58"/>
      <c r="BH166" s="58"/>
      <c r="BI166" s="58"/>
      <c r="BJ166" s="58"/>
      <c r="BK166" s="58"/>
      <c r="BL166" s="58"/>
      <c r="BM166" s="58"/>
      <c r="BN166" s="58"/>
      <c r="BO166" s="58"/>
      <c r="BP166" s="58"/>
      <c r="BQ166" s="58"/>
      <c r="BR166" s="58"/>
      <c r="BS166" s="58"/>
      <c r="BT166" s="58"/>
      <c r="BU166" s="58"/>
      <c r="BV166" s="58"/>
      <c r="BW166" s="58"/>
      <c r="BX166" s="58"/>
      <c r="BY166" s="58"/>
      <c r="BZ166" s="58"/>
      <c r="CA166" s="58"/>
      <c r="CB166" s="58"/>
      <c r="CC166" s="58"/>
      <c r="CD166" s="58"/>
      <c r="CE166" s="58"/>
      <c r="CF166" s="58"/>
      <c r="CG166" s="58"/>
      <c r="CH166" s="58"/>
      <c r="CI166" s="58"/>
      <c r="CJ166" s="58"/>
      <c r="CK166" s="58"/>
      <c r="CL166" s="58"/>
      <c r="CM166" s="58"/>
      <c r="CN166" s="58"/>
      <c r="CO166" s="58"/>
      <c r="CP166" s="58"/>
      <c r="CQ166" s="58"/>
      <c r="CR166" s="58"/>
      <c r="CS166" s="58"/>
      <c r="CT166" s="58"/>
      <c r="CU166" s="58"/>
      <c r="CV166" s="58"/>
      <c r="CW166" s="58"/>
      <c r="CX166" s="58"/>
      <c r="CY166" s="58"/>
      <c r="CZ166" s="58"/>
      <c r="DA166" s="58"/>
      <c r="DB166" s="58"/>
      <c r="DC166" s="58"/>
      <c r="DD166" s="58"/>
      <c r="DE166" s="58"/>
      <c r="DF166" s="58"/>
      <c r="DG166" s="58"/>
      <c r="DH166" s="58"/>
      <c r="DI166" s="58"/>
      <c r="DJ166" s="58"/>
      <c r="DK166" s="58"/>
      <c r="DL166" s="58"/>
      <c r="DM166" s="58"/>
      <c r="DN166" s="58"/>
      <c r="DO166" s="58"/>
      <c r="DP166" s="58"/>
      <c r="DQ166" s="58"/>
      <c r="DR166" s="58"/>
      <c r="DS166" s="58"/>
      <c r="DT166" s="58"/>
      <c r="DU166" s="58"/>
      <c r="DV166" s="58"/>
      <c r="DW166" s="58"/>
      <c r="DX166" s="58"/>
      <c r="DY166" s="58"/>
      <c r="DZ166" s="58"/>
      <c r="EA166" s="58"/>
      <c r="EB166" s="58"/>
      <c r="EC166" s="58"/>
      <c r="ED166" s="58"/>
      <c r="EE166" s="58"/>
      <c r="EF166" s="58"/>
      <c r="EG166" s="58"/>
      <c r="EH166" s="58"/>
      <c r="EI166" s="58"/>
      <c r="EJ166" s="58"/>
      <c r="EK166" s="58"/>
      <c r="EL166" s="58"/>
      <c r="EN166" s="8">
        <v>6</v>
      </c>
      <c r="EO166" s="8">
        <v>1</v>
      </c>
    </row>
    <row r="167" spans="1:145">
      <c r="B167" s="8" t="s">
        <v>261</v>
      </c>
      <c r="C167" s="18" t="s">
        <v>210</v>
      </c>
      <c r="D167" s="18" t="s">
        <v>234</v>
      </c>
      <c r="E167" s="8">
        <v>6</v>
      </c>
      <c r="F167" s="8">
        <v>1</v>
      </c>
      <c r="I167" s="58">
        <v>3.54</v>
      </c>
      <c r="J167" s="58">
        <v>4.34</v>
      </c>
      <c r="K167" s="58">
        <v>0.43219999999999997</v>
      </c>
      <c r="L167" s="58">
        <v>75.510000000000005</v>
      </c>
      <c r="M167" s="58">
        <v>6.9400000000000003E-2</v>
      </c>
      <c r="N167" s="58">
        <v>4.4600000000000001E-2</v>
      </c>
      <c r="O167" s="58">
        <v>0.60029999999999994</v>
      </c>
      <c r="P167" s="58">
        <v>1.8700000000000001E-2</v>
      </c>
      <c r="Q167" s="58">
        <v>12.16</v>
      </c>
      <c r="R167" s="58">
        <v>0</v>
      </c>
      <c r="S167" s="58">
        <v>96.715199999999996</v>
      </c>
      <c r="T167" s="18"/>
      <c r="V167" s="58">
        <f t="shared" si="259"/>
        <v>3.6602312769864511</v>
      </c>
      <c r="W167" s="58"/>
      <c r="X167" s="58">
        <f t="shared" si="260"/>
        <v>4.4874021870398861</v>
      </c>
      <c r="Y167" s="58"/>
      <c r="Z167" s="58">
        <f t="shared" si="261"/>
        <v>0.44687908415636834</v>
      </c>
      <c r="AA167" s="58"/>
      <c r="AB167" s="58">
        <f t="shared" si="262"/>
        <v>78.074594272668634</v>
      </c>
      <c r="AC167" s="58"/>
      <c r="AD167" s="58">
        <f t="shared" si="263"/>
        <v>7.1757076447135512E-2</v>
      </c>
      <c r="AE167" s="58"/>
      <c r="AF167" s="58">
        <f t="shared" si="264"/>
        <v>4.611477823547902E-2</v>
      </c>
      <c r="AG167" s="58"/>
      <c r="AH167" s="58">
        <f t="shared" si="265"/>
        <v>0.62068837163134638</v>
      </c>
      <c r="AI167" s="58"/>
      <c r="AJ167" s="58">
        <f t="shared" si="266"/>
        <v>1.9335120022499052E-2</v>
      </c>
      <c r="AK167" s="58"/>
      <c r="AL167" s="58">
        <f t="shared" si="267"/>
        <v>12.572997832812217</v>
      </c>
      <c r="AM167" s="58"/>
      <c r="AN167" s="58">
        <f t="shared" si="268"/>
        <v>0</v>
      </c>
      <c r="AO167" s="58"/>
      <c r="AP167" s="58">
        <f t="shared" si="269"/>
        <v>8.1476334640263381</v>
      </c>
      <c r="AQ167" s="58">
        <f t="shared" si="251"/>
        <v>1.5990783410138251E-2</v>
      </c>
      <c r="AR167" s="58">
        <f t="shared" si="252"/>
        <v>1088.0403458213257</v>
      </c>
      <c r="AS167" s="58">
        <f t="shared" si="253"/>
        <v>17.39861751152074</v>
      </c>
      <c r="AT167" s="58">
        <f t="shared" si="254"/>
        <v>7.4296185240712992E-2</v>
      </c>
      <c r="AU167" s="58">
        <f t="shared" si="255"/>
        <v>9.6905829596412527</v>
      </c>
      <c r="AV167" s="58">
        <f t="shared" si="256"/>
        <v>6.2276657060518721</v>
      </c>
      <c r="AW167" s="58">
        <f t="shared" si="257"/>
        <v>5.7237451993113475E-3</v>
      </c>
      <c r="AX167" s="58">
        <f t="shared" si="258"/>
        <v>29.017030659293553</v>
      </c>
      <c r="AY167" s="58"/>
      <c r="AZ167" s="58"/>
      <c r="BA167" s="58"/>
      <c r="BB167" s="58"/>
      <c r="BC167" s="58"/>
      <c r="BD167" s="58"/>
      <c r="BE167" s="58"/>
      <c r="BF167" s="58"/>
      <c r="BG167" s="58"/>
      <c r="BH167" s="58"/>
      <c r="BI167" s="58"/>
      <c r="BJ167" s="58"/>
      <c r="BK167" s="58"/>
      <c r="BL167" s="58"/>
      <c r="BM167" s="58"/>
      <c r="BN167" s="58"/>
      <c r="BO167" s="58"/>
      <c r="BP167" s="58"/>
      <c r="BQ167" s="58"/>
      <c r="BR167" s="58"/>
      <c r="BS167" s="58"/>
      <c r="BT167" s="58"/>
      <c r="BU167" s="58"/>
      <c r="BV167" s="58"/>
      <c r="BW167" s="58"/>
      <c r="BX167" s="58"/>
      <c r="BY167" s="58"/>
      <c r="BZ167" s="58"/>
      <c r="CA167" s="58"/>
      <c r="CB167" s="58"/>
      <c r="CC167" s="58"/>
      <c r="CD167" s="58"/>
      <c r="CE167" s="58"/>
      <c r="CF167" s="58"/>
      <c r="CG167" s="58"/>
      <c r="CH167" s="58"/>
      <c r="CI167" s="58"/>
      <c r="CJ167" s="58"/>
      <c r="CK167" s="58"/>
      <c r="CL167" s="58"/>
      <c r="CM167" s="58"/>
      <c r="CN167" s="58"/>
      <c r="CO167" s="58"/>
      <c r="CP167" s="58"/>
      <c r="CQ167" s="58"/>
      <c r="CR167" s="58"/>
      <c r="CS167" s="58"/>
      <c r="CT167" s="58"/>
      <c r="CU167" s="58"/>
      <c r="CV167" s="58"/>
      <c r="CW167" s="58"/>
      <c r="CX167" s="58"/>
      <c r="CY167" s="58"/>
      <c r="CZ167" s="58"/>
      <c r="DA167" s="58"/>
      <c r="DB167" s="58"/>
      <c r="DC167" s="58"/>
      <c r="DD167" s="58"/>
      <c r="DE167" s="58"/>
      <c r="DF167" s="58"/>
      <c r="DG167" s="58"/>
      <c r="DH167" s="58"/>
      <c r="DI167" s="58"/>
      <c r="DJ167" s="58"/>
      <c r="DK167" s="58"/>
      <c r="DL167" s="58"/>
      <c r="DM167" s="58"/>
      <c r="DN167" s="58"/>
      <c r="DO167" s="58"/>
      <c r="DP167" s="58"/>
      <c r="DQ167" s="58"/>
      <c r="DR167" s="58"/>
      <c r="DS167" s="58"/>
      <c r="DT167" s="58"/>
      <c r="DU167" s="58"/>
      <c r="DV167" s="58"/>
      <c r="DW167" s="58"/>
      <c r="DX167" s="58"/>
      <c r="DY167" s="58"/>
      <c r="DZ167" s="58"/>
      <c r="EA167" s="58"/>
      <c r="EB167" s="58"/>
      <c r="EC167" s="58"/>
      <c r="ED167" s="58"/>
      <c r="EE167" s="58"/>
      <c r="EF167" s="58"/>
      <c r="EG167" s="58"/>
      <c r="EH167" s="58"/>
      <c r="EI167" s="58"/>
      <c r="EJ167" s="58"/>
      <c r="EK167" s="58"/>
      <c r="EL167" s="58"/>
      <c r="EN167" s="8">
        <v>6</v>
      </c>
      <c r="EO167" s="8">
        <v>1</v>
      </c>
    </row>
    <row r="168" spans="1:145">
      <c r="B168" s="8" t="s">
        <v>262</v>
      </c>
      <c r="C168" s="18" t="s">
        <v>210</v>
      </c>
      <c r="D168" s="18" t="s">
        <v>234</v>
      </c>
      <c r="E168" s="8">
        <v>6</v>
      </c>
      <c r="F168" s="8">
        <v>1</v>
      </c>
      <c r="I168" s="58">
        <v>3.37</v>
      </c>
      <c r="J168" s="58">
        <v>4.4400000000000004</v>
      </c>
      <c r="K168" s="58">
        <v>0.4698</v>
      </c>
      <c r="L168" s="58">
        <v>75.12</v>
      </c>
      <c r="M168" s="58">
        <v>9.4100000000000003E-2</v>
      </c>
      <c r="N168" s="58">
        <v>0.10489999999999999</v>
      </c>
      <c r="O168" s="58">
        <v>0.62519999999999998</v>
      </c>
      <c r="P168" s="58">
        <v>4.8300000000000003E-2</v>
      </c>
      <c r="Q168" s="58">
        <v>12.3</v>
      </c>
      <c r="R168" s="58">
        <v>0</v>
      </c>
      <c r="S168" s="58">
        <v>96.572400000000002</v>
      </c>
      <c r="T168" s="18"/>
      <c r="V168" s="58">
        <f t="shared" si="259"/>
        <v>3.4896098678297323</v>
      </c>
      <c r="W168" s="58"/>
      <c r="X168" s="58">
        <f t="shared" si="260"/>
        <v>4.5975868881792312</v>
      </c>
      <c r="Y168" s="58"/>
      <c r="Z168" s="58">
        <f t="shared" si="261"/>
        <v>0.48647439641139706</v>
      </c>
      <c r="AA168" s="58"/>
      <c r="AB168" s="58">
        <f t="shared" si="262"/>
        <v>77.786199783789158</v>
      </c>
      <c r="AC168" s="58"/>
      <c r="AD168" s="58">
        <f t="shared" si="263"/>
        <v>9.7439848238212987E-2</v>
      </c>
      <c r="AE168" s="58"/>
      <c r="AF168" s="58">
        <f t="shared" si="264"/>
        <v>0.10862316769594624</v>
      </c>
      <c r="AG168" s="58"/>
      <c r="AH168" s="58">
        <f t="shared" si="265"/>
        <v>0.64738993749767004</v>
      </c>
      <c r="AI168" s="58"/>
      <c r="AJ168" s="58">
        <f t="shared" si="266"/>
        <v>5.0014289797084881E-2</v>
      </c>
      <c r="AK168" s="58"/>
      <c r="AL168" s="58">
        <f t="shared" si="267"/>
        <v>12.736558271307331</v>
      </c>
      <c r="AM168" s="58"/>
      <c r="AN168" s="58">
        <f t="shared" si="268"/>
        <v>0</v>
      </c>
      <c r="AO168" s="58"/>
      <c r="AP168" s="58">
        <f t="shared" si="269"/>
        <v>8.0871967560089644</v>
      </c>
      <c r="AQ168" s="58">
        <f t="shared" si="251"/>
        <v>2.1193693693693692E-2</v>
      </c>
      <c r="AR168" s="58">
        <f t="shared" si="252"/>
        <v>798.29968119022317</v>
      </c>
      <c r="AS168" s="58">
        <f t="shared" si="253"/>
        <v>16.918918918918919</v>
      </c>
      <c r="AT168" s="58">
        <f t="shared" si="254"/>
        <v>0.16778630838131797</v>
      </c>
      <c r="AU168" s="58">
        <f t="shared" si="255"/>
        <v>4.4785510009532894</v>
      </c>
      <c r="AV168" s="58">
        <f t="shared" si="256"/>
        <v>4.9925611052072263</v>
      </c>
      <c r="AW168" s="58">
        <f t="shared" si="257"/>
        <v>6.2539936102236427E-3</v>
      </c>
      <c r="AX168" s="58">
        <f t="shared" si="258"/>
        <v>46.936292166921703</v>
      </c>
      <c r="AY168" s="58"/>
      <c r="AZ168" s="58"/>
      <c r="BA168" s="58"/>
      <c r="BB168" s="58"/>
      <c r="BC168" s="58"/>
      <c r="BD168" s="58"/>
      <c r="BE168" s="58"/>
      <c r="BF168" s="58"/>
      <c r="BG168" s="58"/>
      <c r="BH168" s="58"/>
      <c r="BI168" s="58"/>
      <c r="BJ168" s="58"/>
      <c r="BK168" s="58"/>
      <c r="BL168" s="58"/>
      <c r="BM168" s="58"/>
      <c r="BN168" s="58"/>
      <c r="BO168" s="58"/>
      <c r="BP168" s="58"/>
      <c r="BQ168" s="58"/>
      <c r="BR168" s="58"/>
      <c r="BS168" s="58"/>
      <c r="BT168" s="58"/>
      <c r="BU168" s="58"/>
      <c r="BV168" s="58"/>
      <c r="BW168" s="58"/>
      <c r="BX168" s="58"/>
      <c r="BY168" s="58"/>
      <c r="BZ168" s="58"/>
      <c r="CA168" s="58"/>
      <c r="CB168" s="58"/>
      <c r="CC168" s="58"/>
      <c r="CD168" s="58"/>
      <c r="CE168" s="58"/>
      <c r="CF168" s="58"/>
      <c r="CG168" s="58"/>
      <c r="CH168" s="58"/>
      <c r="CI168" s="58"/>
      <c r="CJ168" s="58"/>
      <c r="CK168" s="58"/>
      <c r="CL168" s="58"/>
      <c r="CM168" s="58"/>
      <c r="CN168" s="58"/>
      <c r="CO168" s="58"/>
      <c r="CP168" s="58"/>
      <c r="CQ168" s="58"/>
      <c r="CR168" s="58"/>
      <c r="CS168" s="58"/>
      <c r="CT168" s="58"/>
      <c r="CU168" s="58"/>
      <c r="CV168" s="58"/>
      <c r="CW168" s="58"/>
      <c r="CX168" s="58"/>
      <c r="CY168" s="58"/>
      <c r="CZ168" s="58"/>
      <c r="DA168" s="58"/>
      <c r="DB168" s="58"/>
      <c r="DC168" s="58"/>
      <c r="DD168" s="58"/>
      <c r="DE168" s="58"/>
      <c r="DF168" s="58"/>
      <c r="DG168" s="58"/>
      <c r="DH168" s="58"/>
      <c r="DI168" s="58"/>
      <c r="DJ168" s="58"/>
      <c r="DK168" s="58"/>
      <c r="DL168" s="58"/>
      <c r="DM168" s="58"/>
      <c r="DN168" s="58"/>
      <c r="DO168" s="58"/>
      <c r="DP168" s="58"/>
      <c r="DQ168" s="58"/>
      <c r="DR168" s="58"/>
      <c r="DS168" s="58"/>
      <c r="DT168" s="58"/>
      <c r="DU168" s="58"/>
      <c r="DV168" s="58"/>
      <c r="DW168" s="58"/>
      <c r="DX168" s="58"/>
      <c r="DY168" s="58"/>
      <c r="DZ168" s="58"/>
      <c r="EA168" s="58"/>
      <c r="EB168" s="58"/>
      <c r="EC168" s="58"/>
      <c r="ED168" s="58"/>
      <c r="EE168" s="58"/>
      <c r="EF168" s="58"/>
      <c r="EG168" s="58"/>
      <c r="EH168" s="58"/>
      <c r="EI168" s="58"/>
      <c r="EJ168" s="58"/>
      <c r="EK168" s="58"/>
      <c r="EL168" s="58"/>
      <c r="EN168" s="8">
        <v>6</v>
      </c>
      <c r="EO168" s="8">
        <v>1</v>
      </c>
    </row>
    <row r="169" spans="1:145" s="16" customFormat="1">
      <c r="A169" s="1"/>
      <c r="B169" s="1" t="s">
        <v>130</v>
      </c>
      <c r="C169" s="1" t="s">
        <v>210</v>
      </c>
      <c r="D169" s="1" t="s">
        <v>234</v>
      </c>
      <c r="E169" s="1">
        <v>6</v>
      </c>
      <c r="F169" s="1">
        <v>1</v>
      </c>
      <c r="G169" s="1"/>
      <c r="H169" s="1"/>
      <c r="I169" s="59">
        <f>AVERAGE(I153:I168)</f>
        <v>3.8106249999999995</v>
      </c>
      <c r="J169" s="59">
        <f t="shared" ref="J169:S169" si="270">AVERAGE(J153:J168)</f>
        <v>4.0350000000000001</v>
      </c>
      <c r="K169" s="59">
        <f t="shared" si="270"/>
        <v>0.52328750000000002</v>
      </c>
      <c r="L169" s="59">
        <f t="shared" si="270"/>
        <v>75.329999999999984</v>
      </c>
      <c r="M169" s="59">
        <f t="shared" si="270"/>
        <v>8.5550000000000015E-2</v>
      </c>
      <c r="N169" s="59">
        <f t="shared" si="270"/>
        <v>8.5287499999999988E-2</v>
      </c>
      <c r="O169" s="59">
        <f t="shared" si="270"/>
        <v>0.61980000000000002</v>
      </c>
      <c r="P169" s="59">
        <f t="shared" si="270"/>
        <v>5.2150000000000002E-2</v>
      </c>
      <c r="Q169" s="59">
        <f t="shared" si="270"/>
        <v>12.243125000000001</v>
      </c>
      <c r="R169" s="59">
        <f t="shared" si="270"/>
        <v>1.3443750000000001E-2</v>
      </c>
      <c r="S169" s="59">
        <f t="shared" si="270"/>
        <v>96.798325000000006</v>
      </c>
      <c r="T169" s="1"/>
      <c r="U169" s="1"/>
      <c r="V169" s="59">
        <f>AVERAGE(V153:V168)</f>
        <v>3.9367129328667421</v>
      </c>
      <c r="W169" s="59">
        <f>STDEV(V153:V168)</f>
        <v>0.19118929226692138</v>
      </c>
      <c r="X169" s="59">
        <f>AVERAGE(X153:X168)</f>
        <v>4.1686733446222215</v>
      </c>
      <c r="Y169" s="59">
        <f>STDEV(X153:X168)</f>
        <v>0.1997086033233243</v>
      </c>
      <c r="Z169" s="59">
        <f>AVERAGE(Z153:Z168)</f>
        <v>0.54047956545467946</v>
      </c>
      <c r="AA169" s="59">
        <f>STDEV(Z153:Z168)</f>
        <v>8.0121945984141657E-2</v>
      </c>
      <c r="AB169" s="59">
        <f>AVERAGE(AB153:AB168)</f>
        <v>77.821486301900919</v>
      </c>
      <c r="AC169" s="59">
        <f>STDEV(AB153:AB168)</f>
        <v>0.21669015259359353</v>
      </c>
      <c r="AD169" s="59">
        <f>AVERAGE(AD153:AD168)</f>
        <v>8.838102041976538E-2</v>
      </c>
      <c r="AE169" s="59">
        <f>STDEV(AD153:AD168)</f>
        <v>1.7660062682338041E-2</v>
      </c>
      <c r="AF169" s="59">
        <f>AVERAGE(AF153:AF168)</f>
        <v>8.8047748761678896E-2</v>
      </c>
      <c r="AG169" s="59">
        <f>STDEV(AF153:AF168)</f>
        <v>2.3322664512616702E-2</v>
      </c>
      <c r="AH169" s="59">
        <f>AVERAGE(AH153:AH168)</f>
        <v>0.64032314094975129</v>
      </c>
      <c r="AI169" s="59">
        <f>STDEV(AH153:AH168)</f>
        <v>2.220832268406767E-2</v>
      </c>
      <c r="AJ169" s="59">
        <f>AVERAGE(AJ153:AJ168)</f>
        <v>5.3804441487453829E-2</v>
      </c>
      <c r="AK169" s="59">
        <f>STDEV(AJ153:AJ168)</f>
        <v>4.0129289958758675E-2</v>
      </c>
      <c r="AL169" s="59">
        <f>AVERAGE(AL153:AL168)</f>
        <v>12.648173776429937</v>
      </c>
      <c r="AM169" s="59">
        <f>STDEV(AL153:AL168)</f>
        <v>0.14321618159000746</v>
      </c>
      <c r="AN169" s="59">
        <f>AVERAGE(AN153:AN168)</f>
        <v>1.3859547603981778E-2</v>
      </c>
      <c r="AO169" s="59">
        <f>STDEV(AN153:AN168)</f>
        <v>1.9964273488233483E-2</v>
      </c>
      <c r="AP169" s="59">
        <f>AVERAGE(AP153:AP168)</f>
        <v>8.1053862774889645</v>
      </c>
      <c r="AQ169" s="59">
        <f t="shared" ref="AQ169:DB169" si="271">AVERAGE(AQ153:AQ168)</f>
        <v>2.1222536946398921E-2</v>
      </c>
      <c r="AR169" s="59">
        <f t="shared" si="271"/>
        <v>914.63715332460629</v>
      </c>
      <c r="AS169" s="59">
        <f t="shared" si="271"/>
        <v>18.705601200007788</v>
      </c>
      <c r="AT169" s="59">
        <f t="shared" si="271"/>
        <v>0.1378212298957559</v>
      </c>
      <c r="AU169" s="59">
        <f t="shared" si="271"/>
        <v>6.5837609459567874</v>
      </c>
      <c r="AV169" s="59">
        <f t="shared" si="271"/>
        <v>6.2235661178330153</v>
      </c>
      <c r="AW169" s="59">
        <f t="shared" si="271"/>
        <v>6.9467685087275955E-3</v>
      </c>
      <c r="AX169" s="59">
        <f t="shared" si="271"/>
        <v>38.797572158509709</v>
      </c>
      <c r="AY169" s="59" t="e">
        <f t="shared" si="271"/>
        <v>#DIV/0!</v>
      </c>
      <c r="AZ169" s="59" t="e">
        <f t="shared" si="271"/>
        <v>#DIV/0!</v>
      </c>
      <c r="BA169" s="59" t="e">
        <f t="shared" si="271"/>
        <v>#DIV/0!</v>
      </c>
      <c r="BB169" s="59" t="e">
        <f t="shared" si="271"/>
        <v>#DIV/0!</v>
      </c>
      <c r="BC169" s="59" t="e">
        <f t="shared" si="271"/>
        <v>#DIV/0!</v>
      </c>
      <c r="BD169" s="59" t="e">
        <f t="shared" si="271"/>
        <v>#DIV/0!</v>
      </c>
      <c r="BE169" s="59" t="e">
        <f t="shared" si="271"/>
        <v>#DIV/0!</v>
      </c>
      <c r="BF169" s="59" t="e">
        <f t="shared" si="271"/>
        <v>#DIV/0!</v>
      </c>
      <c r="BG169" s="59" t="e">
        <f t="shared" si="271"/>
        <v>#DIV/0!</v>
      </c>
      <c r="BH169" s="59" t="e">
        <f t="shared" si="271"/>
        <v>#DIV/0!</v>
      </c>
      <c r="BI169" s="59" t="e">
        <f t="shared" si="271"/>
        <v>#DIV/0!</v>
      </c>
      <c r="BJ169" s="59" t="e">
        <f t="shared" si="271"/>
        <v>#DIV/0!</v>
      </c>
      <c r="BK169" s="59" t="e">
        <f t="shared" si="271"/>
        <v>#DIV/0!</v>
      </c>
      <c r="BL169" s="59" t="e">
        <f t="shared" si="271"/>
        <v>#DIV/0!</v>
      </c>
      <c r="BM169" s="59" t="e">
        <f t="shared" si="271"/>
        <v>#DIV/0!</v>
      </c>
      <c r="BN169" s="59" t="e">
        <f t="shared" si="271"/>
        <v>#DIV/0!</v>
      </c>
      <c r="BO169" s="59" t="e">
        <f t="shared" si="271"/>
        <v>#DIV/0!</v>
      </c>
      <c r="BP169" s="59" t="e">
        <f t="shared" si="271"/>
        <v>#DIV/0!</v>
      </c>
      <c r="BQ169" s="59" t="e">
        <f t="shared" si="271"/>
        <v>#DIV/0!</v>
      </c>
      <c r="BR169" s="59" t="e">
        <f t="shared" si="271"/>
        <v>#DIV/0!</v>
      </c>
      <c r="BS169" s="59" t="e">
        <f t="shared" si="271"/>
        <v>#DIV/0!</v>
      </c>
      <c r="BT169" s="59" t="e">
        <f t="shared" si="271"/>
        <v>#DIV/0!</v>
      </c>
      <c r="BU169" s="59" t="e">
        <f t="shared" si="271"/>
        <v>#DIV/0!</v>
      </c>
      <c r="BV169" s="59" t="e">
        <f t="shared" si="271"/>
        <v>#DIV/0!</v>
      </c>
      <c r="BW169" s="59" t="e">
        <f t="shared" si="271"/>
        <v>#DIV/0!</v>
      </c>
      <c r="BX169" s="59" t="e">
        <f t="shared" si="271"/>
        <v>#DIV/0!</v>
      </c>
      <c r="BY169" s="59" t="e">
        <f t="shared" si="271"/>
        <v>#DIV/0!</v>
      </c>
      <c r="BZ169" s="59" t="e">
        <f t="shared" si="271"/>
        <v>#DIV/0!</v>
      </c>
      <c r="CA169" s="59" t="e">
        <f t="shared" si="271"/>
        <v>#DIV/0!</v>
      </c>
      <c r="CB169" s="59" t="e">
        <f t="shared" si="271"/>
        <v>#DIV/0!</v>
      </c>
      <c r="CC169" s="59" t="e">
        <f t="shared" si="271"/>
        <v>#DIV/0!</v>
      </c>
      <c r="CD169" s="59" t="e">
        <f t="shared" si="271"/>
        <v>#DIV/0!</v>
      </c>
      <c r="CE169" s="59" t="e">
        <f t="shared" si="271"/>
        <v>#DIV/0!</v>
      </c>
      <c r="CF169" s="59" t="e">
        <f t="shared" si="271"/>
        <v>#DIV/0!</v>
      </c>
      <c r="CG169" s="59" t="e">
        <f t="shared" si="271"/>
        <v>#DIV/0!</v>
      </c>
      <c r="CH169" s="59" t="e">
        <f t="shared" si="271"/>
        <v>#DIV/0!</v>
      </c>
      <c r="CI169" s="59" t="e">
        <f t="shared" si="271"/>
        <v>#DIV/0!</v>
      </c>
      <c r="CJ169" s="59" t="e">
        <f t="shared" si="271"/>
        <v>#DIV/0!</v>
      </c>
      <c r="CK169" s="59" t="e">
        <f t="shared" si="271"/>
        <v>#DIV/0!</v>
      </c>
      <c r="CL169" s="59" t="e">
        <f t="shared" si="271"/>
        <v>#DIV/0!</v>
      </c>
      <c r="CM169" s="59" t="e">
        <f t="shared" si="271"/>
        <v>#DIV/0!</v>
      </c>
      <c r="CN169" s="59" t="e">
        <f t="shared" si="271"/>
        <v>#DIV/0!</v>
      </c>
      <c r="CO169" s="59" t="e">
        <f t="shared" si="271"/>
        <v>#DIV/0!</v>
      </c>
      <c r="CP169" s="59" t="e">
        <f t="shared" si="271"/>
        <v>#DIV/0!</v>
      </c>
      <c r="CQ169" s="59" t="e">
        <f t="shared" si="271"/>
        <v>#DIV/0!</v>
      </c>
      <c r="CR169" s="59" t="e">
        <f t="shared" si="271"/>
        <v>#DIV/0!</v>
      </c>
      <c r="CS169" s="59" t="e">
        <f t="shared" si="271"/>
        <v>#DIV/0!</v>
      </c>
      <c r="CT169" s="59" t="e">
        <f t="shared" si="271"/>
        <v>#DIV/0!</v>
      </c>
      <c r="CU169" s="59" t="e">
        <f t="shared" si="271"/>
        <v>#DIV/0!</v>
      </c>
      <c r="CV169" s="59" t="e">
        <f t="shared" si="271"/>
        <v>#DIV/0!</v>
      </c>
      <c r="CW169" s="59" t="e">
        <f t="shared" si="271"/>
        <v>#DIV/0!</v>
      </c>
      <c r="CX169" s="59" t="e">
        <f t="shared" si="271"/>
        <v>#DIV/0!</v>
      </c>
      <c r="CY169" s="59" t="e">
        <f t="shared" si="271"/>
        <v>#DIV/0!</v>
      </c>
      <c r="CZ169" s="59" t="e">
        <f t="shared" si="271"/>
        <v>#DIV/0!</v>
      </c>
      <c r="DA169" s="59" t="e">
        <f t="shared" si="271"/>
        <v>#DIV/0!</v>
      </c>
      <c r="DB169" s="59" t="e">
        <f t="shared" si="271"/>
        <v>#DIV/0!</v>
      </c>
      <c r="DC169" s="59" t="e">
        <f t="shared" ref="DC169:EL169" si="272">AVERAGE(DC153:DC168)</f>
        <v>#DIV/0!</v>
      </c>
      <c r="DD169" s="59" t="e">
        <f t="shared" si="272"/>
        <v>#DIV/0!</v>
      </c>
      <c r="DE169" s="59" t="e">
        <f t="shared" si="272"/>
        <v>#DIV/0!</v>
      </c>
      <c r="DF169" s="59" t="e">
        <f t="shared" si="272"/>
        <v>#DIV/0!</v>
      </c>
      <c r="DG169" s="59" t="e">
        <f t="shared" si="272"/>
        <v>#DIV/0!</v>
      </c>
      <c r="DH169" s="59" t="e">
        <f t="shared" si="272"/>
        <v>#DIV/0!</v>
      </c>
      <c r="DI169" s="59" t="e">
        <f t="shared" si="272"/>
        <v>#DIV/0!</v>
      </c>
      <c r="DJ169" s="59" t="e">
        <f t="shared" si="272"/>
        <v>#DIV/0!</v>
      </c>
      <c r="DK169" s="59" t="e">
        <f t="shared" si="272"/>
        <v>#DIV/0!</v>
      </c>
      <c r="DL169" s="59" t="e">
        <f t="shared" si="272"/>
        <v>#DIV/0!</v>
      </c>
      <c r="DM169" s="59" t="e">
        <f t="shared" si="272"/>
        <v>#DIV/0!</v>
      </c>
      <c r="DN169" s="59" t="e">
        <f t="shared" si="272"/>
        <v>#DIV/0!</v>
      </c>
      <c r="DO169" s="59" t="e">
        <f t="shared" si="272"/>
        <v>#DIV/0!</v>
      </c>
      <c r="DP169" s="59" t="e">
        <f t="shared" si="272"/>
        <v>#DIV/0!</v>
      </c>
      <c r="DQ169" s="59" t="e">
        <f t="shared" si="272"/>
        <v>#DIV/0!</v>
      </c>
      <c r="DR169" s="59" t="e">
        <f t="shared" si="272"/>
        <v>#DIV/0!</v>
      </c>
      <c r="DS169" s="59" t="e">
        <f t="shared" si="272"/>
        <v>#DIV/0!</v>
      </c>
      <c r="DT169" s="59" t="e">
        <f t="shared" si="272"/>
        <v>#DIV/0!</v>
      </c>
      <c r="DU169" s="59" t="e">
        <f t="shared" si="272"/>
        <v>#DIV/0!</v>
      </c>
      <c r="DV169" s="59" t="e">
        <f t="shared" si="272"/>
        <v>#DIV/0!</v>
      </c>
      <c r="DW169" s="59" t="e">
        <f t="shared" si="272"/>
        <v>#DIV/0!</v>
      </c>
      <c r="DX169" s="59" t="e">
        <f t="shared" si="272"/>
        <v>#DIV/0!</v>
      </c>
      <c r="DY169" s="59" t="e">
        <f t="shared" si="272"/>
        <v>#DIV/0!</v>
      </c>
      <c r="DZ169" s="59" t="e">
        <f t="shared" si="272"/>
        <v>#DIV/0!</v>
      </c>
      <c r="EA169" s="59" t="e">
        <f t="shared" si="272"/>
        <v>#DIV/0!</v>
      </c>
      <c r="EB169" s="59" t="e">
        <f t="shared" si="272"/>
        <v>#DIV/0!</v>
      </c>
      <c r="EC169" s="59" t="e">
        <f t="shared" si="272"/>
        <v>#DIV/0!</v>
      </c>
      <c r="ED169" s="59" t="e">
        <f t="shared" si="272"/>
        <v>#DIV/0!</v>
      </c>
      <c r="EE169" s="59" t="e">
        <f t="shared" si="272"/>
        <v>#DIV/0!</v>
      </c>
      <c r="EF169" s="59" t="e">
        <f t="shared" si="272"/>
        <v>#DIV/0!</v>
      </c>
      <c r="EG169" s="59" t="e">
        <f t="shared" si="272"/>
        <v>#DIV/0!</v>
      </c>
      <c r="EH169" s="59" t="e">
        <f t="shared" si="272"/>
        <v>#DIV/0!</v>
      </c>
      <c r="EI169" s="59" t="e">
        <f t="shared" si="272"/>
        <v>#DIV/0!</v>
      </c>
      <c r="EJ169" s="59" t="e">
        <f t="shared" si="272"/>
        <v>#DIV/0!</v>
      </c>
      <c r="EK169" s="59" t="e">
        <f t="shared" si="272"/>
        <v>#DIV/0!</v>
      </c>
      <c r="EL169" s="59" t="e">
        <f t="shared" si="272"/>
        <v>#DIV/0!</v>
      </c>
      <c r="EN169" s="16">
        <v>6</v>
      </c>
      <c r="EO169" s="16">
        <v>1</v>
      </c>
    </row>
    <row r="170" spans="1:145" s="19" customFormat="1">
      <c r="A170" s="2"/>
      <c r="B170" s="2"/>
      <c r="C170" s="2"/>
      <c r="D170" s="2"/>
      <c r="E170" s="2"/>
      <c r="F170" s="2"/>
      <c r="G170" s="2"/>
      <c r="H170" s="2"/>
      <c r="I170" s="60">
        <f>STDEV(I153:I168)</f>
        <v>0.1849853597810738</v>
      </c>
      <c r="J170" s="60">
        <f t="shared" ref="J170:S170" si="273">STDEV(J153:J168)</f>
        <v>0.18984203960134868</v>
      </c>
      <c r="K170" s="60">
        <f t="shared" si="273"/>
        <v>7.8437549468775639E-2</v>
      </c>
      <c r="L170" s="60">
        <f t="shared" si="273"/>
        <v>0.48985712202641468</v>
      </c>
      <c r="M170" s="60">
        <f t="shared" si="273"/>
        <v>1.710863329823083E-2</v>
      </c>
      <c r="N170" s="60">
        <f t="shared" si="273"/>
        <v>2.2785605836434009E-2</v>
      </c>
      <c r="O170" s="60">
        <f t="shared" si="273"/>
        <v>2.1084465055264429E-2</v>
      </c>
      <c r="P170" s="60">
        <f t="shared" si="273"/>
        <v>3.8950036371399377E-2</v>
      </c>
      <c r="Q170" s="60">
        <f t="shared" si="273"/>
        <v>0.1467750546471252</v>
      </c>
      <c r="R170" s="60">
        <f t="shared" si="273"/>
        <v>1.9386832945756424E-2</v>
      </c>
      <c r="S170" s="60">
        <f t="shared" si="273"/>
        <v>0.54423382291070321</v>
      </c>
      <c r="T170" s="2"/>
      <c r="U170" s="2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>
        <f>STDEV(AP153:AP168)</f>
        <v>9.3525929514270245E-2</v>
      </c>
      <c r="AQ170" s="60">
        <f t="shared" ref="AQ170:DB170" si="274">STDEV(AQ153:AQ168)</f>
        <v>4.2880384177899728E-3</v>
      </c>
      <c r="AR170" s="60">
        <f t="shared" si="274"/>
        <v>184.92489544864475</v>
      </c>
      <c r="AS170" s="60">
        <f t="shared" si="274"/>
        <v>0.83574183902662769</v>
      </c>
      <c r="AT170" s="60">
        <f t="shared" si="274"/>
        <v>3.7167264215173398E-2</v>
      </c>
      <c r="AU170" s="60">
        <f t="shared" si="274"/>
        <v>2.0455571926528813</v>
      </c>
      <c r="AV170" s="60">
        <f t="shared" si="274"/>
        <v>0.8694523621956094</v>
      </c>
      <c r="AW170" s="60">
        <f t="shared" si="274"/>
        <v>1.0421999107788852E-3</v>
      </c>
      <c r="AX170" s="60">
        <f t="shared" si="274"/>
        <v>6.8626132909904332</v>
      </c>
      <c r="AY170" s="60" t="e">
        <f t="shared" si="274"/>
        <v>#DIV/0!</v>
      </c>
      <c r="AZ170" s="60" t="e">
        <f t="shared" si="274"/>
        <v>#DIV/0!</v>
      </c>
      <c r="BA170" s="60" t="e">
        <f t="shared" si="274"/>
        <v>#DIV/0!</v>
      </c>
      <c r="BB170" s="60" t="e">
        <f t="shared" si="274"/>
        <v>#DIV/0!</v>
      </c>
      <c r="BC170" s="60" t="e">
        <f t="shared" si="274"/>
        <v>#DIV/0!</v>
      </c>
      <c r="BD170" s="60" t="e">
        <f t="shared" si="274"/>
        <v>#DIV/0!</v>
      </c>
      <c r="BE170" s="60" t="e">
        <f t="shared" si="274"/>
        <v>#DIV/0!</v>
      </c>
      <c r="BF170" s="60" t="e">
        <f t="shared" si="274"/>
        <v>#DIV/0!</v>
      </c>
      <c r="BG170" s="60" t="e">
        <f t="shared" si="274"/>
        <v>#DIV/0!</v>
      </c>
      <c r="BH170" s="60" t="e">
        <f t="shared" si="274"/>
        <v>#DIV/0!</v>
      </c>
      <c r="BI170" s="60" t="e">
        <f t="shared" si="274"/>
        <v>#DIV/0!</v>
      </c>
      <c r="BJ170" s="60" t="e">
        <f t="shared" si="274"/>
        <v>#DIV/0!</v>
      </c>
      <c r="BK170" s="60" t="e">
        <f t="shared" si="274"/>
        <v>#DIV/0!</v>
      </c>
      <c r="BL170" s="60" t="e">
        <f t="shared" si="274"/>
        <v>#DIV/0!</v>
      </c>
      <c r="BM170" s="60" t="e">
        <f t="shared" si="274"/>
        <v>#DIV/0!</v>
      </c>
      <c r="BN170" s="60" t="e">
        <f t="shared" si="274"/>
        <v>#DIV/0!</v>
      </c>
      <c r="BO170" s="60" t="e">
        <f t="shared" si="274"/>
        <v>#DIV/0!</v>
      </c>
      <c r="BP170" s="60" t="e">
        <f t="shared" si="274"/>
        <v>#DIV/0!</v>
      </c>
      <c r="BQ170" s="60" t="e">
        <f t="shared" si="274"/>
        <v>#DIV/0!</v>
      </c>
      <c r="BR170" s="60" t="e">
        <f t="shared" si="274"/>
        <v>#DIV/0!</v>
      </c>
      <c r="BS170" s="60" t="e">
        <f t="shared" si="274"/>
        <v>#DIV/0!</v>
      </c>
      <c r="BT170" s="60" t="e">
        <f t="shared" si="274"/>
        <v>#DIV/0!</v>
      </c>
      <c r="BU170" s="60" t="e">
        <f t="shared" si="274"/>
        <v>#DIV/0!</v>
      </c>
      <c r="BV170" s="60" t="e">
        <f t="shared" si="274"/>
        <v>#DIV/0!</v>
      </c>
      <c r="BW170" s="60" t="e">
        <f t="shared" si="274"/>
        <v>#DIV/0!</v>
      </c>
      <c r="BX170" s="60" t="e">
        <f t="shared" si="274"/>
        <v>#DIV/0!</v>
      </c>
      <c r="BY170" s="60" t="e">
        <f t="shared" si="274"/>
        <v>#DIV/0!</v>
      </c>
      <c r="BZ170" s="60" t="e">
        <f t="shared" si="274"/>
        <v>#DIV/0!</v>
      </c>
      <c r="CA170" s="60" t="e">
        <f t="shared" si="274"/>
        <v>#DIV/0!</v>
      </c>
      <c r="CB170" s="60" t="e">
        <f t="shared" si="274"/>
        <v>#DIV/0!</v>
      </c>
      <c r="CC170" s="60" t="e">
        <f t="shared" si="274"/>
        <v>#DIV/0!</v>
      </c>
      <c r="CD170" s="60" t="e">
        <f t="shared" si="274"/>
        <v>#DIV/0!</v>
      </c>
      <c r="CE170" s="60" t="e">
        <f t="shared" si="274"/>
        <v>#DIV/0!</v>
      </c>
      <c r="CF170" s="60" t="e">
        <f t="shared" si="274"/>
        <v>#DIV/0!</v>
      </c>
      <c r="CG170" s="60" t="e">
        <f t="shared" si="274"/>
        <v>#DIV/0!</v>
      </c>
      <c r="CH170" s="60" t="e">
        <f t="shared" si="274"/>
        <v>#DIV/0!</v>
      </c>
      <c r="CI170" s="60" t="e">
        <f t="shared" si="274"/>
        <v>#DIV/0!</v>
      </c>
      <c r="CJ170" s="60" t="e">
        <f t="shared" si="274"/>
        <v>#DIV/0!</v>
      </c>
      <c r="CK170" s="60" t="e">
        <f t="shared" si="274"/>
        <v>#DIV/0!</v>
      </c>
      <c r="CL170" s="60" t="e">
        <f t="shared" si="274"/>
        <v>#DIV/0!</v>
      </c>
      <c r="CM170" s="60" t="e">
        <f t="shared" si="274"/>
        <v>#DIV/0!</v>
      </c>
      <c r="CN170" s="60" t="e">
        <f t="shared" si="274"/>
        <v>#DIV/0!</v>
      </c>
      <c r="CO170" s="60" t="e">
        <f t="shared" si="274"/>
        <v>#DIV/0!</v>
      </c>
      <c r="CP170" s="60" t="e">
        <f t="shared" si="274"/>
        <v>#DIV/0!</v>
      </c>
      <c r="CQ170" s="60" t="e">
        <f t="shared" si="274"/>
        <v>#DIV/0!</v>
      </c>
      <c r="CR170" s="60" t="e">
        <f t="shared" si="274"/>
        <v>#DIV/0!</v>
      </c>
      <c r="CS170" s="60" t="e">
        <f t="shared" si="274"/>
        <v>#DIV/0!</v>
      </c>
      <c r="CT170" s="60" t="e">
        <f t="shared" si="274"/>
        <v>#DIV/0!</v>
      </c>
      <c r="CU170" s="60" t="e">
        <f t="shared" si="274"/>
        <v>#DIV/0!</v>
      </c>
      <c r="CV170" s="60" t="e">
        <f t="shared" si="274"/>
        <v>#DIV/0!</v>
      </c>
      <c r="CW170" s="60" t="e">
        <f t="shared" si="274"/>
        <v>#DIV/0!</v>
      </c>
      <c r="CX170" s="60" t="e">
        <f t="shared" si="274"/>
        <v>#DIV/0!</v>
      </c>
      <c r="CY170" s="60" t="e">
        <f t="shared" si="274"/>
        <v>#DIV/0!</v>
      </c>
      <c r="CZ170" s="60" t="e">
        <f t="shared" si="274"/>
        <v>#DIV/0!</v>
      </c>
      <c r="DA170" s="60" t="e">
        <f t="shared" si="274"/>
        <v>#DIV/0!</v>
      </c>
      <c r="DB170" s="60" t="e">
        <f t="shared" si="274"/>
        <v>#DIV/0!</v>
      </c>
      <c r="DC170" s="60" t="e">
        <f t="shared" ref="DC170:EL170" si="275">STDEV(DC153:DC168)</f>
        <v>#DIV/0!</v>
      </c>
      <c r="DD170" s="60" t="e">
        <f t="shared" si="275"/>
        <v>#DIV/0!</v>
      </c>
      <c r="DE170" s="60" t="e">
        <f t="shared" si="275"/>
        <v>#DIV/0!</v>
      </c>
      <c r="DF170" s="60" t="e">
        <f t="shared" si="275"/>
        <v>#DIV/0!</v>
      </c>
      <c r="DG170" s="60" t="e">
        <f t="shared" si="275"/>
        <v>#DIV/0!</v>
      </c>
      <c r="DH170" s="60" t="e">
        <f t="shared" si="275"/>
        <v>#DIV/0!</v>
      </c>
      <c r="DI170" s="60" t="e">
        <f t="shared" si="275"/>
        <v>#DIV/0!</v>
      </c>
      <c r="DJ170" s="60" t="e">
        <f t="shared" si="275"/>
        <v>#DIV/0!</v>
      </c>
      <c r="DK170" s="60" t="e">
        <f t="shared" si="275"/>
        <v>#DIV/0!</v>
      </c>
      <c r="DL170" s="60" t="e">
        <f t="shared" si="275"/>
        <v>#DIV/0!</v>
      </c>
      <c r="DM170" s="60" t="e">
        <f t="shared" si="275"/>
        <v>#DIV/0!</v>
      </c>
      <c r="DN170" s="60" t="e">
        <f t="shared" si="275"/>
        <v>#DIV/0!</v>
      </c>
      <c r="DO170" s="60" t="e">
        <f t="shared" si="275"/>
        <v>#DIV/0!</v>
      </c>
      <c r="DP170" s="60" t="e">
        <f t="shared" si="275"/>
        <v>#DIV/0!</v>
      </c>
      <c r="DQ170" s="60" t="e">
        <f t="shared" si="275"/>
        <v>#DIV/0!</v>
      </c>
      <c r="DR170" s="60" t="e">
        <f t="shared" si="275"/>
        <v>#DIV/0!</v>
      </c>
      <c r="DS170" s="60" t="e">
        <f t="shared" si="275"/>
        <v>#DIV/0!</v>
      </c>
      <c r="DT170" s="60" t="e">
        <f t="shared" si="275"/>
        <v>#DIV/0!</v>
      </c>
      <c r="DU170" s="60" t="e">
        <f t="shared" si="275"/>
        <v>#DIV/0!</v>
      </c>
      <c r="DV170" s="60" t="e">
        <f t="shared" si="275"/>
        <v>#DIV/0!</v>
      </c>
      <c r="DW170" s="60" t="e">
        <f t="shared" si="275"/>
        <v>#DIV/0!</v>
      </c>
      <c r="DX170" s="60" t="e">
        <f t="shared" si="275"/>
        <v>#DIV/0!</v>
      </c>
      <c r="DY170" s="60" t="e">
        <f t="shared" si="275"/>
        <v>#DIV/0!</v>
      </c>
      <c r="DZ170" s="60" t="e">
        <f t="shared" si="275"/>
        <v>#DIV/0!</v>
      </c>
      <c r="EA170" s="60" t="e">
        <f t="shared" si="275"/>
        <v>#DIV/0!</v>
      </c>
      <c r="EB170" s="60" t="e">
        <f t="shared" si="275"/>
        <v>#DIV/0!</v>
      </c>
      <c r="EC170" s="60" t="e">
        <f t="shared" si="275"/>
        <v>#DIV/0!</v>
      </c>
      <c r="ED170" s="60" t="e">
        <f t="shared" si="275"/>
        <v>#DIV/0!</v>
      </c>
      <c r="EE170" s="60" t="e">
        <f t="shared" si="275"/>
        <v>#DIV/0!</v>
      </c>
      <c r="EF170" s="60" t="e">
        <f t="shared" si="275"/>
        <v>#DIV/0!</v>
      </c>
      <c r="EG170" s="60" t="e">
        <f t="shared" si="275"/>
        <v>#DIV/0!</v>
      </c>
      <c r="EH170" s="60" t="e">
        <f t="shared" si="275"/>
        <v>#DIV/0!</v>
      </c>
      <c r="EI170" s="60" t="e">
        <f t="shared" si="275"/>
        <v>#DIV/0!</v>
      </c>
      <c r="EJ170" s="60" t="e">
        <f t="shared" si="275"/>
        <v>#DIV/0!</v>
      </c>
      <c r="EK170" s="60" t="e">
        <f t="shared" si="275"/>
        <v>#DIV/0!</v>
      </c>
      <c r="EL170" s="60" t="e">
        <f t="shared" si="275"/>
        <v>#DIV/0!</v>
      </c>
    </row>
    <row r="171" spans="1:145" s="12" customFormat="1">
      <c r="B171" s="5"/>
      <c r="C171" s="5"/>
      <c r="D171" s="5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3"/>
      <c r="U171" s="3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</row>
    <row r="172" spans="1:145">
      <c r="A172" s="8" t="s">
        <v>246</v>
      </c>
      <c r="B172" s="8" t="s">
        <v>263</v>
      </c>
      <c r="C172" s="18" t="s">
        <v>210</v>
      </c>
      <c r="D172" s="18" t="s">
        <v>234</v>
      </c>
      <c r="E172" s="8">
        <v>6</v>
      </c>
      <c r="F172" s="8">
        <v>3</v>
      </c>
      <c r="G172" s="8" t="s">
        <v>1202</v>
      </c>
      <c r="H172" s="8" t="s">
        <v>1203</v>
      </c>
      <c r="I172" s="58">
        <v>3.45</v>
      </c>
      <c r="J172" s="58">
        <v>3.52</v>
      </c>
      <c r="K172" s="58">
        <v>0.64170000000000005</v>
      </c>
      <c r="L172" s="58">
        <v>73.56</v>
      </c>
      <c r="M172" s="58">
        <v>0.12239999999999999</v>
      </c>
      <c r="N172" s="58">
        <v>0.2266</v>
      </c>
      <c r="O172" s="58">
        <v>0.99729999999999996</v>
      </c>
      <c r="P172" s="58">
        <v>5.8000000000000003E-2</v>
      </c>
      <c r="Q172" s="58">
        <v>11.56</v>
      </c>
      <c r="R172" s="58">
        <v>2.7000000000000001E-3</v>
      </c>
      <c r="S172" s="58">
        <v>94.1387</v>
      </c>
      <c r="T172" s="18"/>
      <c r="V172" s="58">
        <f>(I172/S172)*100</f>
        <v>3.6648052288803648</v>
      </c>
      <c r="W172" s="58"/>
      <c r="X172" s="58">
        <f>(J172/S172)*100</f>
        <v>3.7391635958431548</v>
      </c>
      <c r="Y172" s="58"/>
      <c r="Z172" s="58">
        <f>(K172/S172)*100</f>
        <v>0.68165377257174797</v>
      </c>
      <c r="AA172" s="58"/>
      <c r="AB172" s="58">
        <f>(L172/S172)*100</f>
        <v>78.140021054040474</v>
      </c>
      <c r="AC172" s="58"/>
      <c r="AD172" s="58">
        <f>(M172/S172)*100</f>
        <v>0.13002091594636425</v>
      </c>
      <c r="AE172" s="58"/>
      <c r="AF172" s="58">
        <f>(N172/S172)*100</f>
        <v>0.24070865648240311</v>
      </c>
      <c r="AG172" s="58"/>
      <c r="AH172" s="58">
        <f>(O172/S172)*100</f>
        <v>1.0593942767427211</v>
      </c>
      <c r="AI172" s="58"/>
      <c r="AJ172" s="58">
        <f>(P172/S172)*100</f>
        <v>6.1611218340597435E-2</v>
      </c>
      <c r="AK172" s="58"/>
      <c r="AL172" s="58">
        <f>(Q172/S172)*100</f>
        <v>12.27975317271218</v>
      </c>
      <c r="AM172" s="58"/>
      <c r="AN172" s="58">
        <f>(R172/S172)*100</f>
        <v>2.8681084399933294E-3</v>
      </c>
      <c r="AO172" s="58"/>
      <c r="AP172" s="58">
        <f>V172+X172</f>
        <v>7.4039688247235196</v>
      </c>
      <c r="AQ172" s="58">
        <f>AD172/X172</f>
        <v>3.4772727272727275E-2</v>
      </c>
      <c r="AR172" s="58">
        <f>AB172/AD172</f>
        <v>600.98039215686276</v>
      </c>
      <c r="AS172" s="58">
        <f>AB172/X172</f>
        <v>20.897727272727273</v>
      </c>
      <c r="AT172" s="58">
        <f>AF172/AH172</f>
        <v>0.22721347638624287</v>
      </c>
      <c r="AU172" s="58">
        <f>Z172/AF172</f>
        <v>2.8318623124448368</v>
      </c>
      <c r="AV172" s="58">
        <f>Z172/AD172</f>
        <v>5.2426470588235299</v>
      </c>
      <c r="AW172" s="58">
        <f>Z172/AB172</f>
        <v>8.7234910277324655E-3</v>
      </c>
      <c r="AX172" s="58">
        <f>((AF172/40.311)/((AF172/40.311)+(Z172/159.688)))*100</f>
        <v>58.313662352068988</v>
      </c>
      <c r="AY172" s="58"/>
      <c r="AZ172" s="58"/>
      <c r="BA172" s="58"/>
      <c r="BB172" s="58"/>
      <c r="BC172" s="58"/>
      <c r="BD172" s="58"/>
      <c r="BE172" s="58"/>
      <c r="BF172" s="58"/>
      <c r="BG172" s="58"/>
      <c r="BH172" s="58"/>
      <c r="BI172" s="58"/>
      <c r="BJ172" s="58"/>
      <c r="BK172" s="58"/>
      <c r="BL172" s="58"/>
      <c r="BM172" s="58"/>
      <c r="BN172" s="58"/>
      <c r="BO172" s="58"/>
      <c r="BP172" s="58"/>
      <c r="BQ172" s="58"/>
      <c r="BR172" s="58"/>
      <c r="BS172" s="58"/>
      <c r="BT172" s="58"/>
      <c r="BU172" s="58"/>
      <c r="BV172" s="58"/>
      <c r="BW172" s="58"/>
      <c r="BX172" s="58"/>
      <c r="BY172" s="58"/>
      <c r="BZ172" s="58"/>
      <c r="CA172" s="58"/>
      <c r="CB172" s="58"/>
      <c r="CC172" s="58"/>
      <c r="CD172" s="58"/>
      <c r="CE172" s="58"/>
      <c r="CF172" s="58"/>
      <c r="CG172" s="58"/>
      <c r="CH172" s="58"/>
      <c r="CI172" s="58"/>
      <c r="CJ172" s="58"/>
      <c r="CK172" s="58"/>
      <c r="CL172" s="58"/>
      <c r="CM172" s="58"/>
      <c r="CN172" s="58"/>
      <c r="CO172" s="58"/>
      <c r="CP172" s="58"/>
      <c r="CQ172" s="58"/>
      <c r="CR172" s="58"/>
      <c r="CS172" s="58"/>
      <c r="CT172" s="58"/>
      <c r="CU172" s="58"/>
      <c r="CV172" s="58"/>
      <c r="CW172" s="58"/>
      <c r="CX172" s="58"/>
      <c r="CY172" s="58"/>
      <c r="CZ172" s="58"/>
      <c r="DA172" s="58"/>
      <c r="DB172" s="58"/>
      <c r="DC172" s="58"/>
      <c r="DD172" s="58"/>
      <c r="DE172" s="58"/>
      <c r="DF172" s="58"/>
      <c r="DG172" s="58"/>
      <c r="DH172" s="58"/>
      <c r="DI172" s="58"/>
      <c r="DJ172" s="58"/>
      <c r="DK172" s="58"/>
      <c r="DL172" s="58"/>
      <c r="DM172" s="58"/>
      <c r="DN172" s="58"/>
      <c r="DO172" s="58"/>
      <c r="DP172" s="58"/>
      <c r="DQ172" s="58"/>
      <c r="DR172" s="58"/>
      <c r="DS172" s="58"/>
      <c r="DT172" s="58"/>
      <c r="DU172" s="58"/>
      <c r="DV172" s="58"/>
      <c r="DW172" s="58"/>
      <c r="DX172" s="58"/>
      <c r="DY172" s="58"/>
      <c r="DZ172" s="58"/>
      <c r="EA172" s="58"/>
      <c r="EB172" s="58"/>
      <c r="EC172" s="58"/>
      <c r="ED172" s="58"/>
      <c r="EE172" s="58"/>
      <c r="EF172" s="58"/>
      <c r="EG172" s="58"/>
      <c r="EH172" s="58"/>
      <c r="EI172" s="58"/>
      <c r="EJ172" s="58"/>
      <c r="EK172" s="58"/>
      <c r="EL172" s="58"/>
      <c r="EN172" s="8">
        <v>6</v>
      </c>
      <c r="EO172" s="8">
        <v>3</v>
      </c>
    </row>
    <row r="173" spans="1:145">
      <c r="B173" s="18" t="s">
        <v>264</v>
      </c>
      <c r="C173" s="18" t="s">
        <v>210</v>
      </c>
      <c r="D173" s="18" t="s">
        <v>234</v>
      </c>
      <c r="E173" s="8">
        <v>6</v>
      </c>
      <c r="F173" s="8">
        <v>3</v>
      </c>
      <c r="I173" s="58">
        <v>4</v>
      </c>
      <c r="J173" s="58">
        <v>3.32</v>
      </c>
      <c r="K173" s="58">
        <v>0.69820000000000004</v>
      </c>
      <c r="L173" s="58">
        <v>75.27</v>
      </c>
      <c r="M173" s="58">
        <v>0.1145</v>
      </c>
      <c r="N173" s="58">
        <v>0.1787</v>
      </c>
      <c r="O173" s="58">
        <v>0.98919999999999997</v>
      </c>
      <c r="P173" s="58">
        <v>4.4600000000000001E-2</v>
      </c>
      <c r="Q173" s="58">
        <v>12.37</v>
      </c>
      <c r="R173" s="58">
        <v>5.7700000000000001E-2</v>
      </c>
      <c r="S173" s="58">
        <v>97.043000000000006</v>
      </c>
      <c r="T173" s="18"/>
      <c r="V173" s="58">
        <f>(I173/S173)*100</f>
        <v>4.1218841132281563</v>
      </c>
      <c r="W173" s="58"/>
      <c r="X173" s="58">
        <f>(J173/S173)*100</f>
        <v>3.4211638139793692</v>
      </c>
      <c r="Y173" s="58"/>
      <c r="Z173" s="58">
        <f>(K173/S173)*100</f>
        <v>0.71947487196397475</v>
      </c>
      <c r="AA173" s="58"/>
      <c r="AB173" s="58">
        <f>(L173/S173)*100</f>
        <v>77.563554300670816</v>
      </c>
      <c r="AC173" s="58"/>
      <c r="AD173" s="58">
        <f>(M173/S173)*100</f>
        <v>0.11798893274115599</v>
      </c>
      <c r="AE173" s="58"/>
      <c r="AF173" s="58">
        <f>(N173/S173)*100</f>
        <v>0.18414517275846787</v>
      </c>
      <c r="AG173" s="58"/>
      <c r="AH173" s="58">
        <f>(O173/S173)*100</f>
        <v>1.0193419412013229</v>
      </c>
      <c r="AI173" s="58"/>
      <c r="AJ173" s="58">
        <f>(P173/S173)*100</f>
        <v>4.595900786249394E-2</v>
      </c>
      <c r="AK173" s="58"/>
      <c r="AL173" s="58">
        <f>(Q173/S173)*100</f>
        <v>12.746926620158073</v>
      </c>
      <c r="AM173" s="58"/>
      <c r="AN173" s="58">
        <f>(R173/S173)*100</f>
        <v>5.9458178333316153E-2</v>
      </c>
      <c r="AO173" s="58"/>
      <c r="AP173" s="58">
        <f>V173+X173</f>
        <v>7.5430479272075255</v>
      </c>
      <c r="AQ173" s="58">
        <f>AD173/X173</f>
        <v>3.4487951807228925E-2</v>
      </c>
      <c r="AR173" s="58">
        <f>AB173/AD173</f>
        <v>657.37991266375525</v>
      </c>
      <c r="AS173" s="58">
        <f>AB173/X173</f>
        <v>22.671686746987952</v>
      </c>
      <c r="AT173" s="58">
        <f>AF173/AH173</f>
        <v>0.18065103113627173</v>
      </c>
      <c r="AU173" s="58">
        <f>Z173/AF173</f>
        <v>3.9071068830442091</v>
      </c>
      <c r="AV173" s="58">
        <f>Z173/AD173</f>
        <v>6.0978165938864626</v>
      </c>
      <c r="AW173" s="58">
        <f>Z173/AB173</f>
        <v>9.2759399495150816E-3</v>
      </c>
      <c r="AX173" s="58">
        <f>((AF173/40.311)/((AF173/40.311)+(Z173/159.688)))*100</f>
        <v>50.345003385573527</v>
      </c>
      <c r="AY173" s="58"/>
      <c r="AZ173" s="58"/>
      <c r="BA173" s="58"/>
      <c r="BB173" s="58"/>
      <c r="BC173" s="58"/>
      <c r="BD173" s="58"/>
      <c r="BE173" s="58"/>
      <c r="BF173" s="58"/>
      <c r="BG173" s="58"/>
      <c r="BH173" s="58"/>
      <c r="BI173" s="58"/>
      <c r="BJ173" s="58"/>
      <c r="BK173" s="58"/>
      <c r="BL173" s="58"/>
      <c r="BM173" s="58"/>
      <c r="BN173" s="58"/>
      <c r="BO173" s="58"/>
      <c r="BP173" s="58"/>
      <c r="BQ173" s="58"/>
      <c r="BR173" s="58"/>
      <c r="BS173" s="58"/>
      <c r="BT173" s="58"/>
      <c r="BU173" s="58"/>
      <c r="BV173" s="58"/>
      <c r="BW173" s="58"/>
      <c r="BX173" s="58"/>
      <c r="BY173" s="58"/>
      <c r="BZ173" s="58"/>
      <c r="CA173" s="58"/>
      <c r="CB173" s="58"/>
      <c r="CC173" s="58"/>
      <c r="CD173" s="58"/>
      <c r="CE173" s="58"/>
      <c r="CF173" s="58"/>
      <c r="CG173" s="58"/>
      <c r="CH173" s="58"/>
      <c r="CI173" s="58"/>
      <c r="CJ173" s="58"/>
      <c r="CK173" s="58"/>
      <c r="CL173" s="58"/>
      <c r="CM173" s="58"/>
      <c r="CN173" s="58"/>
      <c r="CO173" s="58"/>
      <c r="CP173" s="58"/>
      <c r="CQ173" s="58"/>
      <c r="CR173" s="58"/>
      <c r="CS173" s="58"/>
      <c r="CT173" s="58"/>
      <c r="CU173" s="58"/>
      <c r="CV173" s="58"/>
      <c r="CW173" s="58"/>
      <c r="CX173" s="58"/>
      <c r="CY173" s="58"/>
      <c r="CZ173" s="58"/>
      <c r="DA173" s="58"/>
      <c r="DB173" s="58"/>
      <c r="DC173" s="58"/>
      <c r="DD173" s="58"/>
      <c r="DE173" s="58"/>
      <c r="DF173" s="58"/>
      <c r="DG173" s="58"/>
      <c r="DH173" s="58"/>
      <c r="DI173" s="58"/>
      <c r="DJ173" s="58"/>
      <c r="DK173" s="58"/>
      <c r="DL173" s="58"/>
      <c r="DM173" s="58"/>
      <c r="DN173" s="58"/>
      <c r="DO173" s="58"/>
      <c r="DP173" s="58"/>
      <c r="DQ173" s="58"/>
      <c r="DR173" s="58"/>
      <c r="DS173" s="58"/>
      <c r="DT173" s="58"/>
      <c r="DU173" s="58"/>
      <c r="DV173" s="58"/>
      <c r="DW173" s="58"/>
      <c r="DX173" s="58"/>
      <c r="DY173" s="58"/>
      <c r="DZ173" s="58"/>
      <c r="EA173" s="58"/>
      <c r="EB173" s="58"/>
      <c r="EC173" s="58"/>
      <c r="ED173" s="58"/>
      <c r="EE173" s="58"/>
      <c r="EF173" s="58"/>
      <c r="EG173" s="58"/>
      <c r="EH173" s="58"/>
      <c r="EI173" s="58"/>
      <c r="EJ173" s="58"/>
      <c r="EK173" s="58"/>
      <c r="EL173" s="58"/>
      <c r="EN173" s="8">
        <v>6</v>
      </c>
      <c r="EO173" s="8">
        <v>3</v>
      </c>
    </row>
    <row r="174" spans="1:145" s="16" customFormat="1">
      <c r="A174" s="1"/>
      <c r="B174" s="1" t="s">
        <v>130</v>
      </c>
      <c r="C174" s="1" t="s">
        <v>210</v>
      </c>
      <c r="D174" s="1" t="s">
        <v>234</v>
      </c>
      <c r="E174" s="1">
        <v>6</v>
      </c>
      <c r="F174" s="1">
        <v>3</v>
      </c>
      <c r="G174" s="1"/>
      <c r="H174" s="1"/>
      <c r="I174" s="59">
        <f>AVERAGE(I172:I173)</f>
        <v>3.7250000000000001</v>
      </c>
      <c r="J174" s="59">
        <f t="shared" ref="J174:S174" si="276">AVERAGE(J172:J173)</f>
        <v>3.42</v>
      </c>
      <c r="K174" s="59">
        <f t="shared" si="276"/>
        <v>0.66995000000000005</v>
      </c>
      <c r="L174" s="59">
        <f t="shared" si="276"/>
        <v>74.414999999999992</v>
      </c>
      <c r="M174" s="59">
        <f t="shared" si="276"/>
        <v>0.11845</v>
      </c>
      <c r="N174" s="59">
        <f t="shared" si="276"/>
        <v>0.20265</v>
      </c>
      <c r="O174" s="59">
        <f t="shared" si="276"/>
        <v>0.99324999999999997</v>
      </c>
      <c r="P174" s="59">
        <f t="shared" si="276"/>
        <v>5.1299999999999998E-2</v>
      </c>
      <c r="Q174" s="59">
        <f t="shared" si="276"/>
        <v>11.965</v>
      </c>
      <c r="R174" s="59">
        <f t="shared" si="276"/>
        <v>3.0200000000000001E-2</v>
      </c>
      <c r="S174" s="59">
        <f t="shared" si="276"/>
        <v>95.590850000000003</v>
      </c>
      <c r="T174" s="1"/>
      <c r="U174" s="1"/>
      <c r="V174" s="59">
        <f>AVERAGE(V172:V173)</f>
        <v>3.8933446710542605</v>
      </c>
      <c r="W174" s="59">
        <f>STDEV(V172:V173)</f>
        <v>0.32320357865950511</v>
      </c>
      <c r="X174" s="59">
        <f>AVERAGE(X172:X173)</f>
        <v>3.580163704911262</v>
      </c>
      <c r="Y174" s="59">
        <f>STDEV(X172:X173)</f>
        <v>0.22485980217172571</v>
      </c>
      <c r="Z174" s="59">
        <f>AVERAGE(Z172:Z173)</f>
        <v>0.70056432226786136</v>
      </c>
      <c r="AA174" s="59">
        <f>STDEV(Z172:Z173)</f>
        <v>2.6743555852173962E-2</v>
      </c>
      <c r="AB174" s="59">
        <f>AVERAGE(AB172:AB173)</f>
        <v>77.851787677355645</v>
      </c>
      <c r="AC174" s="59">
        <f>STDEV(AB172:AB173)</f>
        <v>0.40762355043627829</v>
      </c>
      <c r="AD174" s="59">
        <f>AVERAGE(AD172:AD173)</f>
        <v>0.12400492434376012</v>
      </c>
      <c r="AE174" s="59">
        <f>STDEV(AD172:AD173)</f>
        <v>8.5078969155254133E-3</v>
      </c>
      <c r="AF174" s="59">
        <f>AVERAGE(AF172:AF173)</f>
        <v>0.2124269146204355</v>
      </c>
      <c r="AG174" s="59">
        <f>STDEV(AF172:AF173)</f>
        <v>3.9996422908729491E-2</v>
      </c>
      <c r="AH174" s="59">
        <f>AVERAGE(AH172:AH173)</f>
        <v>1.0393681089720221</v>
      </c>
      <c r="AI174" s="59">
        <f>STDEV(AH172:AH173)</f>
        <v>2.8321278063681638E-2</v>
      </c>
      <c r="AJ174" s="59">
        <f>AVERAGE(AJ172:AJ173)</f>
        <v>5.3785113101545684E-2</v>
      </c>
      <c r="AK174" s="59">
        <f>STDEV(AJ172:AJ173)</f>
        <v>1.1067784169626158E-2</v>
      </c>
      <c r="AL174" s="59">
        <f>AVERAGE(AL172:AL173)</f>
        <v>12.513339896435127</v>
      </c>
      <c r="AM174" s="59">
        <f>STDEV(AL172:AL173)</f>
        <v>0.33034151267928785</v>
      </c>
      <c r="AN174" s="59">
        <f>AVERAGE(AN172:AN173)</f>
        <v>3.116314338665474E-2</v>
      </c>
      <c r="AO174" s="59">
        <f>STDEV(AN172:AN173)</f>
        <v>4.0015222169389249E-2</v>
      </c>
      <c r="AP174" s="59">
        <f t="shared" ref="AP174:DA174" si="277">AVERAGE(AP172:AP173)</f>
        <v>7.4735083759655225</v>
      </c>
      <c r="AQ174" s="59">
        <f t="shared" si="277"/>
        <v>3.46303395399781E-2</v>
      </c>
      <c r="AR174" s="59">
        <f t="shared" si="277"/>
        <v>629.18015241030901</v>
      </c>
      <c r="AS174" s="59">
        <f t="shared" si="277"/>
        <v>21.784707009857613</v>
      </c>
      <c r="AT174" s="59">
        <f t="shared" si="277"/>
        <v>0.20393225376125729</v>
      </c>
      <c r="AU174" s="59">
        <f t="shared" si="277"/>
        <v>3.3694845977445231</v>
      </c>
      <c r="AV174" s="59">
        <f t="shared" si="277"/>
        <v>5.6702318263549962</v>
      </c>
      <c r="AW174" s="59">
        <f t="shared" si="277"/>
        <v>8.9997154886237735E-3</v>
      </c>
      <c r="AX174" s="59">
        <f t="shared" si="277"/>
        <v>54.329332868821254</v>
      </c>
      <c r="AY174" s="59" t="e">
        <f t="shared" si="277"/>
        <v>#DIV/0!</v>
      </c>
      <c r="AZ174" s="59" t="e">
        <f t="shared" si="277"/>
        <v>#DIV/0!</v>
      </c>
      <c r="BA174" s="59" t="e">
        <f t="shared" si="277"/>
        <v>#DIV/0!</v>
      </c>
      <c r="BB174" s="59" t="e">
        <f t="shared" si="277"/>
        <v>#DIV/0!</v>
      </c>
      <c r="BC174" s="59" t="e">
        <f t="shared" si="277"/>
        <v>#DIV/0!</v>
      </c>
      <c r="BD174" s="59" t="e">
        <f t="shared" si="277"/>
        <v>#DIV/0!</v>
      </c>
      <c r="BE174" s="59" t="e">
        <f t="shared" si="277"/>
        <v>#DIV/0!</v>
      </c>
      <c r="BF174" s="59" t="e">
        <f t="shared" si="277"/>
        <v>#DIV/0!</v>
      </c>
      <c r="BG174" s="59" t="e">
        <f t="shared" si="277"/>
        <v>#DIV/0!</v>
      </c>
      <c r="BH174" s="59" t="e">
        <f t="shared" si="277"/>
        <v>#DIV/0!</v>
      </c>
      <c r="BI174" s="59" t="e">
        <f t="shared" si="277"/>
        <v>#DIV/0!</v>
      </c>
      <c r="BJ174" s="59" t="e">
        <f t="shared" si="277"/>
        <v>#DIV/0!</v>
      </c>
      <c r="BK174" s="59" t="e">
        <f t="shared" si="277"/>
        <v>#DIV/0!</v>
      </c>
      <c r="BL174" s="59" t="e">
        <f t="shared" si="277"/>
        <v>#DIV/0!</v>
      </c>
      <c r="BM174" s="59" t="e">
        <f t="shared" si="277"/>
        <v>#DIV/0!</v>
      </c>
      <c r="BN174" s="59" t="e">
        <f t="shared" si="277"/>
        <v>#DIV/0!</v>
      </c>
      <c r="BO174" s="59" t="e">
        <f t="shared" si="277"/>
        <v>#DIV/0!</v>
      </c>
      <c r="BP174" s="59" t="e">
        <f t="shared" si="277"/>
        <v>#DIV/0!</v>
      </c>
      <c r="BQ174" s="59" t="e">
        <f t="shared" si="277"/>
        <v>#DIV/0!</v>
      </c>
      <c r="BR174" s="59" t="e">
        <f t="shared" si="277"/>
        <v>#DIV/0!</v>
      </c>
      <c r="BS174" s="59" t="e">
        <f t="shared" si="277"/>
        <v>#DIV/0!</v>
      </c>
      <c r="BT174" s="59" t="e">
        <f t="shared" si="277"/>
        <v>#DIV/0!</v>
      </c>
      <c r="BU174" s="59" t="e">
        <f t="shared" si="277"/>
        <v>#DIV/0!</v>
      </c>
      <c r="BV174" s="59" t="e">
        <f t="shared" si="277"/>
        <v>#DIV/0!</v>
      </c>
      <c r="BW174" s="59" t="e">
        <f t="shared" si="277"/>
        <v>#DIV/0!</v>
      </c>
      <c r="BX174" s="59" t="e">
        <f t="shared" si="277"/>
        <v>#DIV/0!</v>
      </c>
      <c r="BY174" s="59" t="e">
        <f t="shared" si="277"/>
        <v>#DIV/0!</v>
      </c>
      <c r="BZ174" s="59" t="e">
        <f t="shared" si="277"/>
        <v>#DIV/0!</v>
      </c>
      <c r="CA174" s="59" t="e">
        <f t="shared" si="277"/>
        <v>#DIV/0!</v>
      </c>
      <c r="CB174" s="59" t="e">
        <f t="shared" si="277"/>
        <v>#DIV/0!</v>
      </c>
      <c r="CC174" s="59" t="e">
        <f t="shared" si="277"/>
        <v>#DIV/0!</v>
      </c>
      <c r="CD174" s="59" t="e">
        <f t="shared" si="277"/>
        <v>#DIV/0!</v>
      </c>
      <c r="CE174" s="59" t="e">
        <f t="shared" si="277"/>
        <v>#DIV/0!</v>
      </c>
      <c r="CF174" s="59" t="e">
        <f t="shared" si="277"/>
        <v>#DIV/0!</v>
      </c>
      <c r="CG174" s="59" t="e">
        <f t="shared" si="277"/>
        <v>#DIV/0!</v>
      </c>
      <c r="CH174" s="59" t="e">
        <f t="shared" si="277"/>
        <v>#DIV/0!</v>
      </c>
      <c r="CI174" s="59" t="e">
        <f t="shared" si="277"/>
        <v>#DIV/0!</v>
      </c>
      <c r="CJ174" s="59" t="e">
        <f t="shared" si="277"/>
        <v>#DIV/0!</v>
      </c>
      <c r="CK174" s="59" t="e">
        <f t="shared" si="277"/>
        <v>#DIV/0!</v>
      </c>
      <c r="CL174" s="59" t="e">
        <f t="shared" si="277"/>
        <v>#DIV/0!</v>
      </c>
      <c r="CM174" s="59" t="e">
        <f t="shared" si="277"/>
        <v>#DIV/0!</v>
      </c>
      <c r="CN174" s="59" t="e">
        <f t="shared" si="277"/>
        <v>#DIV/0!</v>
      </c>
      <c r="CO174" s="59" t="e">
        <f t="shared" si="277"/>
        <v>#DIV/0!</v>
      </c>
      <c r="CP174" s="59" t="e">
        <f t="shared" si="277"/>
        <v>#DIV/0!</v>
      </c>
      <c r="CQ174" s="59" t="e">
        <f t="shared" si="277"/>
        <v>#DIV/0!</v>
      </c>
      <c r="CR174" s="59" t="e">
        <f t="shared" si="277"/>
        <v>#DIV/0!</v>
      </c>
      <c r="CS174" s="59" t="e">
        <f t="shared" si="277"/>
        <v>#DIV/0!</v>
      </c>
      <c r="CT174" s="59" t="e">
        <f t="shared" si="277"/>
        <v>#DIV/0!</v>
      </c>
      <c r="CU174" s="59" t="e">
        <f t="shared" si="277"/>
        <v>#DIV/0!</v>
      </c>
      <c r="CV174" s="59" t="e">
        <f t="shared" si="277"/>
        <v>#DIV/0!</v>
      </c>
      <c r="CW174" s="59" t="e">
        <f t="shared" si="277"/>
        <v>#DIV/0!</v>
      </c>
      <c r="CX174" s="59" t="e">
        <f t="shared" si="277"/>
        <v>#DIV/0!</v>
      </c>
      <c r="CY174" s="59" t="e">
        <f t="shared" si="277"/>
        <v>#DIV/0!</v>
      </c>
      <c r="CZ174" s="59" t="e">
        <f t="shared" si="277"/>
        <v>#DIV/0!</v>
      </c>
      <c r="DA174" s="59" t="e">
        <f t="shared" si="277"/>
        <v>#DIV/0!</v>
      </c>
      <c r="DB174" s="59" t="e">
        <f t="shared" ref="DB174:EG174" si="278">AVERAGE(DB172:DB173)</f>
        <v>#DIV/0!</v>
      </c>
      <c r="DC174" s="59" t="e">
        <f t="shared" si="278"/>
        <v>#DIV/0!</v>
      </c>
      <c r="DD174" s="59" t="e">
        <f t="shared" si="278"/>
        <v>#DIV/0!</v>
      </c>
      <c r="DE174" s="59" t="e">
        <f t="shared" si="278"/>
        <v>#DIV/0!</v>
      </c>
      <c r="DF174" s="59" t="e">
        <f t="shared" si="278"/>
        <v>#DIV/0!</v>
      </c>
      <c r="DG174" s="59" t="e">
        <f t="shared" si="278"/>
        <v>#DIV/0!</v>
      </c>
      <c r="DH174" s="59" t="e">
        <f t="shared" si="278"/>
        <v>#DIV/0!</v>
      </c>
      <c r="DI174" s="59" t="e">
        <f t="shared" si="278"/>
        <v>#DIV/0!</v>
      </c>
      <c r="DJ174" s="59" t="e">
        <f t="shared" si="278"/>
        <v>#DIV/0!</v>
      </c>
      <c r="DK174" s="59" t="e">
        <f t="shared" si="278"/>
        <v>#DIV/0!</v>
      </c>
      <c r="DL174" s="59" t="e">
        <f t="shared" si="278"/>
        <v>#DIV/0!</v>
      </c>
      <c r="DM174" s="59" t="e">
        <f t="shared" si="278"/>
        <v>#DIV/0!</v>
      </c>
      <c r="DN174" s="59" t="e">
        <f t="shared" si="278"/>
        <v>#DIV/0!</v>
      </c>
      <c r="DO174" s="59" t="e">
        <f t="shared" si="278"/>
        <v>#DIV/0!</v>
      </c>
      <c r="DP174" s="59" t="e">
        <f t="shared" si="278"/>
        <v>#DIV/0!</v>
      </c>
      <c r="DQ174" s="59" t="e">
        <f t="shared" si="278"/>
        <v>#DIV/0!</v>
      </c>
      <c r="DR174" s="59" t="e">
        <f t="shared" si="278"/>
        <v>#DIV/0!</v>
      </c>
      <c r="DS174" s="59" t="e">
        <f t="shared" si="278"/>
        <v>#DIV/0!</v>
      </c>
      <c r="DT174" s="59" t="e">
        <f t="shared" si="278"/>
        <v>#DIV/0!</v>
      </c>
      <c r="DU174" s="59" t="e">
        <f t="shared" si="278"/>
        <v>#DIV/0!</v>
      </c>
      <c r="DV174" s="59" t="e">
        <f t="shared" si="278"/>
        <v>#DIV/0!</v>
      </c>
      <c r="DW174" s="59" t="e">
        <f t="shared" si="278"/>
        <v>#DIV/0!</v>
      </c>
      <c r="DX174" s="59" t="e">
        <f t="shared" si="278"/>
        <v>#DIV/0!</v>
      </c>
      <c r="DY174" s="59" t="e">
        <f t="shared" si="278"/>
        <v>#DIV/0!</v>
      </c>
      <c r="DZ174" s="59" t="e">
        <f t="shared" si="278"/>
        <v>#DIV/0!</v>
      </c>
      <c r="EA174" s="59" t="e">
        <f t="shared" si="278"/>
        <v>#DIV/0!</v>
      </c>
      <c r="EB174" s="59" t="e">
        <f t="shared" si="278"/>
        <v>#DIV/0!</v>
      </c>
      <c r="EC174" s="59" t="e">
        <f t="shared" si="278"/>
        <v>#DIV/0!</v>
      </c>
      <c r="ED174" s="59" t="e">
        <f t="shared" si="278"/>
        <v>#DIV/0!</v>
      </c>
      <c r="EE174" s="59" t="e">
        <f t="shared" si="278"/>
        <v>#DIV/0!</v>
      </c>
      <c r="EF174" s="59" t="e">
        <f t="shared" si="278"/>
        <v>#DIV/0!</v>
      </c>
      <c r="EG174" s="59" t="e">
        <f t="shared" si="278"/>
        <v>#DIV/0!</v>
      </c>
      <c r="EH174" s="59" t="e">
        <f>AVERAGE(EH172:EH173)</f>
        <v>#DIV/0!</v>
      </c>
      <c r="EI174" s="59" t="e">
        <f>AVERAGE(EI172:EI173)</f>
        <v>#DIV/0!</v>
      </c>
      <c r="EJ174" s="59" t="e">
        <f>AVERAGE(EJ172:EJ173)</f>
        <v>#DIV/0!</v>
      </c>
      <c r="EK174" s="59" t="e">
        <f>AVERAGE(EK172:EK173)</f>
        <v>#DIV/0!</v>
      </c>
      <c r="EL174" s="59" t="e">
        <f>AVERAGE(EL172:EL173)</f>
        <v>#DIV/0!</v>
      </c>
      <c r="EN174" s="16">
        <v>6</v>
      </c>
      <c r="EO174" s="16">
        <v>3</v>
      </c>
    </row>
    <row r="175" spans="1:145" s="19" customFormat="1">
      <c r="A175" s="2"/>
      <c r="B175" s="2"/>
      <c r="C175" s="2"/>
      <c r="D175" s="2"/>
      <c r="E175" s="2"/>
      <c r="F175" s="2"/>
      <c r="G175" s="2"/>
      <c r="H175" s="2"/>
      <c r="I175" s="60">
        <f>STDEV(I172:I173)</f>
        <v>0.38890872965260104</v>
      </c>
      <c r="J175" s="60">
        <f t="shared" ref="J175:S175" si="279">STDEV(J172:J173)</f>
        <v>0.14142135623730964</v>
      </c>
      <c r="K175" s="60">
        <f t="shared" si="279"/>
        <v>3.9951533137039932E-2</v>
      </c>
      <c r="L175" s="60">
        <f t="shared" si="279"/>
        <v>1.2091525958289919</v>
      </c>
      <c r="M175" s="60">
        <f t="shared" si="279"/>
        <v>5.5861435713737183E-3</v>
      </c>
      <c r="N175" s="60">
        <f t="shared" si="279"/>
        <v>3.3870414818835605E-2</v>
      </c>
      <c r="O175" s="60">
        <f t="shared" si="279"/>
        <v>5.7275649276110323E-3</v>
      </c>
      <c r="P175" s="60">
        <f t="shared" si="279"/>
        <v>9.4752308678997949E-3</v>
      </c>
      <c r="Q175" s="60">
        <f t="shared" si="279"/>
        <v>0.57275649276110263</v>
      </c>
      <c r="R175" s="60">
        <f t="shared" si="279"/>
        <v>3.8890872965260115E-2</v>
      </c>
      <c r="S175" s="60">
        <f t="shared" si="279"/>
        <v>2.0536502246000943</v>
      </c>
      <c r="T175" s="2"/>
      <c r="U175" s="2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>
        <f t="shared" ref="AP175:DA175" si="280">STDEV(AP172:AP173)</f>
        <v>9.834377648777938E-2</v>
      </c>
      <c r="AQ175" s="60">
        <f t="shared" si="280"/>
        <v>2.0136666276943842E-4</v>
      </c>
      <c r="AR175" s="60">
        <f t="shared" si="280"/>
        <v>39.880483406093425</v>
      </c>
      <c r="AS175" s="60">
        <f t="shared" si="280"/>
        <v>1.2543787737998484</v>
      </c>
      <c r="AT175" s="60">
        <f t="shared" si="280"/>
        <v>3.2924620784882196E-2</v>
      </c>
      <c r="AU175" s="60">
        <f t="shared" si="280"/>
        <v>0.76031272730483324</v>
      </c>
      <c r="AV175" s="60">
        <f t="shared" si="280"/>
        <v>0.60469617730714675</v>
      </c>
      <c r="AW175" s="60">
        <f t="shared" si="280"/>
        <v>3.9064037885168439E-4</v>
      </c>
      <c r="AX175" s="60">
        <f t="shared" si="280"/>
        <v>5.6346927921719256</v>
      </c>
      <c r="AY175" s="60" t="e">
        <f t="shared" si="280"/>
        <v>#DIV/0!</v>
      </c>
      <c r="AZ175" s="60" t="e">
        <f t="shared" si="280"/>
        <v>#DIV/0!</v>
      </c>
      <c r="BA175" s="60" t="e">
        <f t="shared" si="280"/>
        <v>#DIV/0!</v>
      </c>
      <c r="BB175" s="60" t="e">
        <f t="shared" si="280"/>
        <v>#DIV/0!</v>
      </c>
      <c r="BC175" s="60" t="e">
        <f t="shared" si="280"/>
        <v>#DIV/0!</v>
      </c>
      <c r="BD175" s="60" t="e">
        <f t="shared" si="280"/>
        <v>#DIV/0!</v>
      </c>
      <c r="BE175" s="60" t="e">
        <f t="shared" si="280"/>
        <v>#DIV/0!</v>
      </c>
      <c r="BF175" s="60" t="e">
        <f t="shared" si="280"/>
        <v>#DIV/0!</v>
      </c>
      <c r="BG175" s="60" t="e">
        <f t="shared" si="280"/>
        <v>#DIV/0!</v>
      </c>
      <c r="BH175" s="60" t="e">
        <f t="shared" si="280"/>
        <v>#DIV/0!</v>
      </c>
      <c r="BI175" s="60" t="e">
        <f t="shared" si="280"/>
        <v>#DIV/0!</v>
      </c>
      <c r="BJ175" s="60" t="e">
        <f t="shared" si="280"/>
        <v>#DIV/0!</v>
      </c>
      <c r="BK175" s="60" t="e">
        <f t="shared" si="280"/>
        <v>#DIV/0!</v>
      </c>
      <c r="BL175" s="60" t="e">
        <f t="shared" si="280"/>
        <v>#DIV/0!</v>
      </c>
      <c r="BM175" s="60" t="e">
        <f t="shared" si="280"/>
        <v>#DIV/0!</v>
      </c>
      <c r="BN175" s="60" t="e">
        <f t="shared" si="280"/>
        <v>#DIV/0!</v>
      </c>
      <c r="BO175" s="60" t="e">
        <f t="shared" si="280"/>
        <v>#DIV/0!</v>
      </c>
      <c r="BP175" s="60" t="e">
        <f t="shared" si="280"/>
        <v>#DIV/0!</v>
      </c>
      <c r="BQ175" s="60" t="e">
        <f t="shared" si="280"/>
        <v>#DIV/0!</v>
      </c>
      <c r="BR175" s="60" t="e">
        <f t="shared" si="280"/>
        <v>#DIV/0!</v>
      </c>
      <c r="BS175" s="60" t="e">
        <f t="shared" si="280"/>
        <v>#DIV/0!</v>
      </c>
      <c r="BT175" s="60" t="e">
        <f t="shared" si="280"/>
        <v>#DIV/0!</v>
      </c>
      <c r="BU175" s="60" t="e">
        <f t="shared" si="280"/>
        <v>#DIV/0!</v>
      </c>
      <c r="BV175" s="60" t="e">
        <f t="shared" si="280"/>
        <v>#DIV/0!</v>
      </c>
      <c r="BW175" s="60" t="e">
        <f t="shared" si="280"/>
        <v>#DIV/0!</v>
      </c>
      <c r="BX175" s="60" t="e">
        <f t="shared" si="280"/>
        <v>#DIV/0!</v>
      </c>
      <c r="BY175" s="60" t="e">
        <f t="shared" si="280"/>
        <v>#DIV/0!</v>
      </c>
      <c r="BZ175" s="60" t="e">
        <f t="shared" si="280"/>
        <v>#DIV/0!</v>
      </c>
      <c r="CA175" s="60" t="e">
        <f t="shared" si="280"/>
        <v>#DIV/0!</v>
      </c>
      <c r="CB175" s="60" t="e">
        <f t="shared" si="280"/>
        <v>#DIV/0!</v>
      </c>
      <c r="CC175" s="60" t="e">
        <f t="shared" si="280"/>
        <v>#DIV/0!</v>
      </c>
      <c r="CD175" s="60" t="e">
        <f t="shared" si="280"/>
        <v>#DIV/0!</v>
      </c>
      <c r="CE175" s="60" t="e">
        <f t="shared" si="280"/>
        <v>#DIV/0!</v>
      </c>
      <c r="CF175" s="60" t="e">
        <f t="shared" si="280"/>
        <v>#DIV/0!</v>
      </c>
      <c r="CG175" s="60" t="e">
        <f t="shared" si="280"/>
        <v>#DIV/0!</v>
      </c>
      <c r="CH175" s="60" t="e">
        <f t="shared" si="280"/>
        <v>#DIV/0!</v>
      </c>
      <c r="CI175" s="60" t="e">
        <f t="shared" si="280"/>
        <v>#DIV/0!</v>
      </c>
      <c r="CJ175" s="60" t="e">
        <f t="shared" si="280"/>
        <v>#DIV/0!</v>
      </c>
      <c r="CK175" s="60" t="e">
        <f t="shared" si="280"/>
        <v>#DIV/0!</v>
      </c>
      <c r="CL175" s="60" t="e">
        <f t="shared" si="280"/>
        <v>#DIV/0!</v>
      </c>
      <c r="CM175" s="60" t="e">
        <f t="shared" si="280"/>
        <v>#DIV/0!</v>
      </c>
      <c r="CN175" s="60" t="e">
        <f t="shared" si="280"/>
        <v>#DIV/0!</v>
      </c>
      <c r="CO175" s="60" t="e">
        <f t="shared" si="280"/>
        <v>#DIV/0!</v>
      </c>
      <c r="CP175" s="60" t="e">
        <f t="shared" si="280"/>
        <v>#DIV/0!</v>
      </c>
      <c r="CQ175" s="60" t="e">
        <f t="shared" si="280"/>
        <v>#DIV/0!</v>
      </c>
      <c r="CR175" s="60" t="e">
        <f t="shared" si="280"/>
        <v>#DIV/0!</v>
      </c>
      <c r="CS175" s="60" t="e">
        <f t="shared" si="280"/>
        <v>#DIV/0!</v>
      </c>
      <c r="CT175" s="60" t="e">
        <f t="shared" si="280"/>
        <v>#DIV/0!</v>
      </c>
      <c r="CU175" s="60" t="e">
        <f t="shared" si="280"/>
        <v>#DIV/0!</v>
      </c>
      <c r="CV175" s="60" t="e">
        <f t="shared" si="280"/>
        <v>#DIV/0!</v>
      </c>
      <c r="CW175" s="60" t="e">
        <f t="shared" si="280"/>
        <v>#DIV/0!</v>
      </c>
      <c r="CX175" s="60" t="e">
        <f t="shared" si="280"/>
        <v>#DIV/0!</v>
      </c>
      <c r="CY175" s="60" t="e">
        <f t="shared" si="280"/>
        <v>#DIV/0!</v>
      </c>
      <c r="CZ175" s="60" t="e">
        <f t="shared" si="280"/>
        <v>#DIV/0!</v>
      </c>
      <c r="DA175" s="60" t="e">
        <f t="shared" si="280"/>
        <v>#DIV/0!</v>
      </c>
      <c r="DB175" s="60" t="e">
        <f t="shared" ref="DB175:EL175" si="281">STDEV(DB172:DB173)</f>
        <v>#DIV/0!</v>
      </c>
      <c r="DC175" s="60" t="e">
        <f t="shared" si="281"/>
        <v>#DIV/0!</v>
      </c>
      <c r="DD175" s="60" t="e">
        <f t="shared" si="281"/>
        <v>#DIV/0!</v>
      </c>
      <c r="DE175" s="60" t="e">
        <f t="shared" si="281"/>
        <v>#DIV/0!</v>
      </c>
      <c r="DF175" s="60" t="e">
        <f t="shared" si="281"/>
        <v>#DIV/0!</v>
      </c>
      <c r="DG175" s="60" t="e">
        <f t="shared" si="281"/>
        <v>#DIV/0!</v>
      </c>
      <c r="DH175" s="60" t="e">
        <f t="shared" si="281"/>
        <v>#DIV/0!</v>
      </c>
      <c r="DI175" s="60" t="e">
        <f t="shared" si="281"/>
        <v>#DIV/0!</v>
      </c>
      <c r="DJ175" s="60" t="e">
        <f t="shared" si="281"/>
        <v>#DIV/0!</v>
      </c>
      <c r="DK175" s="60" t="e">
        <f t="shared" si="281"/>
        <v>#DIV/0!</v>
      </c>
      <c r="DL175" s="60" t="e">
        <f t="shared" si="281"/>
        <v>#DIV/0!</v>
      </c>
      <c r="DM175" s="60" t="e">
        <f t="shared" si="281"/>
        <v>#DIV/0!</v>
      </c>
      <c r="DN175" s="60" t="e">
        <f t="shared" si="281"/>
        <v>#DIV/0!</v>
      </c>
      <c r="DO175" s="60" t="e">
        <f t="shared" si="281"/>
        <v>#DIV/0!</v>
      </c>
      <c r="DP175" s="60" t="e">
        <f t="shared" si="281"/>
        <v>#DIV/0!</v>
      </c>
      <c r="DQ175" s="60" t="e">
        <f t="shared" si="281"/>
        <v>#DIV/0!</v>
      </c>
      <c r="DR175" s="60" t="e">
        <f t="shared" si="281"/>
        <v>#DIV/0!</v>
      </c>
      <c r="DS175" s="60" t="e">
        <f t="shared" si="281"/>
        <v>#DIV/0!</v>
      </c>
      <c r="DT175" s="60" t="e">
        <f t="shared" si="281"/>
        <v>#DIV/0!</v>
      </c>
      <c r="DU175" s="60" t="e">
        <f t="shared" si="281"/>
        <v>#DIV/0!</v>
      </c>
      <c r="DV175" s="60" t="e">
        <f t="shared" si="281"/>
        <v>#DIV/0!</v>
      </c>
      <c r="DW175" s="60" t="e">
        <f t="shared" si="281"/>
        <v>#DIV/0!</v>
      </c>
      <c r="DX175" s="60" t="e">
        <f t="shared" si="281"/>
        <v>#DIV/0!</v>
      </c>
      <c r="DY175" s="60" t="e">
        <f t="shared" si="281"/>
        <v>#DIV/0!</v>
      </c>
      <c r="DZ175" s="60" t="e">
        <f t="shared" si="281"/>
        <v>#DIV/0!</v>
      </c>
      <c r="EA175" s="60" t="e">
        <f t="shared" si="281"/>
        <v>#DIV/0!</v>
      </c>
      <c r="EB175" s="60" t="e">
        <f t="shared" si="281"/>
        <v>#DIV/0!</v>
      </c>
      <c r="EC175" s="60" t="e">
        <f t="shared" si="281"/>
        <v>#DIV/0!</v>
      </c>
      <c r="ED175" s="60" t="e">
        <f t="shared" si="281"/>
        <v>#DIV/0!</v>
      </c>
      <c r="EE175" s="60" t="e">
        <f t="shared" si="281"/>
        <v>#DIV/0!</v>
      </c>
      <c r="EF175" s="60" t="e">
        <f t="shared" si="281"/>
        <v>#DIV/0!</v>
      </c>
      <c r="EG175" s="60" t="e">
        <f t="shared" si="281"/>
        <v>#DIV/0!</v>
      </c>
      <c r="EH175" s="60" t="e">
        <f t="shared" si="281"/>
        <v>#DIV/0!</v>
      </c>
      <c r="EI175" s="60" t="e">
        <f t="shared" si="281"/>
        <v>#DIV/0!</v>
      </c>
      <c r="EJ175" s="60" t="e">
        <f t="shared" si="281"/>
        <v>#DIV/0!</v>
      </c>
      <c r="EK175" s="60" t="e">
        <f t="shared" si="281"/>
        <v>#DIV/0!</v>
      </c>
      <c r="EL175" s="60" t="e">
        <f t="shared" si="281"/>
        <v>#DIV/0!</v>
      </c>
    </row>
    <row r="176" spans="1:145" s="21" customFormat="1">
      <c r="B176" s="22"/>
      <c r="C176" s="22"/>
      <c r="D176" s="22"/>
      <c r="E176" s="12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3"/>
      <c r="U176" s="3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N176" s="12"/>
    </row>
    <row r="177" spans="1:145">
      <c r="A177" s="8" t="s">
        <v>246</v>
      </c>
      <c r="B177" s="18" t="s">
        <v>265</v>
      </c>
      <c r="C177" s="18" t="s">
        <v>210</v>
      </c>
      <c r="D177" s="18" t="s">
        <v>234</v>
      </c>
      <c r="E177" s="8">
        <v>6</v>
      </c>
      <c r="F177" s="8">
        <v>2</v>
      </c>
      <c r="G177" s="8" t="s">
        <v>1202</v>
      </c>
      <c r="H177" s="8" t="s">
        <v>1203</v>
      </c>
      <c r="I177" s="58">
        <v>4.1900000000000004</v>
      </c>
      <c r="J177" s="58">
        <v>2.72</v>
      </c>
      <c r="K177" s="58">
        <v>0.74260000000000004</v>
      </c>
      <c r="L177" s="58">
        <v>75.84</v>
      </c>
      <c r="M177" s="58">
        <v>0.13170000000000001</v>
      </c>
      <c r="N177" s="58">
        <v>0.1978</v>
      </c>
      <c r="O177" s="58">
        <v>0.99209999999999998</v>
      </c>
      <c r="P177" s="58">
        <v>0</v>
      </c>
      <c r="Q177" s="58">
        <v>11.94</v>
      </c>
      <c r="R177" s="58">
        <v>5.8900000000000001E-2</v>
      </c>
      <c r="S177" s="58">
        <v>96.813199999999995</v>
      </c>
      <c r="T177" s="18"/>
      <c r="V177" s="58">
        <f t="shared" ref="V177:V183" si="282">(I177/S177)*100</f>
        <v>4.3279222254816503</v>
      </c>
      <c r="W177" s="58"/>
      <c r="X177" s="58">
        <f t="shared" ref="X177:X183" si="283">(J177/S177)*100</f>
        <v>2.8095342370668468</v>
      </c>
      <c r="Y177" s="58"/>
      <c r="Z177" s="58">
        <f t="shared" ref="Z177:Z183" si="284">(K177/S177)*100</f>
        <v>0.76704416339920589</v>
      </c>
      <c r="AA177" s="58"/>
      <c r="AB177" s="58">
        <f t="shared" ref="AB177:AB183" si="285">(L177/S177)*100</f>
        <v>78.336425198216773</v>
      </c>
      <c r="AC177" s="58"/>
      <c r="AD177" s="58">
        <f t="shared" ref="AD177:AD183" si="286">(M177/S177)*100</f>
        <v>0.1360351687579793</v>
      </c>
      <c r="AE177" s="58"/>
      <c r="AF177" s="58">
        <f t="shared" ref="AF177:AF183" si="287">(N177/S177)*100</f>
        <v>0.20431098238669931</v>
      </c>
      <c r="AG177" s="58"/>
      <c r="AH177" s="58">
        <f t="shared" ref="AH177:AH183" si="288">(O177/S177)*100</f>
        <v>1.0247569546301538</v>
      </c>
      <c r="AI177" s="58"/>
      <c r="AJ177" s="58">
        <f t="shared" ref="AJ177:AJ183" si="289">(P177/S177)*100</f>
        <v>0</v>
      </c>
      <c r="AK177" s="58"/>
      <c r="AL177" s="58">
        <f t="shared" ref="AL177:AL183" si="290">(Q177/S177)*100</f>
        <v>12.333028967124319</v>
      </c>
      <c r="AM177" s="58"/>
      <c r="AN177" s="58">
        <f t="shared" ref="AN177:AN183" si="291">(R177/S177)*100</f>
        <v>6.083881123648429E-2</v>
      </c>
      <c r="AO177" s="58"/>
      <c r="AP177" s="58">
        <f t="shared" ref="AP177:AP183" si="292">V177+X177</f>
        <v>7.1374564625484975</v>
      </c>
      <c r="AQ177" s="58">
        <f t="shared" ref="AQ177:AQ183" si="293">AD177/X177</f>
        <v>4.8419117647058821E-2</v>
      </c>
      <c r="AR177" s="58">
        <f t="shared" ref="AR177:AR183" si="294">AB177/AD177</f>
        <v>575.85421412300673</v>
      </c>
      <c r="AS177" s="58">
        <f t="shared" ref="AS177:AS183" si="295">AB177/X177</f>
        <v>27.882352941176464</v>
      </c>
      <c r="AT177" s="58">
        <f t="shared" ref="AT177:AT183" si="296">AF177/AH177</f>
        <v>0.19937506299768165</v>
      </c>
      <c r="AU177" s="58">
        <f t="shared" ref="AU177:AU183" si="297">Z177/AF177</f>
        <v>3.7542972699696668</v>
      </c>
      <c r="AV177" s="58">
        <f t="shared" ref="AV177:AV183" si="298">Z177/AD177</f>
        <v>5.6385725132877749</v>
      </c>
      <c r="AW177" s="58">
        <f t="shared" ref="AW177:AW183" si="299">Z177/AB177</f>
        <v>9.7916666666666673E-3</v>
      </c>
      <c r="AX177" s="58">
        <f t="shared" ref="AX177:AX183" si="300">((AF177/40.311)/((AF177/40.311)+(Z177/159.688)))*100</f>
        <v>51.342087654774801</v>
      </c>
      <c r="AY177" s="58"/>
      <c r="AZ177" s="58"/>
      <c r="BA177" s="58"/>
      <c r="BB177" s="58"/>
      <c r="BC177" s="58"/>
      <c r="BD177" s="58"/>
      <c r="BE177" s="58"/>
      <c r="BF177" s="58"/>
      <c r="BG177" s="58"/>
      <c r="BH177" s="58"/>
      <c r="BI177" s="58"/>
      <c r="BJ177" s="58"/>
      <c r="BK177" s="58"/>
      <c r="BL177" s="58"/>
      <c r="BM177" s="58"/>
      <c r="BN177" s="58"/>
      <c r="BO177" s="58"/>
      <c r="BP177" s="58"/>
      <c r="BQ177" s="58"/>
      <c r="BR177" s="58"/>
      <c r="BS177" s="58"/>
      <c r="BT177" s="58"/>
      <c r="BU177" s="58"/>
      <c r="BV177" s="58"/>
      <c r="BW177" s="58"/>
      <c r="BX177" s="58"/>
      <c r="BY177" s="58"/>
      <c r="BZ177" s="58"/>
      <c r="CA177" s="58"/>
      <c r="CB177" s="58"/>
      <c r="CC177" s="58"/>
      <c r="CD177" s="58"/>
      <c r="CE177" s="58"/>
      <c r="CF177" s="58"/>
      <c r="CG177" s="58"/>
      <c r="CH177" s="58"/>
      <c r="CI177" s="58"/>
      <c r="CJ177" s="58"/>
      <c r="CK177" s="58"/>
      <c r="CL177" s="58"/>
      <c r="CM177" s="58"/>
      <c r="CN177" s="58"/>
      <c r="CO177" s="58"/>
      <c r="CP177" s="58"/>
      <c r="CQ177" s="58"/>
      <c r="CR177" s="58"/>
      <c r="CS177" s="58"/>
      <c r="CT177" s="58"/>
      <c r="CU177" s="58"/>
      <c r="CV177" s="58"/>
      <c r="CW177" s="58"/>
      <c r="CX177" s="58"/>
      <c r="CY177" s="58"/>
      <c r="CZ177" s="58"/>
      <c r="DA177" s="58"/>
      <c r="DB177" s="58"/>
      <c r="DC177" s="58"/>
      <c r="DD177" s="58"/>
      <c r="DE177" s="58"/>
      <c r="DF177" s="58"/>
      <c r="DG177" s="58"/>
      <c r="DH177" s="58"/>
      <c r="DI177" s="58"/>
      <c r="DJ177" s="58"/>
      <c r="DK177" s="58"/>
      <c r="DL177" s="58"/>
      <c r="DM177" s="58"/>
      <c r="DN177" s="58"/>
      <c r="DO177" s="58"/>
      <c r="DP177" s="58"/>
      <c r="DQ177" s="58"/>
      <c r="DR177" s="58"/>
      <c r="DS177" s="58"/>
      <c r="DT177" s="58"/>
      <c r="DU177" s="58"/>
      <c r="DV177" s="58"/>
      <c r="DW177" s="58"/>
      <c r="DX177" s="58"/>
      <c r="DY177" s="58"/>
      <c r="DZ177" s="58"/>
      <c r="EA177" s="58"/>
      <c r="EB177" s="58"/>
      <c r="EC177" s="58"/>
      <c r="ED177" s="58"/>
      <c r="EE177" s="58"/>
      <c r="EF177" s="58"/>
      <c r="EG177" s="58"/>
      <c r="EH177" s="58"/>
      <c r="EI177" s="58"/>
      <c r="EJ177" s="58"/>
      <c r="EK177" s="58"/>
      <c r="EL177" s="58"/>
      <c r="EN177" s="8">
        <v>6</v>
      </c>
      <c r="EO177" s="8">
        <v>2</v>
      </c>
    </row>
    <row r="178" spans="1:145">
      <c r="B178" s="18" t="s">
        <v>266</v>
      </c>
      <c r="C178" s="18" t="s">
        <v>210</v>
      </c>
      <c r="D178" s="18" t="s">
        <v>234</v>
      </c>
      <c r="E178" s="8">
        <v>6</v>
      </c>
      <c r="F178" s="8">
        <v>2</v>
      </c>
      <c r="I178" s="58">
        <v>4.05</v>
      </c>
      <c r="J178" s="58">
        <v>2.58</v>
      </c>
      <c r="K178" s="58">
        <v>0.95779999999999998</v>
      </c>
      <c r="L178" s="58">
        <v>75.069999999999993</v>
      </c>
      <c r="M178" s="58">
        <v>0.14419999999999999</v>
      </c>
      <c r="N178" s="58">
        <v>0.2127</v>
      </c>
      <c r="O178" s="58">
        <v>1.2095</v>
      </c>
      <c r="P178" s="58">
        <v>1.1900000000000001E-2</v>
      </c>
      <c r="Q178" s="58">
        <v>12.31</v>
      </c>
      <c r="R178" s="58">
        <v>2.4799999999999999E-2</v>
      </c>
      <c r="S178" s="58">
        <v>96.570999999999998</v>
      </c>
      <c r="T178" s="18"/>
      <c r="V178" s="58">
        <f t="shared" si="282"/>
        <v>4.1938055938118062</v>
      </c>
      <c r="W178" s="58"/>
      <c r="X178" s="58">
        <f t="shared" si="283"/>
        <v>2.6716094893912254</v>
      </c>
      <c r="Y178" s="58"/>
      <c r="Z178" s="58">
        <f t="shared" si="284"/>
        <v>0.99180913524764169</v>
      </c>
      <c r="AA178" s="58"/>
      <c r="AB178" s="58">
        <f t="shared" si="285"/>
        <v>77.735552080852415</v>
      </c>
      <c r="AC178" s="58"/>
      <c r="AD178" s="58">
        <f t="shared" si="286"/>
        <v>0.14932018929078086</v>
      </c>
      <c r="AE178" s="58"/>
      <c r="AF178" s="58">
        <f t="shared" si="287"/>
        <v>0.22025245674167196</v>
      </c>
      <c r="AG178" s="58"/>
      <c r="AH178" s="58">
        <f t="shared" si="288"/>
        <v>1.2524463865963902</v>
      </c>
      <c r="AI178" s="58"/>
      <c r="AJ178" s="58">
        <f t="shared" si="289"/>
        <v>1.232253989292852E-2</v>
      </c>
      <c r="AK178" s="58"/>
      <c r="AL178" s="58">
        <f t="shared" si="290"/>
        <v>12.747097990079839</v>
      </c>
      <c r="AM178" s="58"/>
      <c r="AN178" s="58">
        <f t="shared" si="291"/>
        <v>2.5680587339884646E-2</v>
      </c>
      <c r="AO178" s="58"/>
      <c r="AP178" s="58">
        <f t="shared" si="292"/>
        <v>6.8654150832030316</v>
      </c>
      <c r="AQ178" s="58">
        <f t="shared" si="293"/>
        <v>5.5891472868217044E-2</v>
      </c>
      <c r="AR178" s="58">
        <f t="shared" si="294"/>
        <v>520.59639389736469</v>
      </c>
      <c r="AS178" s="58">
        <f t="shared" si="295"/>
        <v>29.096899224806194</v>
      </c>
      <c r="AT178" s="58">
        <f t="shared" si="296"/>
        <v>0.17585779247622987</v>
      </c>
      <c r="AU178" s="58">
        <f t="shared" si="297"/>
        <v>4.5030559473436762</v>
      </c>
      <c r="AV178" s="58">
        <f t="shared" si="298"/>
        <v>6.6421636615811384</v>
      </c>
      <c r="AW178" s="58">
        <f t="shared" si="299"/>
        <v>1.2758758492074068E-2</v>
      </c>
      <c r="AX178" s="58">
        <f t="shared" si="300"/>
        <v>46.800409681979602</v>
      </c>
      <c r="AY178" s="58"/>
      <c r="AZ178" s="58"/>
      <c r="BA178" s="58"/>
      <c r="BB178" s="58"/>
      <c r="BC178" s="58"/>
      <c r="BD178" s="58"/>
      <c r="BE178" s="58"/>
      <c r="BF178" s="58"/>
      <c r="BG178" s="58"/>
      <c r="BH178" s="58"/>
      <c r="BI178" s="58"/>
      <c r="BJ178" s="58"/>
      <c r="BK178" s="58"/>
      <c r="BL178" s="58"/>
      <c r="BM178" s="58"/>
      <c r="BN178" s="58"/>
      <c r="BO178" s="58"/>
      <c r="BP178" s="58"/>
      <c r="BQ178" s="58"/>
      <c r="BR178" s="58"/>
      <c r="BS178" s="58"/>
      <c r="BT178" s="58"/>
      <c r="BU178" s="58"/>
      <c r="BV178" s="58"/>
      <c r="BW178" s="58"/>
      <c r="BX178" s="58"/>
      <c r="BY178" s="58"/>
      <c r="BZ178" s="58"/>
      <c r="CA178" s="58"/>
      <c r="CB178" s="58"/>
      <c r="CC178" s="58"/>
      <c r="CD178" s="58"/>
      <c r="CE178" s="58"/>
      <c r="CF178" s="58"/>
      <c r="CG178" s="58"/>
      <c r="CH178" s="58"/>
      <c r="CI178" s="58"/>
      <c r="CJ178" s="58"/>
      <c r="CK178" s="58"/>
      <c r="CL178" s="58"/>
      <c r="CM178" s="58"/>
      <c r="CN178" s="58"/>
      <c r="CO178" s="58"/>
      <c r="CP178" s="58"/>
      <c r="CQ178" s="58"/>
      <c r="CR178" s="58"/>
      <c r="CS178" s="58"/>
      <c r="CT178" s="58"/>
      <c r="CU178" s="58"/>
      <c r="CV178" s="58"/>
      <c r="CW178" s="58"/>
      <c r="CX178" s="58"/>
      <c r="CY178" s="58"/>
      <c r="CZ178" s="58"/>
      <c r="DA178" s="58"/>
      <c r="DB178" s="58"/>
      <c r="DC178" s="58"/>
      <c r="DD178" s="58"/>
      <c r="DE178" s="58"/>
      <c r="DF178" s="58"/>
      <c r="DG178" s="58"/>
      <c r="DH178" s="58"/>
      <c r="DI178" s="58"/>
      <c r="DJ178" s="58"/>
      <c r="DK178" s="58"/>
      <c r="DL178" s="58"/>
      <c r="DM178" s="58"/>
      <c r="DN178" s="58"/>
      <c r="DO178" s="58"/>
      <c r="DP178" s="58"/>
      <c r="DQ178" s="58"/>
      <c r="DR178" s="58"/>
      <c r="DS178" s="58"/>
      <c r="DT178" s="58"/>
      <c r="DU178" s="58"/>
      <c r="DV178" s="58"/>
      <c r="DW178" s="58"/>
      <c r="DX178" s="58"/>
      <c r="DY178" s="58"/>
      <c r="DZ178" s="58"/>
      <c r="EA178" s="58"/>
      <c r="EB178" s="58"/>
      <c r="EC178" s="58"/>
      <c r="ED178" s="58"/>
      <c r="EE178" s="58"/>
      <c r="EF178" s="58"/>
      <c r="EG178" s="58"/>
      <c r="EH178" s="58"/>
      <c r="EI178" s="58"/>
      <c r="EJ178" s="58"/>
      <c r="EK178" s="58"/>
      <c r="EL178" s="58"/>
      <c r="EN178" s="8">
        <v>6</v>
      </c>
      <c r="EO178" s="8">
        <v>2</v>
      </c>
    </row>
    <row r="179" spans="1:145">
      <c r="B179" s="18" t="s">
        <v>267</v>
      </c>
      <c r="C179" s="18" t="s">
        <v>210</v>
      </c>
      <c r="D179" s="18" t="s">
        <v>234</v>
      </c>
      <c r="E179" s="8">
        <v>6</v>
      </c>
      <c r="F179" s="8">
        <v>2</v>
      </c>
      <c r="I179" s="58">
        <v>4.2300000000000004</v>
      </c>
      <c r="J179" s="58">
        <v>2.89</v>
      </c>
      <c r="K179" s="58">
        <v>0.83140000000000003</v>
      </c>
      <c r="L179" s="58">
        <v>75.86</v>
      </c>
      <c r="M179" s="58">
        <v>0.1082</v>
      </c>
      <c r="N179" s="58">
        <v>0.18609999999999999</v>
      </c>
      <c r="O179" s="58">
        <v>0.96230000000000004</v>
      </c>
      <c r="P179" s="58">
        <v>4.6600000000000003E-2</v>
      </c>
      <c r="Q179" s="58">
        <v>12.39</v>
      </c>
      <c r="R179" s="58">
        <v>2.5899999999999999E-2</v>
      </c>
      <c r="S179" s="58">
        <v>97.530600000000007</v>
      </c>
      <c r="T179" s="18"/>
      <c r="V179" s="58">
        <f t="shared" si="282"/>
        <v>4.3371003561959016</v>
      </c>
      <c r="W179" s="58"/>
      <c r="X179" s="58">
        <f t="shared" si="283"/>
        <v>2.9631725837839613</v>
      </c>
      <c r="Y179" s="58"/>
      <c r="Z179" s="58">
        <f t="shared" si="284"/>
        <v>0.85245041043528902</v>
      </c>
      <c r="AA179" s="58"/>
      <c r="AB179" s="58">
        <f t="shared" si="285"/>
        <v>77.780717026246123</v>
      </c>
      <c r="AC179" s="58"/>
      <c r="AD179" s="58">
        <f t="shared" si="286"/>
        <v>0.11093954102609847</v>
      </c>
      <c r="AE179" s="58"/>
      <c r="AF179" s="58">
        <f t="shared" si="287"/>
        <v>0.19081190928795677</v>
      </c>
      <c r="AG179" s="58"/>
      <c r="AH179" s="58">
        <f t="shared" si="288"/>
        <v>0.98666469805373902</v>
      </c>
      <c r="AI179" s="58"/>
      <c r="AJ179" s="58">
        <f t="shared" si="289"/>
        <v>4.7779876264474941E-2</v>
      </c>
      <c r="AK179" s="58"/>
      <c r="AL179" s="58">
        <f t="shared" si="290"/>
        <v>12.703705298644733</v>
      </c>
      <c r="AM179" s="58"/>
      <c r="AN179" s="58">
        <f t="shared" si="291"/>
        <v>2.6555768138409892E-2</v>
      </c>
      <c r="AO179" s="58"/>
      <c r="AP179" s="58">
        <f t="shared" si="292"/>
        <v>7.3002729399798625</v>
      </c>
      <c r="AQ179" s="58">
        <f t="shared" si="293"/>
        <v>3.7439446366782002E-2</v>
      </c>
      <c r="AR179" s="58">
        <f t="shared" si="294"/>
        <v>701.10905730129389</v>
      </c>
      <c r="AS179" s="58">
        <f t="shared" si="295"/>
        <v>26.249134948096884</v>
      </c>
      <c r="AT179" s="58">
        <f t="shared" si="296"/>
        <v>0.19339083445910835</v>
      </c>
      <c r="AU179" s="58">
        <f t="shared" si="297"/>
        <v>4.4674905964535201</v>
      </c>
      <c r="AV179" s="58">
        <f t="shared" si="298"/>
        <v>7.6839186691312387</v>
      </c>
      <c r="AW179" s="58">
        <f t="shared" si="299"/>
        <v>1.0959662536250988E-2</v>
      </c>
      <c r="AX179" s="58">
        <f t="shared" si="300"/>
        <v>46.997882048071155</v>
      </c>
      <c r="AY179" s="58"/>
      <c r="AZ179" s="58"/>
      <c r="BA179" s="58"/>
      <c r="BB179" s="58"/>
      <c r="BC179" s="58"/>
      <c r="BD179" s="58"/>
      <c r="BE179" s="58"/>
      <c r="BF179" s="58"/>
      <c r="BG179" s="58"/>
      <c r="BH179" s="58"/>
      <c r="BI179" s="58"/>
      <c r="BJ179" s="58"/>
      <c r="BK179" s="58"/>
      <c r="BL179" s="58"/>
      <c r="BM179" s="58"/>
      <c r="BN179" s="58"/>
      <c r="BO179" s="58"/>
      <c r="BP179" s="58"/>
      <c r="BQ179" s="58"/>
      <c r="BR179" s="58"/>
      <c r="BS179" s="58"/>
      <c r="BT179" s="58"/>
      <c r="BU179" s="58"/>
      <c r="BV179" s="58"/>
      <c r="BW179" s="58"/>
      <c r="BX179" s="58"/>
      <c r="BY179" s="58"/>
      <c r="BZ179" s="58"/>
      <c r="CA179" s="58"/>
      <c r="CB179" s="58"/>
      <c r="CC179" s="58"/>
      <c r="CD179" s="58"/>
      <c r="CE179" s="58"/>
      <c r="CF179" s="58"/>
      <c r="CG179" s="58"/>
      <c r="CH179" s="58"/>
      <c r="CI179" s="58"/>
      <c r="CJ179" s="58"/>
      <c r="CK179" s="58"/>
      <c r="CL179" s="58"/>
      <c r="CM179" s="58"/>
      <c r="CN179" s="58"/>
      <c r="CO179" s="58"/>
      <c r="CP179" s="58"/>
      <c r="CQ179" s="58"/>
      <c r="CR179" s="58"/>
      <c r="CS179" s="58"/>
      <c r="CT179" s="58"/>
      <c r="CU179" s="58"/>
      <c r="CV179" s="58"/>
      <c r="CW179" s="58"/>
      <c r="CX179" s="58"/>
      <c r="CY179" s="58"/>
      <c r="CZ179" s="58"/>
      <c r="DA179" s="58"/>
      <c r="DB179" s="58"/>
      <c r="DC179" s="58"/>
      <c r="DD179" s="58"/>
      <c r="DE179" s="58"/>
      <c r="DF179" s="58"/>
      <c r="DG179" s="58"/>
      <c r="DH179" s="58"/>
      <c r="DI179" s="58"/>
      <c r="DJ179" s="58"/>
      <c r="DK179" s="58"/>
      <c r="DL179" s="58"/>
      <c r="DM179" s="58"/>
      <c r="DN179" s="58"/>
      <c r="DO179" s="58"/>
      <c r="DP179" s="58"/>
      <c r="DQ179" s="58"/>
      <c r="DR179" s="58"/>
      <c r="DS179" s="58"/>
      <c r="DT179" s="58"/>
      <c r="DU179" s="58"/>
      <c r="DV179" s="58"/>
      <c r="DW179" s="58"/>
      <c r="DX179" s="58"/>
      <c r="DY179" s="58"/>
      <c r="DZ179" s="58"/>
      <c r="EA179" s="58"/>
      <c r="EB179" s="58"/>
      <c r="EC179" s="58"/>
      <c r="ED179" s="58"/>
      <c r="EE179" s="58"/>
      <c r="EF179" s="58"/>
      <c r="EG179" s="58"/>
      <c r="EH179" s="58"/>
      <c r="EI179" s="58"/>
      <c r="EJ179" s="58"/>
      <c r="EK179" s="58"/>
      <c r="EL179" s="58"/>
      <c r="EN179" s="8">
        <v>6</v>
      </c>
      <c r="EO179" s="8">
        <v>2</v>
      </c>
    </row>
    <row r="180" spans="1:145">
      <c r="B180" s="18" t="s">
        <v>268</v>
      </c>
      <c r="C180" s="18" t="s">
        <v>210</v>
      </c>
      <c r="D180" s="18" t="s">
        <v>234</v>
      </c>
      <c r="E180" s="8">
        <v>6</v>
      </c>
      <c r="F180" s="8">
        <v>2</v>
      </c>
      <c r="I180" s="58">
        <v>4.3</v>
      </c>
      <c r="J180" s="58">
        <v>2.69</v>
      </c>
      <c r="K180" s="58">
        <v>0.92090000000000005</v>
      </c>
      <c r="L180" s="58">
        <v>74.94</v>
      </c>
      <c r="M180" s="58">
        <v>0.14960000000000001</v>
      </c>
      <c r="N180" s="58">
        <v>0.192</v>
      </c>
      <c r="O180" s="58">
        <v>1.1484000000000001</v>
      </c>
      <c r="P180" s="58">
        <v>5.28E-2</v>
      </c>
      <c r="Q180" s="58">
        <v>12.41</v>
      </c>
      <c r="R180" s="58">
        <v>2.3800000000000002E-2</v>
      </c>
      <c r="S180" s="58">
        <v>96.827600000000004</v>
      </c>
      <c r="T180" s="18"/>
      <c r="V180" s="58">
        <f t="shared" si="282"/>
        <v>4.4408825582788376</v>
      </c>
      <c r="W180" s="58"/>
      <c r="X180" s="58">
        <f t="shared" si="283"/>
        <v>2.778133507388389</v>
      </c>
      <c r="Y180" s="58"/>
      <c r="Z180" s="58">
        <f t="shared" si="284"/>
        <v>0.95107180184162365</v>
      </c>
      <c r="AA180" s="58"/>
      <c r="AB180" s="58">
        <f t="shared" si="285"/>
        <v>77.395288120329326</v>
      </c>
      <c r="AC180" s="58"/>
      <c r="AD180" s="58">
        <f t="shared" si="286"/>
        <v>0.15450140249267771</v>
      </c>
      <c r="AE180" s="58"/>
      <c r="AF180" s="58">
        <f t="shared" si="287"/>
        <v>0.19829057004407835</v>
      </c>
      <c r="AG180" s="58"/>
      <c r="AH180" s="58">
        <f t="shared" si="288"/>
        <v>1.1860254720761436</v>
      </c>
      <c r="AI180" s="58"/>
      <c r="AJ180" s="58">
        <f t="shared" si="289"/>
        <v>5.4529906762121542E-2</v>
      </c>
      <c r="AK180" s="58"/>
      <c r="AL180" s="58">
        <f t="shared" si="290"/>
        <v>12.816593615869856</v>
      </c>
      <c r="AM180" s="58"/>
      <c r="AN180" s="58">
        <f t="shared" si="291"/>
        <v>2.4579768578380547E-2</v>
      </c>
      <c r="AO180" s="58"/>
      <c r="AP180" s="58">
        <f t="shared" si="292"/>
        <v>7.2190160656672262</v>
      </c>
      <c r="AQ180" s="58">
        <f t="shared" si="293"/>
        <v>5.5613382899628257E-2</v>
      </c>
      <c r="AR180" s="58">
        <f t="shared" si="294"/>
        <v>500.93582887700529</v>
      </c>
      <c r="AS180" s="58">
        <f t="shared" si="295"/>
        <v>27.858736059479554</v>
      </c>
      <c r="AT180" s="58">
        <f t="shared" si="296"/>
        <v>0.16718913270637409</v>
      </c>
      <c r="AU180" s="58">
        <f t="shared" si="297"/>
        <v>4.7963541666666663</v>
      </c>
      <c r="AV180" s="58">
        <f t="shared" si="298"/>
        <v>6.1557486631016038</v>
      </c>
      <c r="AW180" s="58">
        <f t="shared" si="299"/>
        <v>1.2288497464638377E-2</v>
      </c>
      <c r="AX180" s="58">
        <f t="shared" si="300"/>
        <v>45.233058465762397</v>
      </c>
      <c r="AY180" s="58"/>
      <c r="AZ180" s="58"/>
      <c r="BA180" s="58"/>
      <c r="BB180" s="58"/>
      <c r="BC180" s="58"/>
      <c r="BD180" s="58"/>
      <c r="BE180" s="58"/>
      <c r="BF180" s="58"/>
      <c r="BG180" s="58"/>
      <c r="BH180" s="58"/>
      <c r="BI180" s="58"/>
      <c r="BJ180" s="58"/>
      <c r="BK180" s="58"/>
      <c r="BL180" s="58"/>
      <c r="BM180" s="58"/>
      <c r="BN180" s="58"/>
      <c r="BO180" s="58"/>
      <c r="BP180" s="58"/>
      <c r="BQ180" s="58"/>
      <c r="BR180" s="58"/>
      <c r="BS180" s="58"/>
      <c r="BT180" s="58"/>
      <c r="BU180" s="58"/>
      <c r="BV180" s="58"/>
      <c r="BW180" s="58"/>
      <c r="BX180" s="58"/>
      <c r="BY180" s="58"/>
      <c r="BZ180" s="58"/>
      <c r="CA180" s="58"/>
      <c r="CB180" s="58"/>
      <c r="CC180" s="58"/>
      <c r="CD180" s="58"/>
      <c r="CE180" s="58"/>
      <c r="CF180" s="58"/>
      <c r="CG180" s="58"/>
      <c r="CH180" s="58"/>
      <c r="CI180" s="58"/>
      <c r="CJ180" s="58"/>
      <c r="CK180" s="58"/>
      <c r="CL180" s="58"/>
      <c r="CM180" s="58"/>
      <c r="CN180" s="58"/>
      <c r="CO180" s="58"/>
      <c r="CP180" s="58"/>
      <c r="CQ180" s="58"/>
      <c r="CR180" s="58"/>
      <c r="CS180" s="58"/>
      <c r="CT180" s="58"/>
      <c r="CU180" s="58"/>
      <c r="CV180" s="58"/>
      <c r="CW180" s="58"/>
      <c r="CX180" s="58"/>
      <c r="CY180" s="58"/>
      <c r="CZ180" s="58"/>
      <c r="DA180" s="58"/>
      <c r="DB180" s="58"/>
      <c r="DC180" s="58"/>
      <c r="DD180" s="58"/>
      <c r="DE180" s="58"/>
      <c r="DF180" s="58"/>
      <c r="DG180" s="58"/>
      <c r="DH180" s="58"/>
      <c r="DI180" s="58"/>
      <c r="DJ180" s="58"/>
      <c r="DK180" s="58"/>
      <c r="DL180" s="58"/>
      <c r="DM180" s="58"/>
      <c r="DN180" s="58"/>
      <c r="DO180" s="58"/>
      <c r="DP180" s="58"/>
      <c r="DQ180" s="58"/>
      <c r="DR180" s="58"/>
      <c r="DS180" s="58"/>
      <c r="DT180" s="58"/>
      <c r="DU180" s="58"/>
      <c r="DV180" s="58"/>
      <c r="DW180" s="58"/>
      <c r="DX180" s="58"/>
      <c r="DY180" s="58"/>
      <c r="DZ180" s="58"/>
      <c r="EA180" s="58"/>
      <c r="EB180" s="58"/>
      <c r="EC180" s="58"/>
      <c r="ED180" s="58"/>
      <c r="EE180" s="58"/>
      <c r="EF180" s="58"/>
      <c r="EG180" s="58"/>
      <c r="EH180" s="58"/>
      <c r="EI180" s="58"/>
      <c r="EJ180" s="58"/>
      <c r="EK180" s="58"/>
      <c r="EL180" s="58"/>
      <c r="EN180" s="8">
        <v>6</v>
      </c>
      <c r="EO180" s="8">
        <v>2</v>
      </c>
    </row>
    <row r="181" spans="1:145">
      <c r="B181" s="18" t="s">
        <v>269</v>
      </c>
      <c r="C181" s="18" t="s">
        <v>210</v>
      </c>
      <c r="D181" s="18" t="s">
        <v>234</v>
      </c>
      <c r="E181" s="8">
        <v>6</v>
      </c>
      <c r="F181" s="8">
        <v>2</v>
      </c>
      <c r="I181" s="58">
        <v>4.0999999999999996</v>
      </c>
      <c r="J181" s="58">
        <v>2.65</v>
      </c>
      <c r="K181" s="58">
        <v>0.76219999999999999</v>
      </c>
      <c r="L181" s="58">
        <v>75.349999999999994</v>
      </c>
      <c r="M181" s="58">
        <v>0.11609999999999999</v>
      </c>
      <c r="N181" s="58">
        <v>0.17069999999999999</v>
      </c>
      <c r="O181" s="58">
        <v>1.0123</v>
      </c>
      <c r="P181" s="58">
        <v>0</v>
      </c>
      <c r="Q181" s="58">
        <v>11.99</v>
      </c>
      <c r="R181" s="58">
        <v>5.8999999999999999E-3</v>
      </c>
      <c r="S181" s="58">
        <v>96.157200000000003</v>
      </c>
      <c r="T181" s="18"/>
      <c r="V181" s="58">
        <f t="shared" si="282"/>
        <v>4.2638512768674621</v>
      </c>
      <c r="W181" s="58"/>
      <c r="X181" s="58">
        <f t="shared" si="283"/>
        <v>2.7559038740728723</v>
      </c>
      <c r="Y181" s="58"/>
      <c r="Z181" s="58">
        <f t="shared" si="284"/>
        <v>0.79266035200692198</v>
      </c>
      <c r="AA181" s="58"/>
      <c r="AB181" s="58">
        <f t="shared" si="285"/>
        <v>78.361266759015436</v>
      </c>
      <c r="AC181" s="58"/>
      <c r="AD181" s="58">
        <f t="shared" si="286"/>
        <v>0.12073978859617376</v>
      </c>
      <c r="AE181" s="58"/>
      <c r="AF181" s="58">
        <f t="shared" si="287"/>
        <v>0.17752180803933557</v>
      </c>
      <c r="AG181" s="58"/>
      <c r="AH181" s="58">
        <f t="shared" si="288"/>
        <v>1.0527552798958373</v>
      </c>
      <c r="AI181" s="58"/>
      <c r="AJ181" s="58">
        <f t="shared" si="289"/>
        <v>0</v>
      </c>
      <c r="AK181" s="58"/>
      <c r="AL181" s="58">
        <f t="shared" si="290"/>
        <v>12.469165075522165</v>
      </c>
      <c r="AM181" s="58"/>
      <c r="AN181" s="58">
        <f t="shared" si="291"/>
        <v>6.1357859837848855E-3</v>
      </c>
      <c r="AO181" s="58"/>
      <c r="AP181" s="58">
        <f t="shared" si="292"/>
        <v>7.019755150940334</v>
      </c>
      <c r="AQ181" s="58">
        <f t="shared" si="293"/>
        <v>4.3811320754716984E-2</v>
      </c>
      <c r="AR181" s="58">
        <f t="shared" si="294"/>
        <v>649.0094745908699</v>
      </c>
      <c r="AS181" s="58">
        <f t="shared" si="295"/>
        <v>28.433962264150939</v>
      </c>
      <c r="AT181" s="58">
        <f t="shared" si="296"/>
        <v>0.16862590141262468</v>
      </c>
      <c r="AU181" s="58">
        <f t="shared" si="297"/>
        <v>4.4651435266549511</v>
      </c>
      <c r="AV181" s="58">
        <f t="shared" si="298"/>
        <v>6.565030146425495</v>
      </c>
      <c r="AW181" s="58">
        <f t="shared" si="299"/>
        <v>1.0115461181154613E-2</v>
      </c>
      <c r="AX181" s="58">
        <f t="shared" si="300"/>
        <v>47.01097250535166</v>
      </c>
      <c r="AY181" s="58"/>
      <c r="AZ181" s="58"/>
      <c r="BA181" s="58"/>
      <c r="BB181" s="58"/>
      <c r="BC181" s="58"/>
      <c r="BD181" s="58"/>
      <c r="BE181" s="58"/>
      <c r="BF181" s="58"/>
      <c r="BG181" s="58"/>
      <c r="BH181" s="58"/>
      <c r="BI181" s="58"/>
      <c r="BJ181" s="58"/>
      <c r="BK181" s="58"/>
      <c r="BL181" s="58"/>
      <c r="BM181" s="58"/>
      <c r="BN181" s="58"/>
      <c r="BO181" s="58"/>
      <c r="BP181" s="58"/>
      <c r="BQ181" s="58"/>
      <c r="BR181" s="58"/>
      <c r="BS181" s="58"/>
      <c r="BT181" s="58"/>
      <c r="BU181" s="58"/>
      <c r="BV181" s="58"/>
      <c r="BW181" s="58"/>
      <c r="BX181" s="58"/>
      <c r="BY181" s="58"/>
      <c r="BZ181" s="58"/>
      <c r="CA181" s="58"/>
      <c r="CB181" s="58"/>
      <c r="CC181" s="58"/>
      <c r="CD181" s="58"/>
      <c r="CE181" s="58"/>
      <c r="CF181" s="58"/>
      <c r="CG181" s="58"/>
      <c r="CH181" s="58"/>
      <c r="CI181" s="58"/>
      <c r="CJ181" s="58"/>
      <c r="CK181" s="58"/>
      <c r="CL181" s="58"/>
      <c r="CM181" s="58"/>
      <c r="CN181" s="58"/>
      <c r="CO181" s="58"/>
      <c r="CP181" s="58"/>
      <c r="CQ181" s="58"/>
      <c r="CR181" s="58"/>
      <c r="CS181" s="58"/>
      <c r="CT181" s="58"/>
      <c r="CU181" s="58"/>
      <c r="CV181" s="58"/>
      <c r="CW181" s="58"/>
      <c r="CX181" s="58"/>
      <c r="CY181" s="58"/>
      <c r="CZ181" s="58"/>
      <c r="DA181" s="58"/>
      <c r="DB181" s="58"/>
      <c r="DC181" s="58"/>
      <c r="DD181" s="58"/>
      <c r="DE181" s="58"/>
      <c r="DF181" s="58"/>
      <c r="DG181" s="58"/>
      <c r="DH181" s="58"/>
      <c r="DI181" s="58"/>
      <c r="DJ181" s="58"/>
      <c r="DK181" s="58"/>
      <c r="DL181" s="58"/>
      <c r="DM181" s="58"/>
      <c r="DN181" s="58"/>
      <c r="DO181" s="58"/>
      <c r="DP181" s="58"/>
      <c r="DQ181" s="58"/>
      <c r="DR181" s="58"/>
      <c r="DS181" s="58"/>
      <c r="DT181" s="58"/>
      <c r="DU181" s="58"/>
      <c r="DV181" s="58"/>
      <c r="DW181" s="58"/>
      <c r="DX181" s="58"/>
      <c r="DY181" s="58"/>
      <c r="DZ181" s="58"/>
      <c r="EA181" s="58"/>
      <c r="EB181" s="58"/>
      <c r="EC181" s="58"/>
      <c r="ED181" s="58"/>
      <c r="EE181" s="58"/>
      <c r="EF181" s="58"/>
      <c r="EG181" s="58"/>
      <c r="EH181" s="58"/>
      <c r="EI181" s="58"/>
      <c r="EJ181" s="58"/>
      <c r="EK181" s="58"/>
      <c r="EL181" s="58"/>
      <c r="EN181" s="8">
        <v>6</v>
      </c>
      <c r="EO181" s="8">
        <v>2</v>
      </c>
    </row>
    <row r="182" spans="1:145">
      <c r="B182" s="18" t="s">
        <v>270</v>
      </c>
      <c r="C182" s="18" t="s">
        <v>210</v>
      </c>
      <c r="D182" s="18" t="s">
        <v>234</v>
      </c>
      <c r="E182" s="8">
        <v>6</v>
      </c>
      <c r="F182" s="8">
        <v>2</v>
      </c>
      <c r="I182" s="58">
        <v>4.21</v>
      </c>
      <c r="J182" s="58">
        <v>2.93</v>
      </c>
      <c r="K182" s="58">
        <v>0.81269999999999998</v>
      </c>
      <c r="L182" s="58">
        <v>75.459999999999994</v>
      </c>
      <c r="M182" s="58">
        <v>9.4299999999999995E-2</v>
      </c>
      <c r="N182" s="58">
        <v>0.1855</v>
      </c>
      <c r="O182" s="58">
        <v>0.95889999999999997</v>
      </c>
      <c r="P182" s="58">
        <v>0</v>
      </c>
      <c r="Q182" s="58">
        <v>12.34</v>
      </c>
      <c r="R182" s="58">
        <v>5.9900000000000002E-2</v>
      </c>
      <c r="S182" s="58">
        <v>97.051400000000001</v>
      </c>
      <c r="T182" s="18"/>
      <c r="V182" s="58">
        <f t="shared" si="282"/>
        <v>4.3379075417768318</v>
      </c>
      <c r="W182" s="58"/>
      <c r="X182" s="58">
        <f t="shared" si="283"/>
        <v>3.0190187879824504</v>
      </c>
      <c r="Y182" s="58"/>
      <c r="Z182" s="58">
        <f t="shared" si="284"/>
        <v>0.83739132047554177</v>
      </c>
      <c r="AA182" s="58"/>
      <c r="AB182" s="58">
        <f t="shared" si="285"/>
        <v>77.752613563534368</v>
      </c>
      <c r="AC182" s="58"/>
      <c r="AD182" s="58">
        <f t="shared" si="286"/>
        <v>9.7165007408445414E-2</v>
      </c>
      <c r="AE182" s="58"/>
      <c r="AF182" s="58">
        <f t="shared" si="287"/>
        <v>0.19113583111629509</v>
      </c>
      <c r="AG182" s="58"/>
      <c r="AH182" s="58">
        <f t="shared" si="288"/>
        <v>0.98803314532299369</v>
      </c>
      <c r="AI182" s="58"/>
      <c r="AJ182" s="58">
        <f t="shared" si="289"/>
        <v>0</v>
      </c>
      <c r="AK182" s="58"/>
      <c r="AL182" s="58">
        <f t="shared" si="290"/>
        <v>12.714911892048955</v>
      </c>
      <c r="AM182" s="58"/>
      <c r="AN182" s="58">
        <f t="shared" si="291"/>
        <v>6.1719872150221435E-2</v>
      </c>
      <c r="AO182" s="58"/>
      <c r="AP182" s="58">
        <f t="shared" si="292"/>
        <v>7.3569263297592826</v>
      </c>
      <c r="AQ182" s="58">
        <f t="shared" si="293"/>
        <v>3.2184300341296927E-2</v>
      </c>
      <c r="AR182" s="58">
        <f t="shared" si="294"/>
        <v>800.21208907741254</v>
      </c>
      <c r="AS182" s="58">
        <f t="shared" si="295"/>
        <v>25.754266211604094</v>
      </c>
      <c r="AT182" s="58">
        <f t="shared" si="296"/>
        <v>0.19345082907498179</v>
      </c>
      <c r="AU182" s="58">
        <f t="shared" si="297"/>
        <v>4.3811320754716974</v>
      </c>
      <c r="AV182" s="58">
        <f t="shared" si="298"/>
        <v>8.6182396606574763</v>
      </c>
      <c r="AW182" s="58">
        <f t="shared" si="299"/>
        <v>1.0769944341372913E-2</v>
      </c>
      <c r="AX182" s="58">
        <f t="shared" si="300"/>
        <v>47.484385125400216</v>
      </c>
      <c r="AY182" s="58"/>
      <c r="AZ182" s="58"/>
      <c r="BA182" s="58"/>
      <c r="BB182" s="58"/>
      <c r="BC182" s="58"/>
      <c r="BD182" s="58"/>
      <c r="BE182" s="58"/>
      <c r="BF182" s="58"/>
      <c r="BG182" s="58"/>
      <c r="BH182" s="58"/>
      <c r="BI182" s="58"/>
      <c r="BJ182" s="58"/>
      <c r="BK182" s="58"/>
      <c r="BL182" s="58"/>
      <c r="BM182" s="58"/>
      <c r="BN182" s="58"/>
      <c r="BO182" s="58"/>
      <c r="BP182" s="58"/>
      <c r="BQ182" s="58"/>
      <c r="BR182" s="58"/>
      <c r="BS182" s="58"/>
      <c r="BT182" s="58"/>
      <c r="BU182" s="58"/>
      <c r="BV182" s="58"/>
      <c r="BW182" s="58"/>
      <c r="BX182" s="58"/>
      <c r="BY182" s="58"/>
      <c r="BZ182" s="58"/>
      <c r="CA182" s="58"/>
      <c r="CB182" s="58"/>
      <c r="CC182" s="58"/>
      <c r="CD182" s="58"/>
      <c r="CE182" s="58"/>
      <c r="CF182" s="58"/>
      <c r="CG182" s="58"/>
      <c r="CH182" s="58"/>
      <c r="CI182" s="58"/>
      <c r="CJ182" s="58"/>
      <c r="CK182" s="58"/>
      <c r="CL182" s="58"/>
      <c r="CM182" s="58"/>
      <c r="CN182" s="58"/>
      <c r="CO182" s="58"/>
      <c r="CP182" s="58"/>
      <c r="CQ182" s="58"/>
      <c r="CR182" s="58"/>
      <c r="CS182" s="58"/>
      <c r="CT182" s="58"/>
      <c r="CU182" s="58"/>
      <c r="CV182" s="58"/>
      <c r="CW182" s="58"/>
      <c r="CX182" s="58"/>
      <c r="CY182" s="58"/>
      <c r="CZ182" s="58"/>
      <c r="DA182" s="58"/>
      <c r="DB182" s="58"/>
      <c r="DC182" s="58"/>
      <c r="DD182" s="58"/>
      <c r="DE182" s="58"/>
      <c r="DF182" s="58"/>
      <c r="DG182" s="58"/>
      <c r="DH182" s="58"/>
      <c r="DI182" s="58"/>
      <c r="DJ182" s="58"/>
      <c r="DK182" s="58"/>
      <c r="DL182" s="58"/>
      <c r="DM182" s="58"/>
      <c r="DN182" s="58"/>
      <c r="DO182" s="58"/>
      <c r="DP182" s="58"/>
      <c r="DQ182" s="58"/>
      <c r="DR182" s="58"/>
      <c r="DS182" s="58"/>
      <c r="DT182" s="58"/>
      <c r="DU182" s="58"/>
      <c r="DV182" s="58"/>
      <c r="DW182" s="58"/>
      <c r="DX182" s="58"/>
      <c r="DY182" s="58"/>
      <c r="DZ182" s="58"/>
      <c r="EA182" s="58"/>
      <c r="EB182" s="58"/>
      <c r="EC182" s="58"/>
      <c r="ED182" s="58"/>
      <c r="EE182" s="58"/>
      <c r="EF182" s="58"/>
      <c r="EG182" s="58"/>
      <c r="EH182" s="58"/>
      <c r="EI182" s="58"/>
      <c r="EJ182" s="58"/>
      <c r="EK182" s="58"/>
      <c r="EL182" s="58"/>
      <c r="EN182" s="8">
        <v>6</v>
      </c>
      <c r="EO182" s="8">
        <v>2</v>
      </c>
    </row>
    <row r="183" spans="1:145">
      <c r="B183" s="18" t="s">
        <v>271</v>
      </c>
      <c r="C183" s="18" t="s">
        <v>210</v>
      </c>
      <c r="D183" s="18" t="s">
        <v>234</v>
      </c>
      <c r="E183" s="8">
        <v>6</v>
      </c>
      <c r="F183" s="8">
        <v>2</v>
      </c>
      <c r="I183" s="58">
        <v>3.99</v>
      </c>
      <c r="J183" s="58">
        <v>2.48</v>
      </c>
      <c r="K183" s="58">
        <v>0.79379999999999995</v>
      </c>
      <c r="L183" s="58">
        <v>69.64</v>
      </c>
      <c r="M183" s="58">
        <v>0.1346</v>
      </c>
      <c r="N183" s="58">
        <v>0.17879999999999999</v>
      </c>
      <c r="O183" s="58">
        <v>0.95879999999999999</v>
      </c>
      <c r="P183" s="58">
        <v>0.11210000000000001</v>
      </c>
      <c r="Q183" s="58">
        <v>11.71</v>
      </c>
      <c r="R183" s="58">
        <v>2.9700000000000001E-2</v>
      </c>
      <c r="S183" s="58">
        <v>90.027900000000002</v>
      </c>
      <c r="T183" s="18"/>
      <c r="V183" s="58">
        <f t="shared" si="282"/>
        <v>4.4319594259113009</v>
      </c>
      <c r="W183" s="58"/>
      <c r="X183" s="58">
        <f t="shared" si="283"/>
        <v>2.7547015980601568</v>
      </c>
      <c r="Y183" s="58"/>
      <c r="Z183" s="58">
        <f t="shared" si="284"/>
        <v>0.88172666473393235</v>
      </c>
      <c r="AA183" s="58"/>
      <c r="AB183" s="58">
        <f t="shared" si="285"/>
        <v>77.35379810036666</v>
      </c>
      <c r="AC183" s="58"/>
      <c r="AD183" s="58">
        <f t="shared" si="286"/>
        <v>0.14950920770116818</v>
      </c>
      <c r="AE183" s="58"/>
      <c r="AF183" s="58">
        <f t="shared" si="287"/>
        <v>0.19860509908595</v>
      </c>
      <c r="AG183" s="58"/>
      <c r="AH183" s="58">
        <f t="shared" si="288"/>
        <v>1.0650031823468058</v>
      </c>
      <c r="AI183" s="58"/>
      <c r="AJ183" s="58">
        <f t="shared" si="289"/>
        <v>0.12451695529941274</v>
      </c>
      <c r="AK183" s="58"/>
      <c r="AL183" s="58">
        <f t="shared" si="290"/>
        <v>13.007078916646952</v>
      </c>
      <c r="AM183" s="58"/>
      <c r="AN183" s="58">
        <f t="shared" si="291"/>
        <v>3.2989773170317205E-2</v>
      </c>
      <c r="AO183" s="58"/>
      <c r="AP183" s="58">
        <f t="shared" si="292"/>
        <v>7.1866610239714577</v>
      </c>
      <c r="AQ183" s="58">
        <f t="shared" si="293"/>
        <v>5.4274193548387098E-2</v>
      </c>
      <c r="AR183" s="58">
        <f t="shared" si="294"/>
        <v>517.3848439821694</v>
      </c>
      <c r="AS183" s="58">
        <f t="shared" si="295"/>
        <v>28.080645161290324</v>
      </c>
      <c r="AT183" s="58">
        <f t="shared" si="296"/>
        <v>0.18648310387984979</v>
      </c>
      <c r="AU183" s="58">
        <f t="shared" si="297"/>
        <v>4.4395973154362416</v>
      </c>
      <c r="AV183" s="58">
        <f t="shared" si="298"/>
        <v>5.8974739970282313</v>
      </c>
      <c r="AW183" s="58">
        <f t="shared" si="299"/>
        <v>1.139862148190695E-2</v>
      </c>
      <c r="AX183" s="58">
        <f t="shared" si="300"/>
        <v>47.15392603477359</v>
      </c>
      <c r="AY183" s="58"/>
      <c r="AZ183" s="58"/>
      <c r="BA183" s="58"/>
      <c r="BB183" s="58"/>
      <c r="BC183" s="58"/>
      <c r="BD183" s="58"/>
      <c r="BE183" s="58"/>
      <c r="BF183" s="58"/>
      <c r="BG183" s="58"/>
      <c r="BH183" s="58"/>
      <c r="BI183" s="58"/>
      <c r="BJ183" s="58"/>
      <c r="BK183" s="58"/>
      <c r="BL183" s="58"/>
      <c r="BM183" s="58"/>
      <c r="BN183" s="58"/>
      <c r="BO183" s="58"/>
      <c r="BP183" s="58"/>
      <c r="BQ183" s="58"/>
      <c r="BR183" s="58"/>
      <c r="BS183" s="58"/>
      <c r="BT183" s="58"/>
      <c r="BU183" s="58"/>
      <c r="BV183" s="58"/>
      <c r="BW183" s="58"/>
      <c r="BX183" s="58"/>
      <c r="BY183" s="58"/>
      <c r="BZ183" s="58"/>
      <c r="CA183" s="58"/>
      <c r="CB183" s="58"/>
      <c r="CC183" s="58"/>
      <c r="CD183" s="58"/>
      <c r="CE183" s="58"/>
      <c r="CF183" s="58"/>
      <c r="CG183" s="58"/>
      <c r="CH183" s="58"/>
      <c r="CI183" s="58"/>
      <c r="CJ183" s="58"/>
      <c r="CK183" s="58"/>
      <c r="CL183" s="58"/>
      <c r="CM183" s="58"/>
      <c r="CN183" s="58"/>
      <c r="CO183" s="58"/>
      <c r="CP183" s="58"/>
      <c r="CQ183" s="58"/>
      <c r="CR183" s="58"/>
      <c r="CS183" s="58"/>
      <c r="CT183" s="58"/>
      <c r="CU183" s="58"/>
      <c r="CV183" s="58"/>
      <c r="CW183" s="58"/>
      <c r="CX183" s="58"/>
      <c r="CY183" s="58"/>
      <c r="CZ183" s="58"/>
      <c r="DA183" s="58"/>
      <c r="DB183" s="58"/>
      <c r="DC183" s="58"/>
      <c r="DD183" s="58"/>
      <c r="DE183" s="58"/>
      <c r="DF183" s="58"/>
      <c r="DG183" s="58"/>
      <c r="DH183" s="58"/>
      <c r="DI183" s="58"/>
      <c r="DJ183" s="58"/>
      <c r="DK183" s="58"/>
      <c r="DL183" s="58"/>
      <c r="DM183" s="58"/>
      <c r="DN183" s="58"/>
      <c r="DO183" s="58"/>
      <c r="DP183" s="58"/>
      <c r="DQ183" s="58"/>
      <c r="DR183" s="58"/>
      <c r="DS183" s="58"/>
      <c r="DT183" s="58"/>
      <c r="DU183" s="58"/>
      <c r="DV183" s="58"/>
      <c r="DW183" s="58"/>
      <c r="DX183" s="58"/>
      <c r="DY183" s="58"/>
      <c r="DZ183" s="58"/>
      <c r="EA183" s="58"/>
      <c r="EB183" s="58"/>
      <c r="EC183" s="58"/>
      <c r="ED183" s="58"/>
      <c r="EE183" s="58"/>
      <c r="EF183" s="58"/>
      <c r="EG183" s="58"/>
      <c r="EH183" s="58"/>
      <c r="EI183" s="58"/>
      <c r="EJ183" s="58"/>
      <c r="EK183" s="58"/>
      <c r="EL183" s="58"/>
      <c r="EN183" s="8">
        <v>6</v>
      </c>
      <c r="EO183" s="8">
        <v>2</v>
      </c>
    </row>
    <row r="184" spans="1:145" s="16" customFormat="1">
      <c r="A184" s="1"/>
      <c r="B184" s="1" t="s">
        <v>130</v>
      </c>
      <c r="C184" s="1" t="s">
        <v>210</v>
      </c>
      <c r="D184" s="1" t="s">
        <v>234</v>
      </c>
      <c r="E184" s="1">
        <v>6</v>
      </c>
      <c r="F184" s="1">
        <v>2</v>
      </c>
      <c r="G184" s="1"/>
      <c r="H184" s="1"/>
      <c r="I184" s="59">
        <f>AVERAGE(I177:I183)</f>
        <v>4.152857142857143</v>
      </c>
      <c r="J184" s="59">
        <f t="shared" ref="J184:S184" si="301">AVERAGE(J177:J183)</f>
        <v>2.705714285714286</v>
      </c>
      <c r="K184" s="59">
        <f t="shared" si="301"/>
        <v>0.83162857142857138</v>
      </c>
      <c r="L184" s="59">
        <f t="shared" si="301"/>
        <v>74.594285714285704</v>
      </c>
      <c r="M184" s="59">
        <f t="shared" si="301"/>
        <v>0.12552857142857143</v>
      </c>
      <c r="N184" s="59">
        <f t="shared" si="301"/>
        <v>0.1890857142857143</v>
      </c>
      <c r="O184" s="59">
        <f t="shared" si="301"/>
        <v>1.0346142857142857</v>
      </c>
      <c r="P184" s="59">
        <f t="shared" si="301"/>
        <v>3.1914285714285714E-2</v>
      </c>
      <c r="Q184" s="59">
        <f t="shared" si="301"/>
        <v>12.155714285714286</v>
      </c>
      <c r="R184" s="59">
        <f t="shared" si="301"/>
        <v>3.27E-2</v>
      </c>
      <c r="S184" s="59">
        <f t="shared" si="301"/>
        <v>95.854128571428575</v>
      </c>
      <c r="T184" s="1"/>
      <c r="U184" s="1"/>
      <c r="V184" s="59">
        <f>AVERAGE(V177:V183)</f>
        <v>4.3333469969033986</v>
      </c>
      <c r="W184" s="59">
        <f>STDEV(V177:V183)</f>
        <v>8.7229659344124799E-2</v>
      </c>
      <c r="X184" s="59">
        <f>AVERAGE(X177:X183)</f>
        <v>2.8217248682494147</v>
      </c>
      <c r="Y184" s="59">
        <f>STDEV(X177:X183)</f>
        <v>0.12405664983849211</v>
      </c>
      <c r="Z184" s="59">
        <f>AVERAGE(Z177:Z183)</f>
        <v>0.86773626402002235</v>
      </c>
      <c r="AA184" s="59">
        <f>STDEV(Z177:Z183)</f>
        <v>8.1101156137854319E-2</v>
      </c>
      <c r="AB184" s="59">
        <f>AVERAGE(AB177:AB183)</f>
        <v>77.816522978365882</v>
      </c>
      <c r="AC184" s="59">
        <f>STDEV(AB177:AB183)</f>
        <v>0.40218569278012428</v>
      </c>
      <c r="AD184" s="59">
        <f>AVERAGE(AD177:AD183)</f>
        <v>0.13117290075333196</v>
      </c>
      <c r="AE184" s="59">
        <f>STDEV(AD177:AD183)</f>
        <v>2.2015829010778525E-2</v>
      </c>
      <c r="AF184" s="59">
        <f>AVERAGE(AF177:AF183)</f>
        <v>0.19727552238599816</v>
      </c>
      <c r="AG184" s="59">
        <f>STDEV(AF177:AF183)</f>
        <v>1.3228244021874945E-2</v>
      </c>
      <c r="AH184" s="59">
        <f>AVERAGE(AH177:AH183)</f>
        <v>1.0793835884174376</v>
      </c>
      <c r="AI184" s="59">
        <f>STDEV(AH177:AH183)</f>
        <v>0.10178805722352735</v>
      </c>
      <c r="AJ184" s="59">
        <f>AVERAGE(AJ177:AJ183)</f>
        <v>3.4164182602705387E-2</v>
      </c>
      <c r="AK184" s="59">
        <f>STDEV(AJ177:AJ183)</f>
        <v>4.6083990067784547E-2</v>
      </c>
      <c r="AL184" s="59">
        <f>AVERAGE(AL177:AL183)</f>
        <v>12.684511679419545</v>
      </c>
      <c r="AM184" s="59">
        <f>STDEV(AL177:AL183)</f>
        <v>0.22234325248380848</v>
      </c>
      <c r="AN184" s="59">
        <f>AVERAGE(AN177:AN183)</f>
        <v>3.4071480942497553E-2</v>
      </c>
      <c r="AO184" s="59">
        <f>STDEV(AN177:AN183)</f>
        <v>2.0328478751005078E-2</v>
      </c>
      <c r="AP184" s="59">
        <f t="shared" ref="AP184:DA184" si="302">AVERAGE(AP177:AP183)</f>
        <v>7.1550718651528138</v>
      </c>
      <c r="AQ184" s="59">
        <f t="shared" si="302"/>
        <v>4.6804747775155302E-2</v>
      </c>
      <c r="AR184" s="59">
        <f t="shared" si="302"/>
        <v>609.30027169273183</v>
      </c>
      <c r="AS184" s="59">
        <f t="shared" si="302"/>
        <v>27.622285258657779</v>
      </c>
      <c r="AT184" s="59">
        <f t="shared" si="302"/>
        <v>0.18348180814383572</v>
      </c>
      <c r="AU184" s="59">
        <f t="shared" si="302"/>
        <v>4.4010101282852032</v>
      </c>
      <c r="AV184" s="59">
        <f t="shared" si="302"/>
        <v>6.7430210444589926</v>
      </c>
      <c r="AW184" s="59">
        <f t="shared" si="302"/>
        <v>1.1154658880580657E-2</v>
      </c>
      <c r="AX184" s="59">
        <f t="shared" si="302"/>
        <v>47.431817359444771</v>
      </c>
      <c r="AY184" s="59" t="e">
        <f t="shared" si="302"/>
        <v>#DIV/0!</v>
      </c>
      <c r="AZ184" s="59" t="e">
        <f t="shared" si="302"/>
        <v>#DIV/0!</v>
      </c>
      <c r="BA184" s="59" t="e">
        <f t="shared" si="302"/>
        <v>#DIV/0!</v>
      </c>
      <c r="BB184" s="59" t="e">
        <f t="shared" si="302"/>
        <v>#DIV/0!</v>
      </c>
      <c r="BC184" s="59" t="e">
        <f t="shared" si="302"/>
        <v>#DIV/0!</v>
      </c>
      <c r="BD184" s="59" t="e">
        <f t="shared" si="302"/>
        <v>#DIV/0!</v>
      </c>
      <c r="BE184" s="59" t="e">
        <f t="shared" si="302"/>
        <v>#DIV/0!</v>
      </c>
      <c r="BF184" s="59" t="e">
        <f t="shared" si="302"/>
        <v>#DIV/0!</v>
      </c>
      <c r="BG184" s="59" t="e">
        <f t="shared" si="302"/>
        <v>#DIV/0!</v>
      </c>
      <c r="BH184" s="59" t="e">
        <f t="shared" si="302"/>
        <v>#DIV/0!</v>
      </c>
      <c r="BI184" s="59" t="e">
        <f t="shared" si="302"/>
        <v>#DIV/0!</v>
      </c>
      <c r="BJ184" s="59" t="e">
        <f t="shared" si="302"/>
        <v>#DIV/0!</v>
      </c>
      <c r="BK184" s="59" t="e">
        <f t="shared" si="302"/>
        <v>#DIV/0!</v>
      </c>
      <c r="BL184" s="59" t="e">
        <f t="shared" si="302"/>
        <v>#DIV/0!</v>
      </c>
      <c r="BM184" s="59" t="e">
        <f t="shared" si="302"/>
        <v>#DIV/0!</v>
      </c>
      <c r="BN184" s="59" t="e">
        <f t="shared" si="302"/>
        <v>#DIV/0!</v>
      </c>
      <c r="BO184" s="59" t="e">
        <f t="shared" si="302"/>
        <v>#DIV/0!</v>
      </c>
      <c r="BP184" s="59" t="e">
        <f t="shared" si="302"/>
        <v>#DIV/0!</v>
      </c>
      <c r="BQ184" s="59" t="e">
        <f t="shared" si="302"/>
        <v>#DIV/0!</v>
      </c>
      <c r="BR184" s="59" t="e">
        <f t="shared" si="302"/>
        <v>#DIV/0!</v>
      </c>
      <c r="BS184" s="59" t="e">
        <f t="shared" si="302"/>
        <v>#DIV/0!</v>
      </c>
      <c r="BT184" s="59" t="e">
        <f t="shared" si="302"/>
        <v>#DIV/0!</v>
      </c>
      <c r="BU184" s="59" t="e">
        <f t="shared" si="302"/>
        <v>#DIV/0!</v>
      </c>
      <c r="BV184" s="59" t="e">
        <f t="shared" si="302"/>
        <v>#DIV/0!</v>
      </c>
      <c r="BW184" s="59" t="e">
        <f t="shared" si="302"/>
        <v>#DIV/0!</v>
      </c>
      <c r="BX184" s="59" t="e">
        <f t="shared" si="302"/>
        <v>#DIV/0!</v>
      </c>
      <c r="BY184" s="59" t="e">
        <f t="shared" si="302"/>
        <v>#DIV/0!</v>
      </c>
      <c r="BZ184" s="59" t="e">
        <f t="shared" si="302"/>
        <v>#DIV/0!</v>
      </c>
      <c r="CA184" s="59" t="e">
        <f t="shared" si="302"/>
        <v>#DIV/0!</v>
      </c>
      <c r="CB184" s="59" t="e">
        <f t="shared" si="302"/>
        <v>#DIV/0!</v>
      </c>
      <c r="CC184" s="59" t="e">
        <f t="shared" si="302"/>
        <v>#DIV/0!</v>
      </c>
      <c r="CD184" s="59" t="e">
        <f t="shared" si="302"/>
        <v>#DIV/0!</v>
      </c>
      <c r="CE184" s="59" t="e">
        <f t="shared" si="302"/>
        <v>#DIV/0!</v>
      </c>
      <c r="CF184" s="59" t="e">
        <f t="shared" si="302"/>
        <v>#DIV/0!</v>
      </c>
      <c r="CG184" s="59" t="e">
        <f t="shared" si="302"/>
        <v>#DIV/0!</v>
      </c>
      <c r="CH184" s="59" t="e">
        <f t="shared" si="302"/>
        <v>#DIV/0!</v>
      </c>
      <c r="CI184" s="59" t="e">
        <f t="shared" si="302"/>
        <v>#DIV/0!</v>
      </c>
      <c r="CJ184" s="59" t="e">
        <f t="shared" si="302"/>
        <v>#DIV/0!</v>
      </c>
      <c r="CK184" s="59" t="e">
        <f t="shared" si="302"/>
        <v>#DIV/0!</v>
      </c>
      <c r="CL184" s="59" t="e">
        <f t="shared" si="302"/>
        <v>#DIV/0!</v>
      </c>
      <c r="CM184" s="59" t="e">
        <f t="shared" si="302"/>
        <v>#DIV/0!</v>
      </c>
      <c r="CN184" s="59" t="e">
        <f t="shared" si="302"/>
        <v>#DIV/0!</v>
      </c>
      <c r="CO184" s="59" t="e">
        <f t="shared" si="302"/>
        <v>#DIV/0!</v>
      </c>
      <c r="CP184" s="59" t="e">
        <f t="shared" si="302"/>
        <v>#DIV/0!</v>
      </c>
      <c r="CQ184" s="59" t="e">
        <f t="shared" si="302"/>
        <v>#DIV/0!</v>
      </c>
      <c r="CR184" s="59" t="e">
        <f t="shared" si="302"/>
        <v>#DIV/0!</v>
      </c>
      <c r="CS184" s="59" t="e">
        <f t="shared" si="302"/>
        <v>#DIV/0!</v>
      </c>
      <c r="CT184" s="59" t="e">
        <f t="shared" si="302"/>
        <v>#DIV/0!</v>
      </c>
      <c r="CU184" s="59" t="e">
        <f t="shared" si="302"/>
        <v>#DIV/0!</v>
      </c>
      <c r="CV184" s="59" t="e">
        <f t="shared" si="302"/>
        <v>#DIV/0!</v>
      </c>
      <c r="CW184" s="59" t="e">
        <f t="shared" si="302"/>
        <v>#DIV/0!</v>
      </c>
      <c r="CX184" s="59" t="e">
        <f t="shared" si="302"/>
        <v>#DIV/0!</v>
      </c>
      <c r="CY184" s="59" t="e">
        <f t="shared" si="302"/>
        <v>#DIV/0!</v>
      </c>
      <c r="CZ184" s="59" t="e">
        <f t="shared" si="302"/>
        <v>#DIV/0!</v>
      </c>
      <c r="DA184" s="59" t="e">
        <f t="shared" si="302"/>
        <v>#DIV/0!</v>
      </c>
      <c r="DB184" s="59" t="e">
        <f t="shared" ref="DB184:EG184" si="303">AVERAGE(DB177:DB183)</f>
        <v>#DIV/0!</v>
      </c>
      <c r="DC184" s="59" t="e">
        <f t="shared" si="303"/>
        <v>#DIV/0!</v>
      </c>
      <c r="DD184" s="59" t="e">
        <f t="shared" si="303"/>
        <v>#DIV/0!</v>
      </c>
      <c r="DE184" s="59" t="e">
        <f t="shared" si="303"/>
        <v>#DIV/0!</v>
      </c>
      <c r="DF184" s="59" t="e">
        <f t="shared" si="303"/>
        <v>#DIV/0!</v>
      </c>
      <c r="DG184" s="59" t="e">
        <f t="shared" si="303"/>
        <v>#DIV/0!</v>
      </c>
      <c r="DH184" s="59" t="e">
        <f t="shared" si="303"/>
        <v>#DIV/0!</v>
      </c>
      <c r="DI184" s="59" t="e">
        <f t="shared" si="303"/>
        <v>#DIV/0!</v>
      </c>
      <c r="DJ184" s="59" t="e">
        <f t="shared" si="303"/>
        <v>#DIV/0!</v>
      </c>
      <c r="DK184" s="59" t="e">
        <f t="shared" si="303"/>
        <v>#DIV/0!</v>
      </c>
      <c r="DL184" s="59" t="e">
        <f t="shared" si="303"/>
        <v>#DIV/0!</v>
      </c>
      <c r="DM184" s="59" t="e">
        <f t="shared" si="303"/>
        <v>#DIV/0!</v>
      </c>
      <c r="DN184" s="59" t="e">
        <f t="shared" si="303"/>
        <v>#DIV/0!</v>
      </c>
      <c r="DO184" s="59" t="e">
        <f t="shared" si="303"/>
        <v>#DIV/0!</v>
      </c>
      <c r="DP184" s="59" t="e">
        <f t="shared" si="303"/>
        <v>#DIV/0!</v>
      </c>
      <c r="DQ184" s="59" t="e">
        <f t="shared" si="303"/>
        <v>#DIV/0!</v>
      </c>
      <c r="DR184" s="59" t="e">
        <f t="shared" si="303"/>
        <v>#DIV/0!</v>
      </c>
      <c r="DS184" s="59" t="e">
        <f t="shared" si="303"/>
        <v>#DIV/0!</v>
      </c>
      <c r="DT184" s="59" t="e">
        <f t="shared" si="303"/>
        <v>#DIV/0!</v>
      </c>
      <c r="DU184" s="59" t="e">
        <f t="shared" si="303"/>
        <v>#DIV/0!</v>
      </c>
      <c r="DV184" s="59" t="e">
        <f t="shared" si="303"/>
        <v>#DIV/0!</v>
      </c>
      <c r="DW184" s="59" t="e">
        <f t="shared" si="303"/>
        <v>#DIV/0!</v>
      </c>
      <c r="DX184" s="59" t="e">
        <f t="shared" si="303"/>
        <v>#DIV/0!</v>
      </c>
      <c r="DY184" s="59" t="e">
        <f t="shared" si="303"/>
        <v>#DIV/0!</v>
      </c>
      <c r="DZ184" s="59" t="e">
        <f t="shared" si="303"/>
        <v>#DIV/0!</v>
      </c>
      <c r="EA184" s="59" t="e">
        <f t="shared" si="303"/>
        <v>#DIV/0!</v>
      </c>
      <c r="EB184" s="59" t="e">
        <f t="shared" si="303"/>
        <v>#DIV/0!</v>
      </c>
      <c r="EC184" s="59" t="e">
        <f t="shared" si="303"/>
        <v>#DIV/0!</v>
      </c>
      <c r="ED184" s="59" t="e">
        <f t="shared" si="303"/>
        <v>#DIV/0!</v>
      </c>
      <c r="EE184" s="59" t="e">
        <f t="shared" si="303"/>
        <v>#DIV/0!</v>
      </c>
      <c r="EF184" s="59" t="e">
        <f t="shared" si="303"/>
        <v>#DIV/0!</v>
      </c>
      <c r="EG184" s="59" t="e">
        <f t="shared" si="303"/>
        <v>#DIV/0!</v>
      </c>
      <c r="EH184" s="59" t="e">
        <f>AVERAGE(EH177:EH183)</f>
        <v>#DIV/0!</v>
      </c>
      <c r="EI184" s="59" t="e">
        <f>AVERAGE(EI177:EI183)</f>
        <v>#DIV/0!</v>
      </c>
      <c r="EJ184" s="59" t="e">
        <f>AVERAGE(EJ177:EJ183)</f>
        <v>#DIV/0!</v>
      </c>
      <c r="EK184" s="59" t="e">
        <f>AVERAGE(EK177:EK183)</f>
        <v>#DIV/0!</v>
      </c>
      <c r="EL184" s="59" t="e">
        <f>AVERAGE(EL177:EL183)</f>
        <v>#DIV/0!</v>
      </c>
      <c r="EN184" s="16">
        <v>6</v>
      </c>
      <c r="EO184" s="16">
        <v>2</v>
      </c>
    </row>
    <row r="185" spans="1:145" s="19" customFormat="1">
      <c r="A185" s="2"/>
      <c r="B185" s="2"/>
      <c r="C185" s="2"/>
      <c r="D185" s="2"/>
      <c r="E185" s="2"/>
      <c r="F185" s="2"/>
      <c r="G185" s="2"/>
      <c r="H185" s="2"/>
      <c r="I185" s="60">
        <f>STDEV(I177:I183)</f>
        <v>0.10965313275875675</v>
      </c>
      <c r="J185" s="60">
        <f t="shared" ref="J185:S185" si="304">STDEV(J177:J183)</f>
        <v>0.16050515493872705</v>
      </c>
      <c r="K185" s="60">
        <f t="shared" si="304"/>
        <v>8.0025385853192743E-2</v>
      </c>
      <c r="L185" s="60">
        <f t="shared" si="304"/>
        <v>2.2122828115083375</v>
      </c>
      <c r="M185" s="60">
        <f t="shared" si="304"/>
        <v>2.0053404888423512E-2</v>
      </c>
      <c r="N185" s="60">
        <f t="shared" si="304"/>
        <v>1.3587178830479444E-2</v>
      </c>
      <c r="O185" s="60">
        <f t="shared" si="304"/>
        <v>0.10210077421468507</v>
      </c>
      <c r="P185" s="60">
        <f t="shared" si="304"/>
        <v>4.1908170586471109E-2</v>
      </c>
      <c r="Q185" s="60">
        <f t="shared" si="304"/>
        <v>0.2738525846057292</v>
      </c>
      <c r="R185" s="60">
        <f t="shared" si="304"/>
        <v>1.9754240051189007E-2</v>
      </c>
      <c r="S185" s="60">
        <f t="shared" si="304"/>
        <v>2.6032728200698223</v>
      </c>
      <c r="T185" s="2"/>
      <c r="U185" s="2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>
        <f t="shared" ref="AP185:DA185" si="305">STDEV(AP177:AP183)</f>
        <v>0.16804626328805461</v>
      </c>
      <c r="AQ185" s="60">
        <f t="shared" si="305"/>
        <v>9.3895899349414579E-3</v>
      </c>
      <c r="AR185" s="60">
        <f t="shared" si="305"/>
        <v>112.27296420459466</v>
      </c>
      <c r="AS185" s="60">
        <f t="shared" si="305"/>
        <v>1.1931736969804769</v>
      </c>
      <c r="AT185" s="60">
        <f t="shared" si="305"/>
        <v>1.2932184395295289E-2</v>
      </c>
      <c r="AU185" s="60">
        <f t="shared" si="305"/>
        <v>0.31500387098466653</v>
      </c>
      <c r="AV185" s="60">
        <f t="shared" si="305"/>
        <v>1.0585549416890165</v>
      </c>
      <c r="AW185" s="60">
        <f t="shared" si="305"/>
        <v>1.0833552613523968E-3</v>
      </c>
      <c r="AX185" s="60">
        <f t="shared" si="305"/>
        <v>1.86943963592785</v>
      </c>
      <c r="AY185" s="60" t="e">
        <f t="shared" si="305"/>
        <v>#DIV/0!</v>
      </c>
      <c r="AZ185" s="60" t="e">
        <f t="shared" si="305"/>
        <v>#DIV/0!</v>
      </c>
      <c r="BA185" s="60" t="e">
        <f t="shared" si="305"/>
        <v>#DIV/0!</v>
      </c>
      <c r="BB185" s="60" t="e">
        <f t="shared" si="305"/>
        <v>#DIV/0!</v>
      </c>
      <c r="BC185" s="60" t="e">
        <f t="shared" si="305"/>
        <v>#DIV/0!</v>
      </c>
      <c r="BD185" s="60" t="e">
        <f t="shared" si="305"/>
        <v>#DIV/0!</v>
      </c>
      <c r="BE185" s="60" t="e">
        <f t="shared" si="305"/>
        <v>#DIV/0!</v>
      </c>
      <c r="BF185" s="60" t="e">
        <f t="shared" si="305"/>
        <v>#DIV/0!</v>
      </c>
      <c r="BG185" s="60" t="e">
        <f t="shared" si="305"/>
        <v>#DIV/0!</v>
      </c>
      <c r="BH185" s="60" t="e">
        <f t="shared" si="305"/>
        <v>#DIV/0!</v>
      </c>
      <c r="BI185" s="60" t="e">
        <f t="shared" si="305"/>
        <v>#DIV/0!</v>
      </c>
      <c r="BJ185" s="60" t="e">
        <f t="shared" si="305"/>
        <v>#DIV/0!</v>
      </c>
      <c r="BK185" s="60" t="e">
        <f t="shared" si="305"/>
        <v>#DIV/0!</v>
      </c>
      <c r="BL185" s="60" t="e">
        <f t="shared" si="305"/>
        <v>#DIV/0!</v>
      </c>
      <c r="BM185" s="60" t="e">
        <f t="shared" si="305"/>
        <v>#DIV/0!</v>
      </c>
      <c r="BN185" s="60" t="e">
        <f t="shared" si="305"/>
        <v>#DIV/0!</v>
      </c>
      <c r="BO185" s="60" t="e">
        <f t="shared" si="305"/>
        <v>#DIV/0!</v>
      </c>
      <c r="BP185" s="60" t="e">
        <f t="shared" si="305"/>
        <v>#DIV/0!</v>
      </c>
      <c r="BQ185" s="60" t="e">
        <f t="shared" si="305"/>
        <v>#DIV/0!</v>
      </c>
      <c r="BR185" s="60" t="e">
        <f t="shared" si="305"/>
        <v>#DIV/0!</v>
      </c>
      <c r="BS185" s="60" t="e">
        <f t="shared" si="305"/>
        <v>#DIV/0!</v>
      </c>
      <c r="BT185" s="60" t="e">
        <f t="shared" si="305"/>
        <v>#DIV/0!</v>
      </c>
      <c r="BU185" s="60" t="e">
        <f t="shared" si="305"/>
        <v>#DIV/0!</v>
      </c>
      <c r="BV185" s="60" t="e">
        <f t="shared" si="305"/>
        <v>#DIV/0!</v>
      </c>
      <c r="BW185" s="60" t="e">
        <f t="shared" si="305"/>
        <v>#DIV/0!</v>
      </c>
      <c r="BX185" s="60" t="e">
        <f t="shared" si="305"/>
        <v>#DIV/0!</v>
      </c>
      <c r="BY185" s="60" t="e">
        <f t="shared" si="305"/>
        <v>#DIV/0!</v>
      </c>
      <c r="BZ185" s="60" t="e">
        <f t="shared" si="305"/>
        <v>#DIV/0!</v>
      </c>
      <c r="CA185" s="60" t="e">
        <f t="shared" si="305"/>
        <v>#DIV/0!</v>
      </c>
      <c r="CB185" s="60" t="e">
        <f t="shared" si="305"/>
        <v>#DIV/0!</v>
      </c>
      <c r="CC185" s="60" t="e">
        <f t="shared" si="305"/>
        <v>#DIV/0!</v>
      </c>
      <c r="CD185" s="60" t="e">
        <f t="shared" si="305"/>
        <v>#DIV/0!</v>
      </c>
      <c r="CE185" s="60" t="e">
        <f t="shared" si="305"/>
        <v>#DIV/0!</v>
      </c>
      <c r="CF185" s="60" t="e">
        <f t="shared" si="305"/>
        <v>#DIV/0!</v>
      </c>
      <c r="CG185" s="60" t="e">
        <f t="shared" si="305"/>
        <v>#DIV/0!</v>
      </c>
      <c r="CH185" s="60" t="e">
        <f t="shared" si="305"/>
        <v>#DIV/0!</v>
      </c>
      <c r="CI185" s="60" t="e">
        <f t="shared" si="305"/>
        <v>#DIV/0!</v>
      </c>
      <c r="CJ185" s="60" t="e">
        <f t="shared" si="305"/>
        <v>#DIV/0!</v>
      </c>
      <c r="CK185" s="60" t="e">
        <f t="shared" si="305"/>
        <v>#DIV/0!</v>
      </c>
      <c r="CL185" s="60" t="e">
        <f t="shared" si="305"/>
        <v>#DIV/0!</v>
      </c>
      <c r="CM185" s="60" t="e">
        <f t="shared" si="305"/>
        <v>#DIV/0!</v>
      </c>
      <c r="CN185" s="60" t="e">
        <f t="shared" si="305"/>
        <v>#DIV/0!</v>
      </c>
      <c r="CO185" s="60" t="e">
        <f t="shared" si="305"/>
        <v>#DIV/0!</v>
      </c>
      <c r="CP185" s="60" t="e">
        <f t="shared" si="305"/>
        <v>#DIV/0!</v>
      </c>
      <c r="CQ185" s="60" t="e">
        <f t="shared" si="305"/>
        <v>#DIV/0!</v>
      </c>
      <c r="CR185" s="60" t="e">
        <f t="shared" si="305"/>
        <v>#DIV/0!</v>
      </c>
      <c r="CS185" s="60" t="e">
        <f t="shared" si="305"/>
        <v>#DIV/0!</v>
      </c>
      <c r="CT185" s="60" t="e">
        <f t="shared" si="305"/>
        <v>#DIV/0!</v>
      </c>
      <c r="CU185" s="60" t="e">
        <f t="shared" si="305"/>
        <v>#DIV/0!</v>
      </c>
      <c r="CV185" s="60" t="e">
        <f t="shared" si="305"/>
        <v>#DIV/0!</v>
      </c>
      <c r="CW185" s="60" t="e">
        <f t="shared" si="305"/>
        <v>#DIV/0!</v>
      </c>
      <c r="CX185" s="60" t="e">
        <f t="shared" si="305"/>
        <v>#DIV/0!</v>
      </c>
      <c r="CY185" s="60" t="e">
        <f t="shared" si="305"/>
        <v>#DIV/0!</v>
      </c>
      <c r="CZ185" s="60" t="e">
        <f t="shared" si="305"/>
        <v>#DIV/0!</v>
      </c>
      <c r="DA185" s="60" t="e">
        <f t="shared" si="305"/>
        <v>#DIV/0!</v>
      </c>
      <c r="DB185" s="60" t="e">
        <f t="shared" ref="DB185:EL185" si="306">STDEV(DB177:DB183)</f>
        <v>#DIV/0!</v>
      </c>
      <c r="DC185" s="60" t="e">
        <f t="shared" si="306"/>
        <v>#DIV/0!</v>
      </c>
      <c r="DD185" s="60" t="e">
        <f t="shared" si="306"/>
        <v>#DIV/0!</v>
      </c>
      <c r="DE185" s="60" t="e">
        <f t="shared" si="306"/>
        <v>#DIV/0!</v>
      </c>
      <c r="DF185" s="60" t="e">
        <f t="shared" si="306"/>
        <v>#DIV/0!</v>
      </c>
      <c r="DG185" s="60" t="e">
        <f t="shared" si="306"/>
        <v>#DIV/0!</v>
      </c>
      <c r="DH185" s="60" t="e">
        <f t="shared" si="306"/>
        <v>#DIV/0!</v>
      </c>
      <c r="DI185" s="60" t="e">
        <f t="shared" si="306"/>
        <v>#DIV/0!</v>
      </c>
      <c r="DJ185" s="60" t="e">
        <f t="shared" si="306"/>
        <v>#DIV/0!</v>
      </c>
      <c r="DK185" s="60" t="e">
        <f t="shared" si="306"/>
        <v>#DIV/0!</v>
      </c>
      <c r="DL185" s="60" t="e">
        <f t="shared" si="306"/>
        <v>#DIV/0!</v>
      </c>
      <c r="DM185" s="60" t="e">
        <f t="shared" si="306"/>
        <v>#DIV/0!</v>
      </c>
      <c r="DN185" s="60" t="e">
        <f t="shared" si="306"/>
        <v>#DIV/0!</v>
      </c>
      <c r="DO185" s="60" t="e">
        <f t="shared" si="306"/>
        <v>#DIV/0!</v>
      </c>
      <c r="DP185" s="60" t="e">
        <f t="shared" si="306"/>
        <v>#DIV/0!</v>
      </c>
      <c r="DQ185" s="60" t="e">
        <f t="shared" si="306"/>
        <v>#DIV/0!</v>
      </c>
      <c r="DR185" s="60" t="e">
        <f t="shared" si="306"/>
        <v>#DIV/0!</v>
      </c>
      <c r="DS185" s="60" t="e">
        <f t="shared" si="306"/>
        <v>#DIV/0!</v>
      </c>
      <c r="DT185" s="60" t="e">
        <f t="shared" si="306"/>
        <v>#DIV/0!</v>
      </c>
      <c r="DU185" s="60" t="e">
        <f t="shared" si="306"/>
        <v>#DIV/0!</v>
      </c>
      <c r="DV185" s="60" t="e">
        <f t="shared" si="306"/>
        <v>#DIV/0!</v>
      </c>
      <c r="DW185" s="60" t="e">
        <f t="shared" si="306"/>
        <v>#DIV/0!</v>
      </c>
      <c r="DX185" s="60" t="e">
        <f t="shared" si="306"/>
        <v>#DIV/0!</v>
      </c>
      <c r="DY185" s="60" t="e">
        <f t="shared" si="306"/>
        <v>#DIV/0!</v>
      </c>
      <c r="DZ185" s="60" t="e">
        <f t="shared" si="306"/>
        <v>#DIV/0!</v>
      </c>
      <c r="EA185" s="60" t="e">
        <f t="shared" si="306"/>
        <v>#DIV/0!</v>
      </c>
      <c r="EB185" s="60" t="e">
        <f t="shared" si="306"/>
        <v>#DIV/0!</v>
      </c>
      <c r="EC185" s="60" t="e">
        <f t="shared" si="306"/>
        <v>#DIV/0!</v>
      </c>
      <c r="ED185" s="60" t="e">
        <f t="shared" si="306"/>
        <v>#DIV/0!</v>
      </c>
      <c r="EE185" s="60" t="e">
        <f t="shared" si="306"/>
        <v>#DIV/0!</v>
      </c>
      <c r="EF185" s="60" t="e">
        <f t="shared" si="306"/>
        <v>#DIV/0!</v>
      </c>
      <c r="EG185" s="60" t="e">
        <f t="shared" si="306"/>
        <v>#DIV/0!</v>
      </c>
      <c r="EH185" s="60" t="e">
        <f t="shared" si="306"/>
        <v>#DIV/0!</v>
      </c>
      <c r="EI185" s="60" t="e">
        <f t="shared" si="306"/>
        <v>#DIV/0!</v>
      </c>
      <c r="EJ185" s="60" t="e">
        <f t="shared" si="306"/>
        <v>#DIV/0!</v>
      </c>
      <c r="EK185" s="60" t="e">
        <f t="shared" si="306"/>
        <v>#DIV/0!</v>
      </c>
      <c r="EL185" s="60" t="e">
        <f t="shared" si="306"/>
        <v>#DIV/0!</v>
      </c>
    </row>
    <row r="186" spans="1:145" s="12" customFormat="1">
      <c r="B186" s="5"/>
      <c r="C186" s="5"/>
      <c r="D186" s="5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3"/>
      <c r="U186" s="3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</row>
    <row r="187" spans="1:145">
      <c r="A187" s="8" t="s">
        <v>246</v>
      </c>
      <c r="B187" s="8" t="s">
        <v>272</v>
      </c>
      <c r="C187" s="18" t="s">
        <v>210</v>
      </c>
      <c r="D187" s="18" t="s">
        <v>234</v>
      </c>
      <c r="E187" s="8">
        <v>6</v>
      </c>
      <c r="F187" s="8">
        <v>4</v>
      </c>
      <c r="G187" s="8" t="s">
        <v>1202</v>
      </c>
      <c r="H187" s="8" t="s">
        <v>1203</v>
      </c>
      <c r="I187" s="58">
        <v>3.27</v>
      </c>
      <c r="J187" s="58">
        <v>4.17</v>
      </c>
      <c r="K187" s="58">
        <v>1.1142000000000001</v>
      </c>
      <c r="L187" s="58">
        <v>71.010000000000005</v>
      </c>
      <c r="M187" s="58">
        <v>0.13819999999999999</v>
      </c>
      <c r="N187" s="58">
        <v>0.22509999999999999</v>
      </c>
      <c r="O187" s="58">
        <v>0.85519999999999996</v>
      </c>
      <c r="P187" s="58">
        <v>0.13919999999999999</v>
      </c>
      <c r="Q187" s="58">
        <v>11.99</v>
      </c>
      <c r="R187" s="58">
        <v>9.1000000000000004E-3</v>
      </c>
      <c r="S187" s="58">
        <v>92.921099999999996</v>
      </c>
      <c r="T187" s="18"/>
      <c r="V187" s="58">
        <f>(I187/S187)*100</f>
        <v>3.5191146036798968</v>
      </c>
      <c r="W187" s="58"/>
      <c r="X187" s="58">
        <f>(J187/S187)*100</f>
        <v>4.4876782560688584</v>
      </c>
      <c r="Y187" s="58"/>
      <c r="Z187" s="58">
        <f>(K187/S187)*100</f>
        <v>1.1990818016575355</v>
      </c>
      <c r="AA187" s="58"/>
      <c r="AB187" s="58">
        <f>(L187/S187)*100</f>
        <v>76.419672173489133</v>
      </c>
      <c r="AC187" s="58"/>
      <c r="AD187" s="58">
        <f>(M187/S187)*100</f>
        <v>0.14872832973350508</v>
      </c>
      <c r="AE187" s="58"/>
      <c r="AF187" s="58">
        <f>(N187/S187)*100</f>
        <v>0.24224853128083937</v>
      </c>
      <c r="AG187" s="58"/>
      <c r="AH187" s="58">
        <f>(O187/S187)*100</f>
        <v>0.92035070613671177</v>
      </c>
      <c r="AI187" s="58"/>
      <c r="AJ187" s="58">
        <f>(P187/S187)*100</f>
        <v>0.14980451156949282</v>
      </c>
      <c r="AK187" s="58"/>
      <c r="AL187" s="58">
        <f>(Q187/S187)*100</f>
        <v>12.903420213492952</v>
      </c>
      <c r="AM187" s="58"/>
      <c r="AN187" s="58">
        <f>(R187/S187)*100</f>
        <v>9.7932547074883972E-3</v>
      </c>
      <c r="AO187" s="58"/>
      <c r="AP187" s="58">
        <f>V187+X187</f>
        <v>8.0067928597487548</v>
      </c>
      <c r="AQ187" s="58">
        <f>AD187/X187</f>
        <v>3.3141486810551554E-2</v>
      </c>
      <c r="AR187" s="58">
        <f>AB187/AD187</f>
        <v>513.8205499276412</v>
      </c>
      <c r="AS187" s="58">
        <f>AB187/X187</f>
        <v>17.02877697841727</v>
      </c>
      <c r="AT187" s="58">
        <f>AF187/AH187</f>
        <v>0.26321328344246958</v>
      </c>
      <c r="AU187" s="58">
        <f>Z187/AF187</f>
        <v>4.9498000888494005</v>
      </c>
      <c r="AV187" s="58">
        <f>Z187/AD187</f>
        <v>8.0622286541244588</v>
      </c>
      <c r="AW187" s="58">
        <f>Z187/AB187</f>
        <v>1.5690747782002537E-2</v>
      </c>
      <c r="AX187" s="58">
        <f>((AF187/40.311)/((AF187/40.311)+(Z187/159.688)))*100</f>
        <v>44.454170301279547</v>
      </c>
      <c r="AY187" s="58"/>
      <c r="AZ187" s="58"/>
      <c r="BA187" s="58"/>
      <c r="BB187" s="58"/>
      <c r="BC187" s="58"/>
      <c r="BD187" s="58"/>
      <c r="BE187" s="58"/>
      <c r="BF187" s="58"/>
      <c r="BG187" s="58"/>
      <c r="BH187" s="58"/>
      <c r="BI187" s="58"/>
      <c r="BJ187" s="58"/>
      <c r="BK187" s="58"/>
      <c r="BL187" s="58"/>
      <c r="BM187" s="58"/>
      <c r="BN187" s="58"/>
      <c r="BO187" s="58"/>
      <c r="BP187" s="58"/>
      <c r="BQ187" s="58"/>
      <c r="BR187" s="58"/>
      <c r="BS187" s="58"/>
      <c r="BT187" s="58"/>
      <c r="BU187" s="58"/>
      <c r="BV187" s="58"/>
      <c r="BW187" s="58"/>
      <c r="BX187" s="58"/>
      <c r="BY187" s="58"/>
      <c r="BZ187" s="58"/>
      <c r="CA187" s="58"/>
      <c r="CB187" s="58"/>
      <c r="CC187" s="58"/>
      <c r="CD187" s="58"/>
      <c r="CE187" s="58"/>
      <c r="CF187" s="58"/>
      <c r="CG187" s="58"/>
      <c r="CH187" s="58"/>
      <c r="CI187" s="58"/>
      <c r="CJ187" s="58"/>
      <c r="CK187" s="58"/>
      <c r="CL187" s="58"/>
      <c r="CM187" s="58"/>
      <c r="CN187" s="58"/>
      <c r="CO187" s="58"/>
      <c r="CP187" s="58"/>
      <c r="CQ187" s="58"/>
      <c r="CR187" s="58"/>
      <c r="CS187" s="58"/>
      <c r="CT187" s="58"/>
      <c r="CU187" s="58"/>
      <c r="CV187" s="58"/>
      <c r="CW187" s="58"/>
      <c r="CX187" s="58"/>
      <c r="CY187" s="58"/>
      <c r="CZ187" s="58"/>
      <c r="DA187" s="58"/>
      <c r="DB187" s="58"/>
      <c r="DC187" s="58"/>
      <c r="DD187" s="58"/>
      <c r="DE187" s="58"/>
      <c r="DF187" s="58"/>
      <c r="DG187" s="58"/>
      <c r="DH187" s="58"/>
      <c r="DI187" s="58"/>
      <c r="DJ187" s="58"/>
      <c r="DK187" s="58"/>
      <c r="DL187" s="58"/>
      <c r="DM187" s="58"/>
      <c r="DN187" s="58"/>
      <c r="DO187" s="58"/>
      <c r="DP187" s="58"/>
      <c r="DQ187" s="58"/>
      <c r="DR187" s="58"/>
      <c r="DS187" s="58"/>
      <c r="DT187" s="58"/>
      <c r="DU187" s="58"/>
      <c r="DV187" s="58"/>
      <c r="DW187" s="58"/>
      <c r="DX187" s="58"/>
      <c r="DY187" s="58"/>
      <c r="DZ187" s="58"/>
      <c r="EA187" s="58"/>
      <c r="EB187" s="58"/>
      <c r="EC187" s="58"/>
      <c r="ED187" s="58"/>
      <c r="EE187" s="58"/>
      <c r="EF187" s="58"/>
      <c r="EG187" s="58"/>
      <c r="EH187" s="58"/>
      <c r="EI187" s="58"/>
      <c r="EJ187" s="58"/>
      <c r="EK187" s="58"/>
      <c r="EL187" s="58"/>
      <c r="EN187" s="8">
        <v>6</v>
      </c>
      <c r="EO187" s="8">
        <v>4</v>
      </c>
    </row>
    <row r="188" spans="1:145">
      <c r="B188" s="8" t="s">
        <v>273</v>
      </c>
      <c r="C188" s="18" t="s">
        <v>210</v>
      </c>
      <c r="D188" s="18" t="s">
        <v>234</v>
      </c>
      <c r="E188" s="8">
        <v>6</v>
      </c>
      <c r="F188" s="8">
        <v>4</v>
      </c>
      <c r="I188" s="58">
        <v>3.52</v>
      </c>
      <c r="J188" s="58">
        <v>4.3099999999999996</v>
      </c>
      <c r="K188" s="58">
        <v>0.74719999999999998</v>
      </c>
      <c r="L188" s="58">
        <v>73.69</v>
      </c>
      <c r="M188" s="58">
        <v>0.11169999999999999</v>
      </c>
      <c r="N188" s="58">
        <v>0.17910000000000001</v>
      </c>
      <c r="O188" s="58">
        <v>0.76570000000000005</v>
      </c>
      <c r="P188" s="58">
        <v>3.4000000000000002E-2</v>
      </c>
      <c r="Q188" s="58">
        <v>12.56</v>
      </c>
      <c r="R188" s="58">
        <v>0</v>
      </c>
      <c r="S188" s="58">
        <v>95.917699999999996</v>
      </c>
      <c r="T188" s="18"/>
      <c r="V188" s="58">
        <f>(I188/S188)*100</f>
        <v>3.6698127665696738</v>
      </c>
      <c r="W188" s="58"/>
      <c r="X188" s="58">
        <f>(J188/S188)*100</f>
        <v>4.4934355181577539</v>
      </c>
      <c r="Y188" s="58"/>
      <c r="Z188" s="58">
        <f>(K188/S188)*100</f>
        <v>0.77900116454001711</v>
      </c>
      <c r="AA188" s="58"/>
      <c r="AB188" s="58">
        <f>(L188/S188)*100</f>
        <v>76.826279195602069</v>
      </c>
      <c r="AC188" s="58"/>
      <c r="AD188" s="58">
        <f>(M188/S188)*100</f>
        <v>0.11645400171188425</v>
      </c>
      <c r="AE188" s="58"/>
      <c r="AF188" s="58">
        <f>(N188/S188)*100</f>
        <v>0.18672257570813314</v>
      </c>
      <c r="AG188" s="58"/>
      <c r="AH188" s="58">
        <f>(O188/S188)*100</f>
        <v>0.79828853277340905</v>
      </c>
      <c r="AI188" s="58"/>
      <c r="AJ188" s="58">
        <f>(P188/S188)*100</f>
        <v>3.5447055131638899E-2</v>
      </c>
      <c r="AK188" s="58"/>
      <c r="AL188" s="58">
        <f>(Q188/S188)*100</f>
        <v>13.094559189805427</v>
      </c>
      <c r="AM188" s="58"/>
      <c r="AN188" s="58">
        <f>(R188/S188)*100</f>
        <v>0</v>
      </c>
      <c r="AO188" s="58"/>
      <c r="AP188" s="58">
        <f>V188+X188</f>
        <v>8.1632482847274268</v>
      </c>
      <c r="AQ188" s="58">
        <f>AD188/X188</f>
        <v>2.5916473317865431E-2</v>
      </c>
      <c r="AR188" s="58">
        <f>AB188/AD188</f>
        <v>659.7135183527306</v>
      </c>
      <c r="AS188" s="58">
        <f>AB188/X188</f>
        <v>17.097447795823669</v>
      </c>
      <c r="AT188" s="58">
        <f>AF188/AH188</f>
        <v>0.23390361760480602</v>
      </c>
      <c r="AU188" s="58">
        <f>Z188/AF188</f>
        <v>4.1719709659408144</v>
      </c>
      <c r="AV188" s="58">
        <f>Z188/AD188</f>
        <v>6.6893464637421669</v>
      </c>
      <c r="AW188" s="58">
        <f>Z188/AB188</f>
        <v>1.0139774731985343E-2</v>
      </c>
      <c r="AX188" s="58">
        <f>((AF188/40.311)/((AF188/40.311)+(Z188/159.688)))*100</f>
        <v>48.705513066135339</v>
      </c>
      <c r="AY188" s="58"/>
      <c r="AZ188" s="58"/>
      <c r="BA188" s="58"/>
      <c r="BB188" s="58"/>
      <c r="BC188" s="58"/>
      <c r="BD188" s="58"/>
      <c r="BE188" s="58"/>
      <c r="BF188" s="58"/>
      <c r="BG188" s="58"/>
      <c r="BH188" s="58"/>
      <c r="BI188" s="58"/>
      <c r="BJ188" s="58"/>
      <c r="BK188" s="58"/>
      <c r="BL188" s="58"/>
      <c r="BM188" s="58"/>
      <c r="BN188" s="58"/>
      <c r="BO188" s="58"/>
      <c r="BP188" s="58"/>
      <c r="BQ188" s="58"/>
      <c r="BR188" s="58"/>
      <c r="BS188" s="58"/>
      <c r="BT188" s="58"/>
      <c r="BU188" s="58"/>
      <c r="BV188" s="58"/>
      <c r="BW188" s="58"/>
      <c r="BX188" s="58"/>
      <c r="BY188" s="58"/>
      <c r="BZ188" s="58"/>
      <c r="CA188" s="58"/>
      <c r="CB188" s="58"/>
      <c r="CC188" s="58"/>
      <c r="CD188" s="58"/>
      <c r="CE188" s="58"/>
      <c r="CF188" s="58"/>
      <c r="CG188" s="58"/>
      <c r="CH188" s="58"/>
      <c r="CI188" s="58"/>
      <c r="CJ188" s="58"/>
      <c r="CK188" s="58"/>
      <c r="CL188" s="58"/>
      <c r="CM188" s="58"/>
      <c r="CN188" s="58"/>
      <c r="CO188" s="58"/>
      <c r="CP188" s="58"/>
      <c r="CQ188" s="58"/>
      <c r="CR188" s="58"/>
      <c r="CS188" s="58"/>
      <c r="CT188" s="58"/>
      <c r="CU188" s="58"/>
      <c r="CV188" s="58"/>
      <c r="CW188" s="58"/>
      <c r="CX188" s="58"/>
      <c r="CY188" s="58"/>
      <c r="CZ188" s="58"/>
      <c r="DA188" s="58"/>
      <c r="DB188" s="58"/>
      <c r="DC188" s="58"/>
      <c r="DD188" s="58"/>
      <c r="DE188" s="58"/>
      <c r="DF188" s="58"/>
      <c r="DG188" s="58"/>
      <c r="DH188" s="58"/>
      <c r="DI188" s="58"/>
      <c r="DJ188" s="58"/>
      <c r="DK188" s="58"/>
      <c r="DL188" s="58"/>
      <c r="DM188" s="58"/>
      <c r="DN188" s="58"/>
      <c r="DO188" s="58"/>
      <c r="DP188" s="58"/>
      <c r="DQ188" s="58"/>
      <c r="DR188" s="58"/>
      <c r="DS188" s="58"/>
      <c r="DT188" s="58"/>
      <c r="DU188" s="58"/>
      <c r="DV188" s="58"/>
      <c r="DW188" s="58"/>
      <c r="DX188" s="58"/>
      <c r="DY188" s="58"/>
      <c r="DZ188" s="58"/>
      <c r="EA188" s="58"/>
      <c r="EB188" s="58"/>
      <c r="EC188" s="58"/>
      <c r="ED188" s="58"/>
      <c r="EE188" s="58"/>
      <c r="EF188" s="58"/>
      <c r="EG188" s="58"/>
      <c r="EH188" s="58"/>
      <c r="EI188" s="58"/>
      <c r="EJ188" s="58"/>
      <c r="EK188" s="58"/>
      <c r="EL188" s="58"/>
      <c r="EN188" s="8">
        <v>6</v>
      </c>
      <c r="EO188" s="8">
        <v>4</v>
      </c>
    </row>
    <row r="189" spans="1:145">
      <c r="B189" s="8" t="s">
        <v>274</v>
      </c>
      <c r="C189" s="18" t="s">
        <v>210</v>
      </c>
      <c r="D189" s="18" t="s">
        <v>234</v>
      </c>
      <c r="E189" s="8">
        <v>6</v>
      </c>
      <c r="F189" s="8">
        <v>4</v>
      </c>
      <c r="I189" s="58">
        <v>3.46</v>
      </c>
      <c r="J189" s="58">
        <v>4.28</v>
      </c>
      <c r="K189" s="58">
        <v>0.88770000000000004</v>
      </c>
      <c r="L189" s="58">
        <v>73.709999999999994</v>
      </c>
      <c r="M189" s="58">
        <v>0.1229</v>
      </c>
      <c r="N189" s="58">
        <v>0.16589999999999999</v>
      </c>
      <c r="O189" s="58">
        <v>0.82469999999999999</v>
      </c>
      <c r="P189" s="58">
        <v>6.6000000000000003E-2</v>
      </c>
      <c r="Q189" s="58">
        <v>13.47</v>
      </c>
      <c r="R189" s="58">
        <v>9.1000000000000004E-3</v>
      </c>
      <c r="S189" s="58">
        <v>96.996399999999994</v>
      </c>
      <c r="T189" s="18"/>
      <c r="V189" s="58">
        <f>(I189/S189)*100</f>
        <v>3.5671426980795164</v>
      </c>
      <c r="W189" s="58"/>
      <c r="X189" s="58">
        <f>(J189/S189)*100</f>
        <v>4.4125348982024084</v>
      </c>
      <c r="Y189" s="58"/>
      <c r="Z189" s="58">
        <f>(K189/S189)*100</f>
        <v>0.91518860493791532</v>
      </c>
      <c r="AA189" s="58"/>
      <c r="AB189" s="58">
        <f>(L189/S189)*100</f>
        <v>75.992511062266217</v>
      </c>
      <c r="AC189" s="58"/>
      <c r="AD189" s="58">
        <f>(M189/S189)*100</f>
        <v>0.12670573340866259</v>
      </c>
      <c r="AE189" s="58"/>
      <c r="AF189" s="58">
        <f>(N189/S189)*100</f>
        <v>0.17103727561022883</v>
      </c>
      <c r="AG189" s="58"/>
      <c r="AH189" s="58">
        <f>(O189/S189)*100</f>
        <v>0.85023774078213221</v>
      </c>
      <c r="AI189" s="58"/>
      <c r="AJ189" s="58">
        <f>(P189/S189)*100</f>
        <v>6.8043762448915635E-2</v>
      </c>
      <c r="AK189" s="58"/>
      <c r="AL189" s="58">
        <f>(Q189/S189)*100</f>
        <v>13.887113336165054</v>
      </c>
      <c r="AM189" s="58"/>
      <c r="AN189" s="58">
        <f>(R189/S189)*100</f>
        <v>9.3817914891686713E-3</v>
      </c>
      <c r="AO189" s="58"/>
      <c r="AP189" s="58">
        <f>V189+X189</f>
        <v>7.9796775962819249</v>
      </c>
      <c r="AQ189" s="58">
        <f>AD189/X189</f>
        <v>2.8714953271028031E-2</v>
      </c>
      <c r="AR189" s="58">
        <f>AB189/AD189</f>
        <v>599.75589910496331</v>
      </c>
      <c r="AS189" s="58">
        <f>AB189/X189</f>
        <v>17.221962616822424</v>
      </c>
      <c r="AT189" s="58">
        <f>AF189/AH189</f>
        <v>0.20116405965805745</v>
      </c>
      <c r="AU189" s="58">
        <f>Z189/AF189</f>
        <v>5.350813743218807</v>
      </c>
      <c r="AV189" s="58">
        <f>Z189/AD189</f>
        <v>7.2229454841334428</v>
      </c>
      <c r="AW189" s="58">
        <f>Z189/AB189</f>
        <v>1.2043142043142047E-2</v>
      </c>
      <c r="AX189" s="58">
        <f>((AF189/40.311)/((AF189/40.311)+(Z189/159.688)))*100</f>
        <v>42.539831825210193</v>
      </c>
      <c r="AY189" s="58"/>
      <c r="AZ189" s="58"/>
      <c r="BA189" s="58"/>
      <c r="BB189" s="58"/>
      <c r="BC189" s="58"/>
      <c r="BD189" s="58"/>
      <c r="BE189" s="58"/>
      <c r="BF189" s="58"/>
      <c r="BG189" s="58"/>
      <c r="BH189" s="58"/>
      <c r="BI189" s="58"/>
      <c r="BJ189" s="58"/>
      <c r="BK189" s="58"/>
      <c r="BL189" s="58"/>
      <c r="BM189" s="58"/>
      <c r="BN189" s="58"/>
      <c r="BO189" s="58"/>
      <c r="BP189" s="58"/>
      <c r="BQ189" s="58"/>
      <c r="BR189" s="58"/>
      <c r="BS189" s="58"/>
      <c r="BT189" s="58"/>
      <c r="BU189" s="58"/>
      <c r="BV189" s="58"/>
      <c r="BW189" s="58"/>
      <c r="BX189" s="58"/>
      <c r="BY189" s="58"/>
      <c r="BZ189" s="58"/>
      <c r="CA189" s="58"/>
      <c r="CB189" s="58"/>
      <c r="CC189" s="58"/>
      <c r="CD189" s="58"/>
      <c r="CE189" s="58"/>
      <c r="CF189" s="58"/>
      <c r="CG189" s="58"/>
      <c r="CH189" s="58"/>
      <c r="CI189" s="58"/>
      <c r="CJ189" s="58"/>
      <c r="CK189" s="58"/>
      <c r="CL189" s="58"/>
      <c r="CM189" s="58"/>
      <c r="CN189" s="58"/>
      <c r="CO189" s="58"/>
      <c r="CP189" s="58"/>
      <c r="CQ189" s="58"/>
      <c r="CR189" s="58"/>
      <c r="CS189" s="58"/>
      <c r="CT189" s="58"/>
      <c r="CU189" s="58"/>
      <c r="CV189" s="58"/>
      <c r="CW189" s="58"/>
      <c r="CX189" s="58"/>
      <c r="CY189" s="58"/>
      <c r="CZ189" s="58"/>
      <c r="DA189" s="58"/>
      <c r="DB189" s="58"/>
      <c r="DC189" s="58"/>
      <c r="DD189" s="58"/>
      <c r="DE189" s="58"/>
      <c r="DF189" s="58"/>
      <c r="DG189" s="58"/>
      <c r="DH189" s="58"/>
      <c r="DI189" s="58"/>
      <c r="DJ189" s="58"/>
      <c r="DK189" s="58"/>
      <c r="DL189" s="58"/>
      <c r="DM189" s="58"/>
      <c r="DN189" s="58"/>
      <c r="DO189" s="58"/>
      <c r="DP189" s="58"/>
      <c r="DQ189" s="58"/>
      <c r="DR189" s="58"/>
      <c r="DS189" s="58"/>
      <c r="DT189" s="58"/>
      <c r="DU189" s="58"/>
      <c r="DV189" s="58"/>
      <c r="DW189" s="58"/>
      <c r="DX189" s="58"/>
      <c r="DY189" s="58"/>
      <c r="DZ189" s="58"/>
      <c r="EA189" s="58"/>
      <c r="EB189" s="58"/>
      <c r="EC189" s="58"/>
      <c r="ED189" s="58"/>
      <c r="EE189" s="58"/>
      <c r="EF189" s="58"/>
      <c r="EG189" s="58"/>
      <c r="EH189" s="58"/>
      <c r="EI189" s="58"/>
      <c r="EJ189" s="58"/>
      <c r="EK189" s="58"/>
      <c r="EL189" s="58"/>
      <c r="EN189" s="8">
        <v>6</v>
      </c>
      <c r="EO189" s="8">
        <v>4</v>
      </c>
    </row>
    <row r="190" spans="1:145">
      <c r="B190" s="8" t="s">
        <v>275</v>
      </c>
      <c r="C190" s="18" t="s">
        <v>210</v>
      </c>
      <c r="D190" s="18" t="s">
        <v>234</v>
      </c>
      <c r="E190" s="8">
        <v>6</v>
      </c>
      <c r="F190" s="8">
        <v>4</v>
      </c>
      <c r="I190" s="58">
        <v>3.62</v>
      </c>
      <c r="J190" s="58">
        <v>4.63</v>
      </c>
      <c r="K190" s="58">
        <v>0.60219999999999996</v>
      </c>
      <c r="L190" s="58">
        <v>74.47</v>
      </c>
      <c r="M190" s="58">
        <v>6.9900000000000004E-2</v>
      </c>
      <c r="N190" s="58">
        <v>0.15029999999999999</v>
      </c>
      <c r="O190" s="58">
        <v>0.74160000000000004</v>
      </c>
      <c r="P190" s="58">
        <v>0</v>
      </c>
      <c r="Q190" s="58">
        <v>12.83</v>
      </c>
      <c r="R190" s="58">
        <v>0</v>
      </c>
      <c r="S190" s="58">
        <v>97.114099999999993</v>
      </c>
      <c r="T190" s="18"/>
      <c r="V190" s="58">
        <f>(I190/S190)*100</f>
        <v>3.7275740597915239</v>
      </c>
      <c r="W190" s="58"/>
      <c r="X190" s="58">
        <f>(J190/S190)*100</f>
        <v>4.7675878168051806</v>
      </c>
      <c r="Y190" s="58"/>
      <c r="Z190" s="58">
        <f>(K190/S190)*100</f>
        <v>0.62009533116200422</v>
      </c>
      <c r="AA190" s="58"/>
      <c r="AB190" s="58">
        <f>(L190/S190)*100</f>
        <v>76.682994539412917</v>
      </c>
      <c r="AC190" s="58"/>
      <c r="AD190" s="58">
        <f>(M190/S190)*100</f>
        <v>7.1977189718073903E-2</v>
      </c>
      <c r="AE190" s="58"/>
      <c r="AF190" s="58">
        <f>(N190/S190)*100</f>
        <v>0.1547664036427254</v>
      </c>
      <c r="AG190" s="58"/>
      <c r="AH190" s="58">
        <f>(O190/S190)*100</f>
        <v>0.76363782396171109</v>
      </c>
      <c r="AI190" s="58"/>
      <c r="AJ190" s="58">
        <f>(P190/S190)*100</f>
        <v>0</v>
      </c>
      <c r="AK190" s="58"/>
      <c r="AL190" s="58">
        <f>(Q190/S190)*100</f>
        <v>13.211263863846753</v>
      </c>
      <c r="AM190" s="58"/>
      <c r="AN190" s="58">
        <f>(R190/S190)*100</f>
        <v>0</v>
      </c>
      <c r="AO190" s="58"/>
      <c r="AP190" s="58">
        <f>V190+X190</f>
        <v>8.4951618765967041</v>
      </c>
      <c r="AQ190" s="58">
        <f>AD190/X190</f>
        <v>1.5097192224622032E-2</v>
      </c>
      <c r="AR190" s="58">
        <f>AB190/AD190</f>
        <v>1065.3791130185978</v>
      </c>
      <c r="AS190" s="58">
        <f>AB190/X190</f>
        <v>16.084233261339094</v>
      </c>
      <c r="AT190" s="58">
        <f>AF190/AH190</f>
        <v>0.20266990291262132</v>
      </c>
      <c r="AU190" s="58">
        <f>Z190/AF190</f>
        <v>4.0066533599467729</v>
      </c>
      <c r="AV190" s="58">
        <f>Z190/AD190</f>
        <v>8.6151645207439174</v>
      </c>
      <c r="AW190" s="58">
        <f>Z190/AB190</f>
        <v>8.0864777762857526E-3</v>
      </c>
      <c r="AX190" s="58">
        <f>((AF190/40.311)/((AF190/40.311)+(Z190/159.688)))*100</f>
        <v>49.716033244622885</v>
      </c>
      <c r="AY190" s="58"/>
      <c r="AZ190" s="58"/>
      <c r="BA190" s="58"/>
      <c r="BB190" s="58"/>
      <c r="BC190" s="58"/>
      <c r="BD190" s="58"/>
      <c r="BE190" s="58"/>
      <c r="BF190" s="58"/>
      <c r="BG190" s="58"/>
      <c r="BH190" s="58"/>
      <c r="BI190" s="58"/>
      <c r="BJ190" s="58"/>
      <c r="BK190" s="58"/>
      <c r="BL190" s="58"/>
      <c r="BM190" s="58"/>
      <c r="BN190" s="58"/>
      <c r="BO190" s="58"/>
      <c r="BP190" s="58"/>
      <c r="BQ190" s="58"/>
      <c r="BR190" s="58"/>
      <c r="BS190" s="58"/>
      <c r="BT190" s="58"/>
      <c r="BU190" s="58"/>
      <c r="BV190" s="58"/>
      <c r="BW190" s="58"/>
      <c r="BX190" s="58"/>
      <c r="BY190" s="58"/>
      <c r="BZ190" s="58"/>
      <c r="CA190" s="58"/>
      <c r="CB190" s="58"/>
      <c r="CC190" s="58"/>
      <c r="CD190" s="58"/>
      <c r="CE190" s="58"/>
      <c r="CF190" s="58"/>
      <c r="CG190" s="58"/>
      <c r="CH190" s="58"/>
      <c r="CI190" s="58"/>
      <c r="CJ190" s="58"/>
      <c r="CK190" s="58"/>
      <c r="CL190" s="58"/>
      <c r="CM190" s="58"/>
      <c r="CN190" s="58"/>
      <c r="CO190" s="58"/>
      <c r="CP190" s="58"/>
      <c r="CQ190" s="58"/>
      <c r="CR190" s="58"/>
      <c r="CS190" s="58"/>
      <c r="CT190" s="58"/>
      <c r="CU190" s="58"/>
      <c r="CV190" s="58"/>
      <c r="CW190" s="58"/>
      <c r="CX190" s="58"/>
      <c r="CY190" s="58"/>
      <c r="CZ190" s="58"/>
      <c r="DA190" s="58"/>
      <c r="DB190" s="58"/>
      <c r="DC190" s="58"/>
      <c r="DD190" s="58"/>
      <c r="DE190" s="58"/>
      <c r="DF190" s="58"/>
      <c r="DG190" s="58"/>
      <c r="DH190" s="58"/>
      <c r="DI190" s="58"/>
      <c r="DJ190" s="58"/>
      <c r="DK190" s="58"/>
      <c r="DL190" s="58"/>
      <c r="DM190" s="58"/>
      <c r="DN190" s="58"/>
      <c r="DO190" s="58"/>
      <c r="DP190" s="58"/>
      <c r="DQ190" s="58"/>
      <c r="DR190" s="58"/>
      <c r="DS190" s="58"/>
      <c r="DT190" s="58"/>
      <c r="DU190" s="58"/>
      <c r="DV190" s="58"/>
      <c r="DW190" s="58"/>
      <c r="DX190" s="58"/>
      <c r="DY190" s="58"/>
      <c r="DZ190" s="58"/>
      <c r="EA190" s="58"/>
      <c r="EB190" s="58"/>
      <c r="EC190" s="58"/>
      <c r="ED190" s="58"/>
      <c r="EE190" s="58"/>
      <c r="EF190" s="58"/>
      <c r="EG190" s="58"/>
      <c r="EH190" s="58"/>
      <c r="EI190" s="58"/>
      <c r="EJ190" s="58"/>
      <c r="EK190" s="58"/>
      <c r="EL190" s="58"/>
      <c r="EN190" s="8">
        <v>6</v>
      </c>
      <c r="EO190" s="8">
        <v>4</v>
      </c>
    </row>
    <row r="191" spans="1:145">
      <c r="B191" s="8" t="s">
        <v>276</v>
      </c>
      <c r="C191" s="18" t="s">
        <v>210</v>
      </c>
      <c r="D191" s="18" t="s">
        <v>234</v>
      </c>
      <c r="E191" s="8">
        <v>6</v>
      </c>
      <c r="F191" s="8">
        <v>4</v>
      </c>
      <c r="I191" s="58">
        <v>3.39</v>
      </c>
      <c r="J191" s="58">
        <v>4.32</v>
      </c>
      <c r="K191" s="58">
        <v>0.74890000000000001</v>
      </c>
      <c r="L191" s="58">
        <v>71.95</v>
      </c>
      <c r="M191" s="58">
        <v>0.12330000000000001</v>
      </c>
      <c r="N191" s="58">
        <v>0.2089</v>
      </c>
      <c r="O191" s="58">
        <v>0.81869999999999998</v>
      </c>
      <c r="P191" s="58">
        <v>4.0899999999999999E-2</v>
      </c>
      <c r="Q191" s="58">
        <v>12.28</v>
      </c>
      <c r="R191" s="58">
        <v>1.5599999999999999E-2</v>
      </c>
      <c r="S191" s="58">
        <v>93.8964</v>
      </c>
      <c r="T191" s="18"/>
      <c r="V191" s="58">
        <f>(I191/S191)*100</f>
        <v>3.6103620586092759</v>
      </c>
      <c r="W191" s="58"/>
      <c r="X191" s="58">
        <f>(J191/S191)*100</f>
        <v>4.6008153667233254</v>
      </c>
      <c r="Y191" s="58"/>
      <c r="Z191" s="58">
        <f>(K191/S191)*100</f>
        <v>0.79758116392108747</v>
      </c>
      <c r="AA191" s="58"/>
      <c r="AB191" s="58">
        <f>(L191/S191)*100</f>
        <v>76.627005934199815</v>
      </c>
      <c r="AC191" s="58"/>
      <c r="AD191" s="58">
        <f>(M191/S191)*100</f>
        <v>0.13131493859189491</v>
      </c>
      <c r="AE191" s="58"/>
      <c r="AF191" s="58">
        <f>(N191/S191)*100</f>
        <v>0.22247924308067191</v>
      </c>
      <c r="AG191" s="58"/>
      <c r="AH191" s="58">
        <f>(O191/S191)*100</f>
        <v>0.87191841220749677</v>
      </c>
      <c r="AI191" s="58"/>
      <c r="AJ191" s="58">
        <f>(P191/S191)*100</f>
        <v>4.3558645485875923E-2</v>
      </c>
      <c r="AK191" s="58"/>
      <c r="AL191" s="58">
        <f>(Q191/S191)*100</f>
        <v>13.078243681333895</v>
      </c>
      <c r="AM191" s="58"/>
      <c r="AN191" s="58">
        <f>(R191/S191)*100</f>
        <v>1.6614055490945339E-2</v>
      </c>
      <c r="AO191" s="58"/>
      <c r="AP191" s="58">
        <f>V191+X191</f>
        <v>8.2111774253326004</v>
      </c>
      <c r="AQ191" s="58">
        <f>AD191/X191</f>
        <v>2.8541666666666667E-2</v>
      </c>
      <c r="AR191" s="58">
        <f>AB191/AD191</f>
        <v>583.53609083536082</v>
      </c>
      <c r="AS191" s="58">
        <f>AB191/X191</f>
        <v>16.655092592592588</v>
      </c>
      <c r="AT191" s="58">
        <f>AF191/AH191</f>
        <v>0.25516062049590815</v>
      </c>
      <c r="AU191" s="58">
        <f>Z191/AF191</f>
        <v>3.5849688846337955</v>
      </c>
      <c r="AV191" s="58">
        <f>Z191/AD191</f>
        <v>6.0738037307380361</v>
      </c>
      <c r="AW191" s="58">
        <f>Z191/AB191</f>
        <v>1.0408617095205004E-2</v>
      </c>
      <c r="AX191" s="58">
        <f>((AF191/40.311)/((AF191/40.311)+(Z191/159.688)))*100</f>
        <v>52.49412154071382</v>
      </c>
      <c r="AY191" s="58"/>
      <c r="AZ191" s="58"/>
      <c r="BA191" s="58"/>
      <c r="BB191" s="58"/>
      <c r="BC191" s="58"/>
      <c r="BD191" s="58"/>
      <c r="BE191" s="58"/>
      <c r="BF191" s="58"/>
      <c r="BG191" s="58"/>
      <c r="BH191" s="58"/>
      <c r="BI191" s="58"/>
      <c r="BJ191" s="58"/>
      <c r="BK191" s="58"/>
      <c r="BL191" s="58"/>
      <c r="BM191" s="58"/>
      <c r="BN191" s="58"/>
      <c r="BO191" s="58"/>
      <c r="BP191" s="58"/>
      <c r="BQ191" s="58"/>
      <c r="BR191" s="58"/>
      <c r="BS191" s="58"/>
      <c r="BT191" s="58"/>
      <c r="BU191" s="58"/>
      <c r="BV191" s="58"/>
      <c r="BW191" s="58"/>
      <c r="BX191" s="58"/>
      <c r="BY191" s="58"/>
      <c r="BZ191" s="58"/>
      <c r="CA191" s="58"/>
      <c r="CB191" s="58"/>
      <c r="CC191" s="58"/>
      <c r="CD191" s="58"/>
      <c r="CE191" s="58"/>
      <c r="CF191" s="58"/>
      <c r="CG191" s="58"/>
      <c r="CH191" s="58"/>
      <c r="CI191" s="58"/>
      <c r="CJ191" s="58"/>
      <c r="CK191" s="58"/>
      <c r="CL191" s="58"/>
      <c r="CM191" s="58"/>
      <c r="CN191" s="58"/>
      <c r="CO191" s="58"/>
      <c r="CP191" s="58"/>
      <c r="CQ191" s="58"/>
      <c r="CR191" s="58"/>
      <c r="CS191" s="58"/>
      <c r="CT191" s="58"/>
      <c r="CU191" s="58"/>
      <c r="CV191" s="58"/>
      <c r="CW191" s="58"/>
      <c r="CX191" s="58"/>
      <c r="CY191" s="58"/>
      <c r="CZ191" s="58"/>
      <c r="DA191" s="58"/>
      <c r="DB191" s="58"/>
      <c r="DC191" s="58"/>
      <c r="DD191" s="58"/>
      <c r="DE191" s="58"/>
      <c r="DF191" s="58"/>
      <c r="DG191" s="58"/>
      <c r="DH191" s="58"/>
      <c r="DI191" s="58"/>
      <c r="DJ191" s="58"/>
      <c r="DK191" s="58"/>
      <c r="DL191" s="58"/>
      <c r="DM191" s="58"/>
      <c r="DN191" s="58"/>
      <c r="DO191" s="58"/>
      <c r="DP191" s="58"/>
      <c r="DQ191" s="58"/>
      <c r="DR191" s="58"/>
      <c r="DS191" s="58"/>
      <c r="DT191" s="58"/>
      <c r="DU191" s="58"/>
      <c r="DV191" s="58"/>
      <c r="DW191" s="58"/>
      <c r="DX191" s="58"/>
      <c r="DY191" s="58"/>
      <c r="DZ191" s="58"/>
      <c r="EA191" s="58"/>
      <c r="EB191" s="58"/>
      <c r="EC191" s="58"/>
      <c r="ED191" s="58"/>
      <c r="EE191" s="58"/>
      <c r="EF191" s="58"/>
      <c r="EG191" s="58"/>
      <c r="EH191" s="58"/>
      <c r="EI191" s="58"/>
      <c r="EJ191" s="58"/>
      <c r="EK191" s="58"/>
      <c r="EL191" s="58"/>
      <c r="EN191" s="8">
        <v>6</v>
      </c>
      <c r="EO191" s="8">
        <v>4</v>
      </c>
    </row>
    <row r="192" spans="1:145" s="16" customFormat="1">
      <c r="A192" s="1"/>
      <c r="B192" s="1" t="s">
        <v>130</v>
      </c>
      <c r="C192" s="1" t="s">
        <v>277</v>
      </c>
      <c r="D192" s="1" t="s">
        <v>278</v>
      </c>
      <c r="E192" s="1">
        <v>6</v>
      </c>
      <c r="F192" s="1">
        <v>4</v>
      </c>
      <c r="G192" s="1"/>
      <c r="H192" s="1"/>
      <c r="I192" s="59">
        <f>AVERAGE(I187:I191)</f>
        <v>3.4520000000000004</v>
      </c>
      <c r="J192" s="59">
        <f t="shared" ref="J192:S192" si="307">AVERAGE(J187:J191)</f>
        <v>4.3420000000000005</v>
      </c>
      <c r="K192" s="59">
        <f t="shared" si="307"/>
        <v>0.82003999999999999</v>
      </c>
      <c r="L192" s="59">
        <f t="shared" si="307"/>
        <v>72.965999999999994</v>
      </c>
      <c r="M192" s="59">
        <f t="shared" si="307"/>
        <v>0.1132</v>
      </c>
      <c r="N192" s="59">
        <f t="shared" si="307"/>
        <v>0.18586</v>
      </c>
      <c r="O192" s="59">
        <f t="shared" si="307"/>
        <v>0.80117999999999989</v>
      </c>
      <c r="P192" s="59">
        <f t="shared" si="307"/>
        <v>5.602E-2</v>
      </c>
      <c r="Q192" s="59">
        <f t="shared" si="307"/>
        <v>12.626000000000001</v>
      </c>
      <c r="R192" s="59">
        <f t="shared" si="307"/>
        <v>6.7599999999999995E-3</v>
      </c>
      <c r="S192" s="59">
        <f t="shared" si="307"/>
        <v>95.369139999999987</v>
      </c>
      <c r="T192" s="1"/>
      <c r="U192" s="1"/>
      <c r="V192" s="59">
        <f>AVERAGE(V187:V191)</f>
        <v>3.618801237345977</v>
      </c>
      <c r="W192" s="59">
        <f>STDEV(V187:V191)</f>
        <v>8.2327019205544305E-2</v>
      </c>
      <c r="X192" s="59">
        <f>AVERAGE(X187:X191)</f>
        <v>4.5524103711915043</v>
      </c>
      <c r="Y192" s="59">
        <f>STDEV(X187:X191)</f>
        <v>0.13772963066801339</v>
      </c>
      <c r="Z192" s="59">
        <f>AVERAGE(Z187:Z191)</f>
        <v>0.86218961324371191</v>
      </c>
      <c r="AA192" s="59">
        <f>STDEV(Z187:Z191)</f>
        <v>0.21564406488071808</v>
      </c>
      <c r="AB192" s="59">
        <f>AVERAGE(AB187:AB191)</f>
        <v>76.509692580994027</v>
      </c>
      <c r="AC192" s="59">
        <f>STDEV(AB187:AB191)</f>
        <v>0.32388403528969301</v>
      </c>
      <c r="AD192" s="59">
        <f>AVERAGE(AD187:AD191)</f>
        <v>0.11903603863280414</v>
      </c>
      <c r="AE192" s="59">
        <f>STDEV(AD187:AD191)</f>
        <v>2.8776856711641423E-2</v>
      </c>
      <c r="AF192" s="59">
        <f>AVERAGE(AF187:AF191)</f>
        <v>0.19545080586451974</v>
      </c>
      <c r="AG192" s="59">
        <f>STDEV(AF187:AF191)</f>
        <v>3.6221494198105303E-2</v>
      </c>
      <c r="AH192" s="59">
        <f>AVERAGE(AH187:AH191)</f>
        <v>0.84088664317229223</v>
      </c>
      <c r="AI192" s="59">
        <f>STDEV(AH187:AH191)</f>
        <v>6.15364324968566E-2</v>
      </c>
      <c r="AJ192" s="59">
        <f>AVERAGE(AJ187:AJ191)</f>
        <v>5.9370794927184653E-2</v>
      </c>
      <c r="AK192" s="59">
        <f>STDEV(AJ187:AJ191)</f>
        <v>5.6126504784770263E-2</v>
      </c>
      <c r="AL192" s="59">
        <f>AVERAGE(AL187:AL191)</f>
        <v>13.234920056928814</v>
      </c>
      <c r="AM192" s="59">
        <f>STDEV(AL187:AL191)</f>
        <v>0.38080720018115688</v>
      </c>
      <c r="AN192" s="59">
        <f>AVERAGE(AN187:AN191)</f>
        <v>7.1578203375204817E-3</v>
      </c>
      <c r="AO192" s="59">
        <f>STDEV(AN187:AN191)</f>
        <v>7.1375893908077106E-3</v>
      </c>
      <c r="AP192" s="59">
        <f t="shared" ref="AP192:DA192" si="308">AVERAGE(AP187:AP191)</f>
        <v>8.1712116085374813</v>
      </c>
      <c r="AQ192" s="59">
        <f t="shared" si="308"/>
        <v>2.628235445814674E-2</v>
      </c>
      <c r="AR192" s="59">
        <f t="shared" si="308"/>
        <v>684.44103424785874</v>
      </c>
      <c r="AS192" s="59">
        <f t="shared" si="308"/>
        <v>16.81750264899901</v>
      </c>
      <c r="AT192" s="59">
        <f t="shared" si="308"/>
        <v>0.23122229682277248</v>
      </c>
      <c r="AU192" s="59">
        <f t="shared" si="308"/>
        <v>4.4128414085179184</v>
      </c>
      <c r="AV192" s="59">
        <f t="shared" si="308"/>
        <v>7.332697770696404</v>
      </c>
      <c r="AW192" s="59">
        <f t="shared" si="308"/>
        <v>1.1273751885724137E-2</v>
      </c>
      <c r="AX192" s="59">
        <f t="shared" si="308"/>
        <v>47.581933995592358</v>
      </c>
      <c r="AY192" s="59" t="e">
        <f t="shared" si="308"/>
        <v>#DIV/0!</v>
      </c>
      <c r="AZ192" s="59" t="e">
        <f t="shared" si="308"/>
        <v>#DIV/0!</v>
      </c>
      <c r="BA192" s="59" t="e">
        <f t="shared" si="308"/>
        <v>#DIV/0!</v>
      </c>
      <c r="BB192" s="59" t="e">
        <f t="shared" si="308"/>
        <v>#DIV/0!</v>
      </c>
      <c r="BC192" s="59" t="e">
        <f t="shared" si="308"/>
        <v>#DIV/0!</v>
      </c>
      <c r="BD192" s="59" t="e">
        <f t="shared" si="308"/>
        <v>#DIV/0!</v>
      </c>
      <c r="BE192" s="59" t="e">
        <f t="shared" si="308"/>
        <v>#DIV/0!</v>
      </c>
      <c r="BF192" s="59" t="e">
        <f t="shared" si="308"/>
        <v>#DIV/0!</v>
      </c>
      <c r="BG192" s="59" t="e">
        <f t="shared" si="308"/>
        <v>#DIV/0!</v>
      </c>
      <c r="BH192" s="59" t="e">
        <f t="shared" si="308"/>
        <v>#DIV/0!</v>
      </c>
      <c r="BI192" s="59" t="e">
        <f t="shared" si="308"/>
        <v>#DIV/0!</v>
      </c>
      <c r="BJ192" s="59" t="e">
        <f t="shared" si="308"/>
        <v>#DIV/0!</v>
      </c>
      <c r="BK192" s="59" t="e">
        <f t="shared" si="308"/>
        <v>#DIV/0!</v>
      </c>
      <c r="BL192" s="59" t="e">
        <f t="shared" si="308"/>
        <v>#DIV/0!</v>
      </c>
      <c r="BM192" s="59" t="e">
        <f t="shared" si="308"/>
        <v>#DIV/0!</v>
      </c>
      <c r="BN192" s="59" t="e">
        <f t="shared" si="308"/>
        <v>#DIV/0!</v>
      </c>
      <c r="BO192" s="59" t="e">
        <f t="shared" si="308"/>
        <v>#DIV/0!</v>
      </c>
      <c r="BP192" s="59" t="e">
        <f t="shared" si="308"/>
        <v>#DIV/0!</v>
      </c>
      <c r="BQ192" s="59" t="e">
        <f t="shared" si="308"/>
        <v>#DIV/0!</v>
      </c>
      <c r="BR192" s="59" t="e">
        <f t="shared" si="308"/>
        <v>#DIV/0!</v>
      </c>
      <c r="BS192" s="59" t="e">
        <f t="shared" si="308"/>
        <v>#DIV/0!</v>
      </c>
      <c r="BT192" s="59" t="e">
        <f t="shared" si="308"/>
        <v>#DIV/0!</v>
      </c>
      <c r="BU192" s="59" t="e">
        <f t="shared" si="308"/>
        <v>#DIV/0!</v>
      </c>
      <c r="BV192" s="59" t="e">
        <f t="shared" si="308"/>
        <v>#DIV/0!</v>
      </c>
      <c r="BW192" s="59" t="e">
        <f t="shared" si="308"/>
        <v>#DIV/0!</v>
      </c>
      <c r="BX192" s="59" t="e">
        <f t="shared" si="308"/>
        <v>#DIV/0!</v>
      </c>
      <c r="BY192" s="59" t="e">
        <f t="shared" si="308"/>
        <v>#DIV/0!</v>
      </c>
      <c r="BZ192" s="59" t="e">
        <f t="shared" si="308"/>
        <v>#DIV/0!</v>
      </c>
      <c r="CA192" s="59" t="e">
        <f t="shared" si="308"/>
        <v>#DIV/0!</v>
      </c>
      <c r="CB192" s="59" t="e">
        <f t="shared" si="308"/>
        <v>#DIV/0!</v>
      </c>
      <c r="CC192" s="59" t="e">
        <f t="shared" si="308"/>
        <v>#DIV/0!</v>
      </c>
      <c r="CD192" s="59" t="e">
        <f t="shared" si="308"/>
        <v>#DIV/0!</v>
      </c>
      <c r="CE192" s="59" t="e">
        <f t="shared" si="308"/>
        <v>#DIV/0!</v>
      </c>
      <c r="CF192" s="59" t="e">
        <f t="shared" si="308"/>
        <v>#DIV/0!</v>
      </c>
      <c r="CG192" s="59" t="e">
        <f t="shared" si="308"/>
        <v>#DIV/0!</v>
      </c>
      <c r="CH192" s="59" t="e">
        <f t="shared" si="308"/>
        <v>#DIV/0!</v>
      </c>
      <c r="CI192" s="59" t="e">
        <f t="shared" si="308"/>
        <v>#DIV/0!</v>
      </c>
      <c r="CJ192" s="59" t="e">
        <f t="shared" si="308"/>
        <v>#DIV/0!</v>
      </c>
      <c r="CK192" s="59" t="e">
        <f t="shared" si="308"/>
        <v>#DIV/0!</v>
      </c>
      <c r="CL192" s="59" t="e">
        <f t="shared" si="308"/>
        <v>#DIV/0!</v>
      </c>
      <c r="CM192" s="59" t="e">
        <f t="shared" si="308"/>
        <v>#DIV/0!</v>
      </c>
      <c r="CN192" s="59" t="e">
        <f t="shared" si="308"/>
        <v>#DIV/0!</v>
      </c>
      <c r="CO192" s="59" t="e">
        <f t="shared" si="308"/>
        <v>#DIV/0!</v>
      </c>
      <c r="CP192" s="59" t="e">
        <f t="shared" si="308"/>
        <v>#DIV/0!</v>
      </c>
      <c r="CQ192" s="59" t="e">
        <f t="shared" si="308"/>
        <v>#DIV/0!</v>
      </c>
      <c r="CR192" s="59" t="e">
        <f t="shared" si="308"/>
        <v>#DIV/0!</v>
      </c>
      <c r="CS192" s="59" t="e">
        <f t="shared" si="308"/>
        <v>#DIV/0!</v>
      </c>
      <c r="CT192" s="59" t="e">
        <f t="shared" si="308"/>
        <v>#DIV/0!</v>
      </c>
      <c r="CU192" s="59" t="e">
        <f t="shared" si="308"/>
        <v>#DIV/0!</v>
      </c>
      <c r="CV192" s="59" t="e">
        <f t="shared" si="308"/>
        <v>#DIV/0!</v>
      </c>
      <c r="CW192" s="59" t="e">
        <f t="shared" si="308"/>
        <v>#DIV/0!</v>
      </c>
      <c r="CX192" s="59" t="e">
        <f t="shared" si="308"/>
        <v>#DIV/0!</v>
      </c>
      <c r="CY192" s="59" t="e">
        <f t="shared" si="308"/>
        <v>#DIV/0!</v>
      </c>
      <c r="CZ192" s="59" t="e">
        <f t="shared" si="308"/>
        <v>#DIV/0!</v>
      </c>
      <c r="DA192" s="59" t="e">
        <f t="shared" si="308"/>
        <v>#DIV/0!</v>
      </c>
      <c r="DB192" s="59" t="e">
        <f t="shared" ref="DB192:EG192" si="309">AVERAGE(DB187:DB191)</f>
        <v>#DIV/0!</v>
      </c>
      <c r="DC192" s="59" t="e">
        <f t="shared" si="309"/>
        <v>#DIV/0!</v>
      </c>
      <c r="DD192" s="59" t="e">
        <f t="shared" si="309"/>
        <v>#DIV/0!</v>
      </c>
      <c r="DE192" s="59" t="e">
        <f t="shared" si="309"/>
        <v>#DIV/0!</v>
      </c>
      <c r="DF192" s="59" t="e">
        <f t="shared" si="309"/>
        <v>#DIV/0!</v>
      </c>
      <c r="DG192" s="59" t="e">
        <f t="shared" si="309"/>
        <v>#DIV/0!</v>
      </c>
      <c r="DH192" s="59" t="e">
        <f t="shared" si="309"/>
        <v>#DIV/0!</v>
      </c>
      <c r="DI192" s="59" t="e">
        <f t="shared" si="309"/>
        <v>#DIV/0!</v>
      </c>
      <c r="DJ192" s="59" t="e">
        <f t="shared" si="309"/>
        <v>#DIV/0!</v>
      </c>
      <c r="DK192" s="59" t="e">
        <f t="shared" si="309"/>
        <v>#DIV/0!</v>
      </c>
      <c r="DL192" s="59" t="e">
        <f t="shared" si="309"/>
        <v>#DIV/0!</v>
      </c>
      <c r="DM192" s="59" t="e">
        <f t="shared" si="309"/>
        <v>#DIV/0!</v>
      </c>
      <c r="DN192" s="59" t="e">
        <f t="shared" si="309"/>
        <v>#DIV/0!</v>
      </c>
      <c r="DO192" s="59" t="e">
        <f t="shared" si="309"/>
        <v>#DIV/0!</v>
      </c>
      <c r="DP192" s="59" t="e">
        <f t="shared" si="309"/>
        <v>#DIV/0!</v>
      </c>
      <c r="DQ192" s="59" t="e">
        <f t="shared" si="309"/>
        <v>#DIV/0!</v>
      </c>
      <c r="DR192" s="59" t="e">
        <f t="shared" si="309"/>
        <v>#DIV/0!</v>
      </c>
      <c r="DS192" s="59" t="e">
        <f t="shared" si="309"/>
        <v>#DIV/0!</v>
      </c>
      <c r="DT192" s="59" t="e">
        <f t="shared" si="309"/>
        <v>#DIV/0!</v>
      </c>
      <c r="DU192" s="59" t="e">
        <f t="shared" si="309"/>
        <v>#DIV/0!</v>
      </c>
      <c r="DV192" s="59" t="e">
        <f t="shared" si="309"/>
        <v>#DIV/0!</v>
      </c>
      <c r="DW192" s="59" t="e">
        <f t="shared" si="309"/>
        <v>#DIV/0!</v>
      </c>
      <c r="DX192" s="59" t="e">
        <f t="shared" si="309"/>
        <v>#DIV/0!</v>
      </c>
      <c r="DY192" s="59" t="e">
        <f t="shared" si="309"/>
        <v>#DIV/0!</v>
      </c>
      <c r="DZ192" s="59" t="e">
        <f t="shared" si="309"/>
        <v>#DIV/0!</v>
      </c>
      <c r="EA192" s="59" t="e">
        <f t="shared" si="309"/>
        <v>#DIV/0!</v>
      </c>
      <c r="EB192" s="59" t="e">
        <f t="shared" si="309"/>
        <v>#DIV/0!</v>
      </c>
      <c r="EC192" s="59" t="e">
        <f t="shared" si="309"/>
        <v>#DIV/0!</v>
      </c>
      <c r="ED192" s="59" t="e">
        <f t="shared" si="309"/>
        <v>#DIV/0!</v>
      </c>
      <c r="EE192" s="59" t="e">
        <f t="shared" si="309"/>
        <v>#DIV/0!</v>
      </c>
      <c r="EF192" s="59" t="e">
        <f t="shared" si="309"/>
        <v>#DIV/0!</v>
      </c>
      <c r="EG192" s="59" t="e">
        <f t="shared" si="309"/>
        <v>#DIV/0!</v>
      </c>
      <c r="EH192" s="59" t="e">
        <f>AVERAGE(EH187:EH191)</f>
        <v>#DIV/0!</v>
      </c>
      <c r="EI192" s="59" t="e">
        <f>AVERAGE(EI187:EI191)</f>
        <v>#DIV/0!</v>
      </c>
      <c r="EJ192" s="59" t="e">
        <f>AVERAGE(EJ187:EJ191)</f>
        <v>#DIV/0!</v>
      </c>
      <c r="EK192" s="59" t="e">
        <f>AVERAGE(EK187:EK191)</f>
        <v>#DIV/0!</v>
      </c>
      <c r="EL192" s="59" t="e">
        <f>AVERAGE(EL187:EL191)</f>
        <v>#DIV/0!</v>
      </c>
      <c r="EN192" s="16">
        <v>6</v>
      </c>
      <c r="EO192" s="16">
        <v>4</v>
      </c>
    </row>
    <row r="193" spans="1:145" s="19" customFormat="1">
      <c r="A193" s="2"/>
      <c r="B193" s="2"/>
      <c r="C193" s="2"/>
      <c r="D193" s="2"/>
      <c r="E193" s="2"/>
      <c r="F193" s="2"/>
      <c r="G193" s="2"/>
      <c r="H193" s="2"/>
      <c r="I193" s="60">
        <f>STDEV(I187:I191)</f>
        <v>0.13217412757419661</v>
      </c>
      <c r="J193" s="60">
        <f t="shared" ref="J193:S193" si="310">STDEV(J187:J191)</f>
        <v>0.17166828478201784</v>
      </c>
      <c r="K193" s="60">
        <f t="shared" si="310"/>
        <v>0.19295647954914591</v>
      </c>
      <c r="L193" s="60">
        <f t="shared" si="310"/>
        <v>1.4316005029336885</v>
      </c>
      <c r="M193" s="60">
        <f t="shared" si="310"/>
        <v>2.5972292929196773E-2</v>
      </c>
      <c r="N193" s="60">
        <f t="shared" si="310"/>
        <v>3.0737729259006728E-2</v>
      </c>
      <c r="O193" s="60">
        <f t="shared" si="310"/>
        <v>4.6332785368462331E-2</v>
      </c>
      <c r="P193" s="60">
        <f t="shared" si="310"/>
        <v>5.2130240743737205E-2</v>
      </c>
      <c r="Q193" s="60">
        <f t="shared" si="310"/>
        <v>0.56624199773595052</v>
      </c>
      <c r="R193" s="60">
        <f t="shared" si="310"/>
        <v>6.7173655550371832E-3</v>
      </c>
      <c r="S193" s="60">
        <f t="shared" si="310"/>
        <v>1.8811991874865335</v>
      </c>
      <c r="T193" s="2"/>
      <c r="U193" s="2"/>
      <c r="V193" s="60"/>
      <c r="W193" s="60"/>
      <c r="X193" s="60"/>
      <c r="Y193" s="60"/>
      <c r="Z193" s="60"/>
      <c r="AA193" s="60"/>
      <c r="AB193" s="60"/>
      <c r="AC193" s="60"/>
      <c r="AD193" s="60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>
        <f t="shared" ref="AP193:DA193" si="311">STDEV(AP187:AP191)</f>
        <v>0.20635119336813218</v>
      </c>
      <c r="AQ193" s="60">
        <f t="shared" si="311"/>
        <v>6.7696279156776252E-3</v>
      </c>
      <c r="AR193" s="60">
        <f t="shared" si="311"/>
        <v>219.19739921404266</v>
      </c>
      <c r="AS193" s="60">
        <f t="shared" si="311"/>
        <v>0.46115480437013168</v>
      </c>
      <c r="AT193" s="60">
        <f t="shared" si="311"/>
        <v>2.8820100909644441E-2</v>
      </c>
      <c r="AU193" s="60">
        <f t="shared" si="311"/>
        <v>0.72050276574054828</v>
      </c>
      <c r="AV193" s="60">
        <f t="shared" si="311"/>
        <v>1.0231931571385939</v>
      </c>
      <c r="AW193" s="60">
        <f t="shared" si="311"/>
        <v>2.8414297722157479E-3</v>
      </c>
      <c r="AX193" s="60">
        <f t="shared" si="311"/>
        <v>4.0358424162420903</v>
      </c>
      <c r="AY193" s="60" t="e">
        <f t="shared" si="311"/>
        <v>#DIV/0!</v>
      </c>
      <c r="AZ193" s="60" t="e">
        <f t="shared" si="311"/>
        <v>#DIV/0!</v>
      </c>
      <c r="BA193" s="60" t="e">
        <f t="shared" si="311"/>
        <v>#DIV/0!</v>
      </c>
      <c r="BB193" s="60" t="e">
        <f t="shared" si="311"/>
        <v>#DIV/0!</v>
      </c>
      <c r="BC193" s="60" t="e">
        <f t="shared" si="311"/>
        <v>#DIV/0!</v>
      </c>
      <c r="BD193" s="60" t="e">
        <f t="shared" si="311"/>
        <v>#DIV/0!</v>
      </c>
      <c r="BE193" s="60" t="e">
        <f t="shared" si="311"/>
        <v>#DIV/0!</v>
      </c>
      <c r="BF193" s="60" t="e">
        <f t="shared" si="311"/>
        <v>#DIV/0!</v>
      </c>
      <c r="BG193" s="60" t="e">
        <f t="shared" si="311"/>
        <v>#DIV/0!</v>
      </c>
      <c r="BH193" s="60" t="e">
        <f t="shared" si="311"/>
        <v>#DIV/0!</v>
      </c>
      <c r="BI193" s="60" t="e">
        <f t="shared" si="311"/>
        <v>#DIV/0!</v>
      </c>
      <c r="BJ193" s="60" t="e">
        <f t="shared" si="311"/>
        <v>#DIV/0!</v>
      </c>
      <c r="BK193" s="60" t="e">
        <f t="shared" si="311"/>
        <v>#DIV/0!</v>
      </c>
      <c r="BL193" s="60" t="e">
        <f t="shared" si="311"/>
        <v>#DIV/0!</v>
      </c>
      <c r="BM193" s="60" t="e">
        <f t="shared" si="311"/>
        <v>#DIV/0!</v>
      </c>
      <c r="BN193" s="60" t="e">
        <f t="shared" si="311"/>
        <v>#DIV/0!</v>
      </c>
      <c r="BO193" s="60" t="e">
        <f t="shared" si="311"/>
        <v>#DIV/0!</v>
      </c>
      <c r="BP193" s="60" t="e">
        <f t="shared" si="311"/>
        <v>#DIV/0!</v>
      </c>
      <c r="BQ193" s="60" t="e">
        <f t="shared" si="311"/>
        <v>#DIV/0!</v>
      </c>
      <c r="BR193" s="60" t="e">
        <f t="shared" si="311"/>
        <v>#DIV/0!</v>
      </c>
      <c r="BS193" s="60" t="e">
        <f t="shared" si="311"/>
        <v>#DIV/0!</v>
      </c>
      <c r="BT193" s="60" t="e">
        <f t="shared" si="311"/>
        <v>#DIV/0!</v>
      </c>
      <c r="BU193" s="60" t="e">
        <f t="shared" si="311"/>
        <v>#DIV/0!</v>
      </c>
      <c r="BV193" s="60" t="e">
        <f t="shared" si="311"/>
        <v>#DIV/0!</v>
      </c>
      <c r="BW193" s="60" t="e">
        <f t="shared" si="311"/>
        <v>#DIV/0!</v>
      </c>
      <c r="BX193" s="60" t="e">
        <f t="shared" si="311"/>
        <v>#DIV/0!</v>
      </c>
      <c r="BY193" s="60" t="e">
        <f t="shared" si="311"/>
        <v>#DIV/0!</v>
      </c>
      <c r="BZ193" s="60" t="e">
        <f t="shared" si="311"/>
        <v>#DIV/0!</v>
      </c>
      <c r="CA193" s="60" t="e">
        <f t="shared" si="311"/>
        <v>#DIV/0!</v>
      </c>
      <c r="CB193" s="60" t="e">
        <f t="shared" si="311"/>
        <v>#DIV/0!</v>
      </c>
      <c r="CC193" s="60" t="e">
        <f t="shared" si="311"/>
        <v>#DIV/0!</v>
      </c>
      <c r="CD193" s="60" t="e">
        <f t="shared" si="311"/>
        <v>#DIV/0!</v>
      </c>
      <c r="CE193" s="60" t="e">
        <f t="shared" si="311"/>
        <v>#DIV/0!</v>
      </c>
      <c r="CF193" s="60" t="e">
        <f t="shared" si="311"/>
        <v>#DIV/0!</v>
      </c>
      <c r="CG193" s="60" t="e">
        <f t="shared" si="311"/>
        <v>#DIV/0!</v>
      </c>
      <c r="CH193" s="60" t="e">
        <f t="shared" si="311"/>
        <v>#DIV/0!</v>
      </c>
      <c r="CI193" s="60" t="e">
        <f t="shared" si="311"/>
        <v>#DIV/0!</v>
      </c>
      <c r="CJ193" s="60" t="e">
        <f t="shared" si="311"/>
        <v>#DIV/0!</v>
      </c>
      <c r="CK193" s="60" t="e">
        <f t="shared" si="311"/>
        <v>#DIV/0!</v>
      </c>
      <c r="CL193" s="60" t="e">
        <f t="shared" si="311"/>
        <v>#DIV/0!</v>
      </c>
      <c r="CM193" s="60" t="e">
        <f t="shared" si="311"/>
        <v>#DIV/0!</v>
      </c>
      <c r="CN193" s="60" t="e">
        <f t="shared" si="311"/>
        <v>#DIV/0!</v>
      </c>
      <c r="CO193" s="60" t="e">
        <f t="shared" si="311"/>
        <v>#DIV/0!</v>
      </c>
      <c r="CP193" s="60" t="e">
        <f t="shared" si="311"/>
        <v>#DIV/0!</v>
      </c>
      <c r="CQ193" s="60" t="e">
        <f t="shared" si="311"/>
        <v>#DIV/0!</v>
      </c>
      <c r="CR193" s="60" t="e">
        <f t="shared" si="311"/>
        <v>#DIV/0!</v>
      </c>
      <c r="CS193" s="60" t="e">
        <f t="shared" si="311"/>
        <v>#DIV/0!</v>
      </c>
      <c r="CT193" s="60" t="e">
        <f t="shared" si="311"/>
        <v>#DIV/0!</v>
      </c>
      <c r="CU193" s="60" t="e">
        <f t="shared" si="311"/>
        <v>#DIV/0!</v>
      </c>
      <c r="CV193" s="60" t="e">
        <f t="shared" si="311"/>
        <v>#DIV/0!</v>
      </c>
      <c r="CW193" s="60" t="e">
        <f t="shared" si="311"/>
        <v>#DIV/0!</v>
      </c>
      <c r="CX193" s="60" t="e">
        <f t="shared" si="311"/>
        <v>#DIV/0!</v>
      </c>
      <c r="CY193" s="60" t="e">
        <f t="shared" si="311"/>
        <v>#DIV/0!</v>
      </c>
      <c r="CZ193" s="60" t="e">
        <f t="shared" si="311"/>
        <v>#DIV/0!</v>
      </c>
      <c r="DA193" s="60" t="e">
        <f t="shared" si="311"/>
        <v>#DIV/0!</v>
      </c>
      <c r="DB193" s="60" t="e">
        <f t="shared" ref="DB193:EL193" si="312">STDEV(DB187:DB191)</f>
        <v>#DIV/0!</v>
      </c>
      <c r="DC193" s="60" t="e">
        <f t="shared" si="312"/>
        <v>#DIV/0!</v>
      </c>
      <c r="DD193" s="60" t="e">
        <f t="shared" si="312"/>
        <v>#DIV/0!</v>
      </c>
      <c r="DE193" s="60" t="e">
        <f t="shared" si="312"/>
        <v>#DIV/0!</v>
      </c>
      <c r="DF193" s="60" t="e">
        <f t="shared" si="312"/>
        <v>#DIV/0!</v>
      </c>
      <c r="DG193" s="60" t="e">
        <f t="shared" si="312"/>
        <v>#DIV/0!</v>
      </c>
      <c r="DH193" s="60" t="e">
        <f t="shared" si="312"/>
        <v>#DIV/0!</v>
      </c>
      <c r="DI193" s="60" t="e">
        <f t="shared" si="312"/>
        <v>#DIV/0!</v>
      </c>
      <c r="DJ193" s="60" t="e">
        <f t="shared" si="312"/>
        <v>#DIV/0!</v>
      </c>
      <c r="DK193" s="60" t="e">
        <f t="shared" si="312"/>
        <v>#DIV/0!</v>
      </c>
      <c r="DL193" s="60" t="e">
        <f t="shared" si="312"/>
        <v>#DIV/0!</v>
      </c>
      <c r="DM193" s="60" t="e">
        <f t="shared" si="312"/>
        <v>#DIV/0!</v>
      </c>
      <c r="DN193" s="60" t="e">
        <f t="shared" si="312"/>
        <v>#DIV/0!</v>
      </c>
      <c r="DO193" s="60" t="e">
        <f t="shared" si="312"/>
        <v>#DIV/0!</v>
      </c>
      <c r="DP193" s="60" t="e">
        <f t="shared" si="312"/>
        <v>#DIV/0!</v>
      </c>
      <c r="DQ193" s="60" t="e">
        <f t="shared" si="312"/>
        <v>#DIV/0!</v>
      </c>
      <c r="DR193" s="60" t="e">
        <f t="shared" si="312"/>
        <v>#DIV/0!</v>
      </c>
      <c r="DS193" s="60" t="e">
        <f t="shared" si="312"/>
        <v>#DIV/0!</v>
      </c>
      <c r="DT193" s="60" t="e">
        <f t="shared" si="312"/>
        <v>#DIV/0!</v>
      </c>
      <c r="DU193" s="60" t="e">
        <f t="shared" si="312"/>
        <v>#DIV/0!</v>
      </c>
      <c r="DV193" s="60" t="e">
        <f t="shared" si="312"/>
        <v>#DIV/0!</v>
      </c>
      <c r="DW193" s="60" t="e">
        <f t="shared" si="312"/>
        <v>#DIV/0!</v>
      </c>
      <c r="DX193" s="60" t="e">
        <f t="shared" si="312"/>
        <v>#DIV/0!</v>
      </c>
      <c r="DY193" s="60" t="e">
        <f t="shared" si="312"/>
        <v>#DIV/0!</v>
      </c>
      <c r="DZ193" s="60" t="e">
        <f t="shared" si="312"/>
        <v>#DIV/0!</v>
      </c>
      <c r="EA193" s="60" t="e">
        <f t="shared" si="312"/>
        <v>#DIV/0!</v>
      </c>
      <c r="EB193" s="60" t="e">
        <f t="shared" si="312"/>
        <v>#DIV/0!</v>
      </c>
      <c r="EC193" s="60" t="e">
        <f t="shared" si="312"/>
        <v>#DIV/0!</v>
      </c>
      <c r="ED193" s="60" t="e">
        <f t="shared" si="312"/>
        <v>#DIV/0!</v>
      </c>
      <c r="EE193" s="60" t="e">
        <f t="shared" si="312"/>
        <v>#DIV/0!</v>
      </c>
      <c r="EF193" s="60" t="e">
        <f t="shared" si="312"/>
        <v>#DIV/0!</v>
      </c>
      <c r="EG193" s="60" t="e">
        <f t="shared" si="312"/>
        <v>#DIV/0!</v>
      </c>
      <c r="EH193" s="60" t="e">
        <f t="shared" si="312"/>
        <v>#DIV/0!</v>
      </c>
      <c r="EI193" s="60" t="e">
        <f t="shared" si="312"/>
        <v>#DIV/0!</v>
      </c>
      <c r="EJ193" s="60" t="e">
        <f t="shared" si="312"/>
        <v>#DIV/0!</v>
      </c>
      <c r="EK193" s="60" t="e">
        <f t="shared" si="312"/>
        <v>#DIV/0!</v>
      </c>
      <c r="EL193" s="60" t="e">
        <f t="shared" si="312"/>
        <v>#DIV/0!</v>
      </c>
    </row>
    <row r="194" spans="1:145">
      <c r="B194" s="18"/>
      <c r="C194" s="1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1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  <c r="AK194" s="58"/>
      <c r="AL194" s="58"/>
      <c r="AM194" s="58"/>
      <c r="AN194" s="58"/>
      <c r="AO194" s="58"/>
      <c r="AP194" s="58"/>
      <c r="AQ194" s="58" t="e">
        <f t="shared" ref="AQ194:AQ213" si="313">AD194/X194</f>
        <v>#DIV/0!</v>
      </c>
      <c r="AR194" s="58" t="e">
        <f t="shared" ref="AR194:AR213" si="314">AB194/AD194</f>
        <v>#DIV/0!</v>
      </c>
      <c r="AS194" s="58" t="e">
        <f t="shared" ref="AS194:AS213" si="315">AB194/X194</f>
        <v>#DIV/0!</v>
      </c>
      <c r="AT194" s="58" t="e">
        <f t="shared" ref="AT194:AT213" si="316">AF194/AH194</f>
        <v>#DIV/0!</v>
      </c>
      <c r="AU194" s="58" t="e">
        <f t="shared" ref="AU194:AU213" si="317">Z194/AF194</f>
        <v>#DIV/0!</v>
      </c>
      <c r="AV194" s="58" t="e">
        <f t="shared" ref="AV194:AV213" si="318">Z194/AD194</f>
        <v>#DIV/0!</v>
      </c>
      <c r="AW194" s="58" t="e">
        <f t="shared" ref="AW194:AW213" si="319">Z194/AB194</f>
        <v>#DIV/0!</v>
      </c>
      <c r="AX194" s="58" t="e">
        <f t="shared" ref="AX194:AX213" si="320">((AF194/40.311)/((AF194/40.311)+(Z194/159.688)))*100</f>
        <v>#DIV/0!</v>
      </c>
      <c r="AY194" s="58"/>
      <c r="AZ194" s="58"/>
      <c r="BA194" s="58"/>
      <c r="BB194" s="58"/>
      <c r="BC194" s="58"/>
      <c r="BD194" s="58"/>
      <c r="BE194" s="58"/>
      <c r="BF194" s="58"/>
      <c r="BG194" s="58"/>
      <c r="BH194" s="58"/>
      <c r="BI194" s="58"/>
      <c r="BJ194" s="58"/>
      <c r="BK194" s="58"/>
      <c r="BL194" s="58"/>
      <c r="BM194" s="58"/>
      <c r="BN194" s="58"/>
      <c r="BO194" s="58"/>
      <c r="BP194" s="58"/>
      <c r="BQ194" s="58"/>
      <c r="BR194" s="58"/>
      <c r="BS194" s="58"/>
      <c r="BT194" s="58"/>
      <c r="BU194" s="58"/>
      <c r="BV194" s="58"/>
      <c r="BW194" s="58"/>
      <c r="BX194" s="58"/>
      <c r="BY194" s="58"/>
      <c r="BZ194" s="58"/>
      <c r="CA194" s="58"/>
      <c r="CB194" s="58"/>
      <c r="CC194" s="58"/>
      <c r="CD194" s="58"/>
      <c r="CE194" s="58"/>
      <c r="CF194" s="58"/>
      <c r="CG194" s="58"/>
      <c r="CH194" s="58"/>
      <c r="CI194" s="58"/>
      <c r="CJ194" s="58"/>
      <c r="CK194" s="58"/>
      <c r="CL194" s="58"/>
      <c r="CM194" s="58"/>
      <c r="CN194" s="58"/>
      <c r="CO194" s="58"/>
      <c r="CP194" s="58"/>
      <c r="CQ194" s="58"/>
      <c r="CR194" s="58"/>
      <c r="CS194" s="58"/>
      <c r="CT194" s="58"/>
      <c r="CU194" s="58"/>
      <c r="CV194" s="58"/>
      <c r="CW194" s="58"/>
      <c r="CX194" s="58"/>
      <c r="CY194" s="58"/>
      <c r="CZ194" s="58"/>
      <c r="DA194" s="58"/>
      <c r="DB194" s="58"/>
      <c r="DC194" s="58"/>
      <c r="DD194" s="58"/>
      <c r="DE194" s="58"/>
      <c r="DF194" s="58"/>
      <c r="DG194" s="58"/>
      <c r="DH194" s="58"/>
      <c r="DI194" s="58"/>
      <c r="DJ194" s="58"/>
      <c r="DK194" s="58"/>
      <c r="DL194" s="58"/>
      <c r="DM194" s="58"/>
      <c r="DN194" s="58"/>
      <c r="DO194" s="58"/>
      <c r="DP194" s="58"/>
      <c r="DQ194" s="58"/>
      <c r="DR194" s="58"/>
      <c r="DS194" s="58"/>
      <c r="DT194" s="58"/>
      <c r="DU194" s="58"/>
      <c r="DV194" s="58"/>
      <c r="DW194" s="58"/>
      <c r="DX194" s="58"/>
      <c r="DY194" s="58"/>
      <c r="DZ194" s="58"/>
      <c r="EA194" s="58"/>
      <c r="EB194" s="58"/>
      <c r="EC194" s="58"/>
      <c r="ED194" s="58"/>
      <c r="EE194" s="58"/>
      <c r="EF194" s="58"/>
      <c r="EG194" s="58"/>
      <c r="EH194" s="58"/>
      <c r="EI194" s="58"/>
      <c r="EJ194" s="58"/>
      <c r="EK194" s="58"/>
      <c r="EL194" s="58"/>
    </row>
    <row r="195" spans="1:145">
      <c r="A195" s="8" t="s">
        <v>246</v>
      </c>
      <c r="B195" s="18" t="s">
        <v>279</v>
      </c>
      <c r="C195" s="18" t="s">
        <v>210</v>
      </c>
      <c r="D195" s="18" t="s">
        <v>280</v>
      </c>
      <c r="E195" s="8">
        <v>7</v>
      </c>
      <c r="F195" s="8">
        <v>1</v>
      </c>
      <c r="G195" s="8" t="s">
        <v>1202</v>
      </c>
      <c r="H195" s="8" t="s">
        <v>1203</v>
      </c>
      <c r="I195" s="58">
        <v>3.79</v>
      </c>
      <c r="J195" s="58">
        <v>3.93</v>
      </c>
      <c r="K195" s="58">
        <v>0.34289999999999998</v>
      </c>
      <c r="L195" s="58">
        <v>75.36</v>
      </c>
      <c r="M195" s="58">
        <v>9.3100000000000002E-2</v>
      </c>
      <c r="N195" s="58">
        <v>8.9800000000000005E-2</v>
      </c>
      <c r="O195" s="58">
        <v>0.62890000000000001</v>
      </c>
      <c r="P195" s="58">
        <v>2.01E-2</v>
      </c>
      <c r="Q195" s="58">
        <v>12.28</v>
      </c>
      <c r="R195" s="58">
        <v>1.5100000000000001E-2</v>
      </c>
      <c r="S195" s="58">
        <v>96.55</v>
      </c>
      <c r="T195" s="18"/>
      <c r="V195" s="58">
        <f t="shared" ref="V195:V213" si="321">(I195/S195)*100</f>
        <v>3.925427239772139</v>
      </c>
      <c r="W195" s="58"/>
      <c r="X195" s="58">
        <f t="shared" ref="X195:X213" si="322">(J195/S195)*100</f>
        <v>4.070429829104091</v>
      </c>
      <c r="Y195" s="58"/>
      <c r="Z195" s="58">
        <f t="shared" ref="Z195:Z213" si="323">(K195/S195)*100</f>
        <v>0.35515277058518901</v>
      </c>
      <c r="AA195" s="58"/>
      <c r="AB195" s="58">
        <f t="shared" ref="AB195:AB213" si="324">(L195/S195)*100</f>
        <v>78.052822371828071</v>
      </c>
      <c r="AC195" s="58"/>
      <c r="AD195" s="58">
        <f t="shared" ref="AD195:AD213" si="325">(M195/S195)*100</f>
        <v>9.6426721905748317E-2</v>
      </c>
      <c r="AE195" s="58"/>
      <c r="AF195" s="58">
        <f t="shared" ref="AF195:AF213" si="326">(N195/S195)*100</f>
        <v>9.3008803728638012E-2</v>
      </c>
      <c r="AG195" s="58"/>
      <c r="AH195" s="58">
        <f t="shared" ref="AH195:AH213" si="327">(O195/S195)*100</f>
        <v>0.65137234593474891</v>
      </c>
      <c r="AI195" s="58"/>
      <c r="AJ195" s="58">
        <f t="shared" ref="AJ195:AJ213" si="328">(P195/S195)*100</f>
        <v>2.0818228896944589E-2</v>
      </c>
      <c r="AK195" s="58"/>
      <c r="AL195" s="58">
        <f t="shared" ref="AL195:AL213" si="329">(Q195/S195)*100</f>
        <v>12.718798549974105</v>
      </c>
      <c r="AM195" s="58"/>
      <c r="AN195" s="58">
        <f t="shared" ref="AN195:AN213" si="330">(R195/S195)*100</f>
        <v>1.5639564992232003E-2</v>
      </c>
      <c r="AO195" s="58"/>
      <c r="AP195" s="58">
        <f t="shared" ref="AP195:AP213" si="331">V195+X195</f>
        <v>7.99585706887623</v>
      </c>
      <c r="AQ195" s="58">
        <f t="shared" si="313"/>
        <v>2.3689567430025447E-2</v>
      </c>
      <c r="AR195" s="58">
        <f t="shared" si="314"/>
        <v>809.45220193340492</v>
      </c>
      <c r="AS195" s="58">
        <f t="shared" si="315"/>
        <v>19.175572519083971</v>
      </c>
      <c r="AT195" s="58">
        <f t="shared" si="316"/>
        <v>0.14278899666083636</v>
      </c>
      <c r="AU195" s="58">
        <f t="shared" si="317"/>
        <v>3.8184855233853008</v>
      </c>
      <c r="AV195" s="58">
        <f t="shared" si="318"/>
        <v>3.6831364124597208</v>
      </c>
      <c r="AW195" s="58">
        <f t="shared" si="319"/>
        <v>4.5501592356687898E-3</v>
      </c>
      <c r="AX195" s="58">
        <f t="shared" si="320"/>
        <v>50.918487734823771</v>
      </c>
      <c r="AY195" s="58"/>
      <c r="AZ195" s="58"/>
      <c r="BA195" s="58"/>
      <c r="BB195" s="58"/>
      <c r="BC195" s="58"/>
      <c r="BD195" s="58"/>
      <c r="BE195" s="58"/>
      <c r="BF195" s="58"/>
      <c r="BG195" s="58"/>
      <c r="BH195" s="58"/>
      <c r="BI195" s="58"/>
      <c r="BJ195" s="58"/>
      <c r="BK195" s="58"/>
      <c r="BL195" s="58"/>
      <c r="BM195" s="58"/>
      <c r="BN195" s="58"/>
      <c r="BO195" s="58"/>
      <c r="BP195" s="58"/>
      <c r="BQ195" s="58"/>
      <c r="BR195" s="58"/>
      <c r="BS195" s="58"/>
      <c r="BT195" s="58"/>
      <c r="BU195" s="58"/>
      <c r="BV195" s="58"/>
      <c r="BW195" s="58"/>
      <c r="BX195" s="58"/>
      <c r="BY195" s="58"/>
      <c r="BZ195" s="58"/>
      <c r="CA195" s="58"/>
      <c r="CB195" s="58"/>
      <c r="CC195" s="58"/>
      <c r="CD195" s="58"/>
      <c r="CE195" s="58"/>
      <c r="CF195" s="58"/>
      <c r="CG195" s="58"/>
      <c r="CH195" s="58"/>
      <c r="CI195" s="58"/>
      <c r="CJ195" s="58"/>
      <c r="CK195" s="58"/>
      <c r="CL195" s="58"/>
      <c r="CM195" s="58"/>
      <c r="CN195" s="58"/>
      <c r="CO195" s="58"/>
      <c r="CP195" s="58"/>
      <c r="CQ195" s="58"/>
      <c r="CR195" s="58"/>
      <c r="CS195" s="58"/>
      <c r="CT195" s="58"/>
      <c r="CU195" s="58"/>
      <c r="CV195" s="58"/>
      <c r="CW195" s="58"/>
      <c r="CX195" s="58"/>
      <c r="CY195" s="58"/>
      <c r="CZ195" s="58"/>
      <c r="DA195" s="58"/>
      <c r="DB195" s="58"/>
      <c r="DC195" s="58"/>
      <c r="DD195" s="58"/>
      <c r="DE195" s="58"/>
      <c r="DF195" s="58"/>
      <c r="DG195" s="58"/>
      <c r="DH195" s="58"/>
      <c r="DI195" s="58"/>
      <c r="DJ195" s="58"/>
      <c r="DK195" s="58"/>
      <c r="DL195" s="58"/>
      <c r="DM195" s="58"/>
      <c r="DN195" s="58"/>
      <c r="DO195" s="58"/>
      <c r="DP195" s="58"/>
      <c r="DQ195" s="58"/>
      <c r="DR195" s="58"/>
      <c r="DS195" s="58"/>
      <c r="DT195" s="58"/>
      <c r="DU195" s="58"/>
      <c r="DV195" s="58"/>
      <c r="DW195" s="58"/>
      <c r="DX195" s="58"/>
      <c r="DY195" s="58"/>
      <c r="DZ195" s="58"/>
      <c r="EA195" s="58"/>
      <c r="EB195" s="58"/>
      <c r="EC195" s="58"/>
      <c r="ED195" s="58"/>
      <c r="EE195" s="58"/>
      <c r="EF195" s="58"/>
      <c r="EG195" s="58"/>
      <c r="EH195" s="58"/>
      <c r="EI195" s="58"/>
      <c r="EJ195" s="58"/>
      <c r="EK195" s="58"/>
      <c r="EL195" s="58"/>
      <c r="EN195" s="8">
        <v>7</v>
      </c>
      <c r="EO195" s="8">
        <v>1</v>
      </c>
    </row>
    <row r="196" spans="1:145">
      <c r="B196" s="18" t="s">
        <v>281</v>
      </c>
      <c r="C196" s="18" t="s">
        <v>210</v>
      </c>
      <c r="D196" s="18" t="s">
        <v>280</v>
      </c>
      <c r="E196" s="8">
        <v>7</v>
      </c>
      <c r="F196" s="8">
        <v>1</v>
      </c>
      <c r="I196" s="58">
        <v>3.67</v>
      </c>
      <c r="J196" s="58">
        <v>4.0999999999999996</v>
      </c>
      <c r="K196" s="58">
        <v>0.4572</v>
      </c>
      <c r="L196" s="58">
        <v>74.34</v>
      </c>
      <c r="M196" s="58">
        <v>7.8799999999999995E-2</v>
      </c>
      <c r="N196" s="58">
        <v>7.0499999999999993E-2</v>
      </c>
      <c r="O196" s="58">
        <v>0.60499999999999998</v>
      </c>
      <c r="P196" s="58">
        <v>0</v>
      </c>
      <c r="Q196" s="58">
        <v>12.01</v>
      </c>
      <c r="R196" s="58">
        <v>1.29E-2</v>
      </c>
      <c r="S196" s="58">
        <v>95.344499999999996</v>
      </c>
      <c r="T196" s="18"/>
      <c r="V196" s="58">
        <f t="shared" si="321"/>
        <v>3.8491994818788711</v>
      </c>
      <c r="W196" s="58"/>
      <c r="X196" s="58">
        <f t="shared" si="322"/>
        <v>4.3001956064586837</v>
      </c>
      <c r="Y196" s="58"/>
      <c r="Z196" s="58">
        <f t="shared" si="323"/>
        <v>0.47952425152997813</v>
      </c>
      <c r="AA196" s="58"/>
      <c r="AB196" s="58">
        <f t="shared" si="324"/>
        <v>77.969888142472826</v>
      </c>
      <c r="AC196" s="58"/>
      <c r="AD196" s="58">
        <f t="shared" si="325"/>
        <v>8.2647661899742514E-2</v>
      </c>
      <c r="AE196" s="58"/>
      <c r="AF196" s="58">
        <f t="shared" si="326"/>
        <v>7.3942387867155415E-2</v>
      </c>
      <c r="AG196" s="58"/>
      <c r="AH196" s="58">
        <f t="shared" si="327"/>
        <v>0.63454105900183022</v>
      </c>
      <c r="AI196" s="58"/>
      <c r="AJ196" s="58">
        <f t="shared" si="328"/>
        <v>0</v>
      </c>
      <c r="AK196" s="58"/>
      <c r="AL196" s="58">
        <f t="shared" si="329"/>
        <v>12.596426642333853</v>
      </c>
      <c r="AM196" s="58"/>
      <c r="AN196" s="58">
        <f t="shared" si="330"/>
        <v>1.3529883737394399E-2</v>
      </c>
      <c r="AO196" s="58"/>
      <c r="AP196" s="58">
        <f t="shared" si="331"/>
        <v>8.1493950883375543</v>
      </c>
      <c r="AQ196" s="58">
        <f t="shared" si="313"/>
        <v>1.9219512195121954E-2</v>
      </c>
      <c r="AR196" s="58">
        <f t="shared" si="314"/>
        <v>943.40101522842644</v>
      </c>
      <c r="AS196" s="58">
        <f t="shared" si="315"/>
        <v>18.131707317073172</v>
      </c>
      <c r="AT196" s="58">
        <f t="shared" si="316"/>
        <v>0.1165289256198347</v>
      </c>
      <c r="AU196" s="58">
        <f t="shared" si="317"/>
        <v>6.4851063829787234</v>
      </c>
      <c r="AV196" s="58">
        <f t="shared" si="318"/>
        <v>5.8020304568527914</v>
      </c>
      <c r="AW196" s="58">
        <f t="shared" si="319"/>
        <v>6.1501210653753021E-3</v>
      </c>
      <c r="AX196" s="58">
        <f t="shared" si="320"/>
        <v>37.920812237236447</v>
      </c>
      <c r="AY196" s="58"/>
      <c r="AZ196" s="58"/>
      <c r="BA196" s="58"/>
      <c r="BB196" s="58"/>
      <c r="BC196" s="58"/>
      <c r="BD196" s="58"/>
      <c r="BE196" s="58"/>
      <c r="BF196" s="58"/>
      <c r="BG196" s="58"/>
      <c r="BH196" s="58"/>
      <c r="BI196" s="58"/>
      <c r="BJ196" s="58"/>
      <c r="BK196" s="58"/>
      <c r="BL196" s="58"/>
      <c r="BM196" s="58"/>
      <c r="BN196" s="58"/>
      <c r="BO196" s="58"/>
      <c r="BP196" s="58"/>
      <c r="BQ196" s="58"/>
      <c r="BR196" s="58"/>
      <c r="BS196" s="58"/>
      <c r="BT196" s="58"/>
      <c r="BU196" s="58"/>
      <c r="BV196" s="58"/>
      <c r="BW196" s="58"/>
      <c r="BX196" s="58"/>
      <c r="BY196" s="58"/>
      <c r="BZ196" s="58"/>
      <c r="CA196" s="58"/>
      <c r="CB196" s="58"/>
      <c r="CC196" s="58"/>
      <c r="CD196" s="58"/>
      <c r="CE196" s="58"/>
      <c r="CF196" s="58"/>
      <c r="CG196" s="58"/>
      <c r="CH196" s="58"/>
      <c r="CI196" s="58"/>
      <c r="CJ196" s="58"/>
      <c r="CK196" s="58"/>
      <c r="CL196" s="58"/>
      <c r="CM196" s="58"/>
      <c r="CN196" s="58"/>
      <c r="CO196" s="58"/>
      <c r="CP196" s="58"/>
      <c r="CQ196" s="58"/>
      <c r="CR196" s="58"/>
      <c r="CS196" s="58"/>
      <c r="CT196" s="58"/>
      <c r="CU196" s="58"/>
      <c r="CV196" s="58"/>
      <c r="CW196" s="58"/>
      <c r="CX196" s="58"/>
      <c r="CY196" s="58"/>
      <c r="CZ196" s="58"/>
      <c r="DA196" s="58"/>
      <c r="DB196" s="58"/>
      <c r="DC196" s="58"/>
      <c r="DD196" s="58"/>
      <c r="DE196" s="58"/>
      <c r="DF196" s="58"/>
      <c r="DG196" s="58"/>
      <c r="DH196" s="58"/>
      <c r="DI196" s="58"/>
      <c r="DJ196" s="58"/>
      <c r="DK196" s="58"/>
      <c r="DL196" s="58"/>
      <c r="DM196" s="58"/>
      <c r="DN196" s="58"/>
      <c r="DO196" s="58"/>
      <c r="DP196" s="58"/>
      <c r="DQ196" s="58"/>
      <c r="DR196" s="58"/>
      <c r="DS196" s="58"/>
      <c r="DT196" s="58"/>
      <c r="DU196" s="58"/>
      <c r="DV196" s="58"/>
      <c r="DW196" s="58"/>
      <c r="DX196" s="58"/>
      <c r="DY196" s="58"/>
      <c r="DZ196" s="58"/>
      <c r="EA196" s="58"/>
      <c r="EB196" s="58"/>
      <c r="EC196" s="58"/>
      <c r="ED196" s="58"/>
      <c r="EE196" s="58"/>
      <c r="EF196" s="58"/>
      <c r="EG196" s="58"/>
      <c r="EH196" s="58"/>
      <c r="EI196" s="58"/>
      <c r="EJ196" s="58"/>
      <c r="EK196" s="58"/>
      <c r="EL196" s="58"/>
      <c r="EN196" s="8">
        <v>7</v>
      </c>
      <c r="EO196" s="8">
        <v>1</v>
      </c>
    </row>
    <row r="197" spans="1:145">
      <c r="B197" s="18" t="s">
        <v>282</v>
      </c>
      <c r="C197" s="18" t="s">
        <v>210</v>
      </c>
      <c r="D197" s="18" t="s">
        <v>280</v>
      </c>
      <c r="E197" s="8">
        <v>7</v>
      </c>
      <c r="F197" s="8">
        <v>1</v>
      </c>
      <c r="I197" s="58">
        <v>3.81</v>
      </c>
      <c r="J197" s="58">
        <v>3.95</v>
      </c>
      <c r="K197" s="58">
        <v>0.53300000000000003</v>
      </c>
      <c r="L197" s="58">
        <v>74.59</v>
      </c>
      <c r="M197" s="58">
        <v>0.106</v>
      </c>
      <c r="N197" s="58">
        <v>7.7700000000000005E-2</v>
      </c>
      <c r="O197" s="58">
        <v>0.59389999999999998</v>
      </c>
      <c r="P197" s="58">
        <v>6.3E-2</v>
      </c>
      <c r="Q197" s="58">
        <v>11.91</v>
      </c>
      <c r="R197" s="58">
        <v>0</v>
      </c>
      <c r="S197" s="58">
        <v>95.633700000000005</v>
      </c>
      <c r="T197" s="18"/>
      <c r="V197" s="58">
        <f t="shared" si="321"/>
        <v>3.9839512640418593</v>
      </c>
      <c r="W197" s="58"/>
      <c r="X197" s="58">
        <f t="shared" si="322"/>
        <v>4.1303431740066525</v>
      </c>
      <c r="Y197" s="58"/>
      <c r="Z197" s="58">
        <f t="shared" si="323"/>
        <v>0.55733491436596094</v>
      </c>
      <c r="AA197" s="58"/>
      <c r="AB197" s="58">
        <f t="shared" si="324"/>
        <v>77.99551831624207</v>
      </c>
      <c r="AC197" s="58"/>
      <c r="AD197" s="58">
        <f t="shared" si="325"/>
        <v>0.11083958897334306</v>
      </c>
      <c r="AE197" s="58"/>
      <c r="AF197" s="58">
        <f t="shared" si="326"/>
        <v>8.1247510030459977E-2</v>
      </c>
      <c r="AG197" s="58"/>
      <c r="AH197" s="58">
        <f t="shared" si="327"/>
        <v>0.62101539520064575</v>
      </c>
      <c r="AI197" s="58"/>
      <c r="AJ197" s="58">
        <f t="shared" si="328"/>
        <v>6.5876359484156738E-2</v>
      </c>
      <c r="AK197" s="58"/>
      <c r="AL197" s="58">
        <f t="shared" si="329"/>
        <v>12.453768912004868</v>
      </c>
      <c r="AM197" s="58"/>
      <c r="AN197" s="58">
        <f t="shared" si="330"/>
        <v>0</v>
      </c>
      <c r="AO197" s="58"/>
      <c r="AP197" s="58">
        <f t="shared" si="331"/>
        <v>8.1142944380485122</v>
      </c>
      <c r="AQ197" s="58">
        <f t="shared" si="313"/>
        <v>2.6835443037974679E-2</v>
      </c>
      <c r="AR197" s="58">
        <f t="shared" si="314"/>
        <v>703.67924528301887</v>
      </c>
      <c r="AS197" s="58">
        <f t="shared" si="315"/>
        <v>18.883544303797468</v>
      </c>
      <c r="AT197" s="58">
        <f t="shared" si="316"/>
        <v>0.1308301060784644</v>
      </c>
      <c r="AU197" s="58">
        <f t="shared" si="317"/>
        <v>6.8597168597168592</v>
      </c>
      <c r="AV197" s="58">
        <f t="shared" si="318"/>
        <v>5.0283018867924536</v>
      </c>
      <c r="AW197" s="58">
        <f t="shared" si="319"/>
        <v>7.1457299906153649E-3</v>
      </c>
      <c r="AX197" s="58">
        <f t="shared" si="320"/>
        <v>36.608051864638696</v>
      </c>
      <c r="AY197" s="58"/>
      <c r="AZ197" s="58"/>
      <c r="BA197" s="58"/>
      <c r="BB197" s="58"/>
      <c r="BC197" s="58"/>
      <c r="BD197" s="58"/>
      <c r="BE197" s="58"/>
      <c r="BF197" s="58"/>
      <c r="BG197" s="58"/>
      <c r="BH197" s="58"/>
      <c r="BI197" s="58"/>
      <c r="BJ197" s="58"/>
      <c r="BK197" s="58"/>
      <c r="BL197" s="58"/>
      <c r="BM197" s="58"/>
      <c r="BN197" s="58"/>
      <c r="BO197" s="58"/>
      <c r="BP197" s="58"/>
      <c r="BQ197" s="58"/>
      <c r="BR197" s="58"/>
      <c r="BS197" s="58"/>
      <c r="BT197" s="58"/>
      <c r="BU197" s="58"/>
      <c r="BV197" s="58"/>
      <c r="BW197" s="58"/>
      <c r="BX197" s="58"/>
      <c r="BY197" s="58"/>
      <c r="BZ197" s="58"/>
      <c r="CA197" s="58"/>
      <c r="CB197" s="58"/>
      <c r="CC197" s="58"/>
      <c r="CD197" s="58"/>
      <c r="CE197" s="58"/>
      <c r="CF197" s="58"/>
      <c r="CG197" s="58"/>
      <c r="CH197" s="58"/>
      <c r="CI197" s="58"/>
      <c r="CJ197" s="58"/>
      <c r="CK197" s="58"/>
      <c r="CL197" s="58"/>
      <c r="CM197" s="58"/>
      <c r="CN197" s="58"/>
      <c r="CO197" s="58"/>
      <c r="CP197" s="58"/>
      <c r="CQ197" s="58"/>
      <c r="CR197" s="58"/>
      <c r="CS197" s="58"/>
      <c r="CT197" s="58"/>
      <c r="CU197" s="58"/>
      <c r="CV197" s="58"/>
      <c r="CW197" s="58"/>
      <c r="CX197" s="58"/>
      <c r="CY197" s="58"/>
      <c r="CZ197" s="58"/>
      <c r="DA197" s="58"/>
      <c r="DB197" s="58"/>
      <c r="DC197" s="58"/>
      <c r="DD197" s="58"/>
      <c r="DE197" s="58"/>
      <c r="DF197" s="58"/>
      <c r="DG197" s="58"/>
      <c r="DH197" s="58"/>
      <c r="DI197" s="58"/>
      <c r="DJ197" s="58"/>
      <c r="DK197" s="58"/>
      <c r="DL197" s="58"/>
      <c r="DM197" s="58"/>
      <c r="DN197" s="58"/>
      <c r="DO197" s="58"/>
      <c r="DP197" s="58"/>
      <c r="DQ197" s="58"/>
      <c r="DR197" s="58"/>
      <c r="DS197" s="58"/>
      <c r="DT197" s="58"/>
      <c r="DU197" s="58"/>
      <c r="DV197" s="58"/>
      <c r="DW197" s="58"/>
      <c r="DX197" s="58"/>
      <c r="DY197" s="58"/>
      <c r="DZ197" s="58"/>
      <c r="EA197" s="58"/>
      <c r="EB197" s="58"/>
      <c r="EC197" s="58"/>
      <c r="ED197" s="58"/>
      <c r="EE197" s="58"/>
      <c r="EF197" s="58"/>
      <c r="EG197" s="58"/>
      <c r="EH197" s="58"/>
      <c r="EI197" s="58"/>
      <c r="EJ197" s="58"/>
      <c r="EK197" s="58"/>
      <c r="EL197" s="58"/>
      <c r="EN197" s="8">
        <v>7</v>
      </c>
      <c r="EO197" s="8">
        <v>1</v>
      </c>
    </row>
    <row r="198" spans="1:145">
      <c r="B198" s="18" t="s">
        <v>283</v>
      </c>
      <c r="C198" s="18" t="s">
        <v>210</v>
      </c>
      <c r="D198" s="18" t="s">
        <v>280</v>
      </c>
      <c r="E198" s="8">
        <v>7</v>
      </c>
      <c r="F198" s="8">
        <v>1</v>
      </c>
      <c r="I198" s="58">
        <v>3.86</v>
      </c>
      <c r="J198" s="58">
        <v>3.96</v>
      </c>
      <c r="K198" s="58">
        <v>0.57150000000000001</v>
      </c>
      <c r="L198" s="58">
        <v>75.010000000000005</v>
      </c>
      <c r="M198" s="58">
        <v>8.0100000000000005E-2</v>
      </c>
      <c r="N198" s="58">
        <v>7.6600000000000001E-2</v>
      </c>
      <c r="O198" s="58">
        <v>0.62680000000000002</v>
      </c>
      <c r="P198" s="58">
        <v>8.4699999999999998E-2</v>
      </c>
      <c r="Q198" s="58">
        <v>12.01</v>
      </c>
      <c r="R198" s="58">
        <v>3.2899999999999999E-2</v>
      </c>
      <c r="S198" s="58">
        <v>96.312700000000007</v>
      </c>
      <c r="T198" s="18"/>
      <c r="V198" s="58">
        <f t="shared" si="321"/>
        <v>4.0077788287525937</v>
      </c>
      <c r="W198" s="58"/>
      <c r="X198" s="58">
        <f t="shared" si="322"/>
        <v>4.1116072958187235</v>
      </c>
      <c r="Y198" s="58"/>
      <c r="Z198" s="58">
        <f t="shared" si="323"/>
        <v>0.59337968928292939</v>
      </c>
      <c r="AA198" s="58"/>
      <c r="AB198" s="58">
        <f t="shared" si="324"/>
        <v>77.88173314630366</v>
      </c>
      <c r="AC198" s="58"/>
      <c r="AD198" s="58">
        <f t="shared" si="325"/>
        <v>8.3166602119969638E-2</v>
      </c>
      <c r="AE198" s="58"/>
      <c r="AF198" s="58">
        <f t="shared" si="326"/>
        <v>7.9532605772655099E-2</v>
      </c>
      <c r="AG198" s="58"/>
      <c r="AH198" s="58">
        <f t="shared" si="327"/>
        <v>0.65079683157049906</v>
      </c>
      <c r="AI198" s="58"/>
      <c r="AJ198" s="58">
        <f t="shared" si="328"/>
        <v>8.7942711605011575E-2</v>
      </c>
      <c r="AK198" s="58"/>
      <c r="AL198" s="58">
        <f t="shared" si="329"/>
        <v>12.469798894642139</v>
      </c>
      <c r="AM198" s="58"/>
      <c r="AN198" s="58">
        <f t="shared" si="330"/>
        <v>3.4159565664756565E-2</v>
      </c>
      <c r="AO198" s="58"/>
      <c r="AP198" s="58">
        <f t="shared" si="331"/>
        <v>8.1193861245713173</v>
      </c>
      <c r="AQ198" s="58">
        <f t="shared" si="313"/>
        <v>2.0227272727272729E-2</v>
      </c>
      <c r="AR198" s="58">
        <f t="shared" si="314"/>
        <v>936.45443196004999</v>
      </c>
      <c r="AS198" s="58">
        <f t="shared" si="315"/>
        <v>18.941919191919194</v>
      </c>
      <c r="AT198" s="58">
        <f t="shared" si="316"/>
        <v>0.12220804084237394</v>
      </c>
      <c r="AU198" s="58">
        <f t="shared" si="317"/>
        <v>7.4608355091383816</v>
      </c>
      <c r="AV198" s="58">
        <f t="shared" si="318"/>
        <v>7.1348314606741567</v>
      </c>
      <c r="AW198" s="58">
        <f t="shared" si="319"/>
        <v>7.6189841354486051E-3</v>
      </c>
      <c r="AX198" s="58">
        <f t="shared" si="320"/>
        <v>34.681477819008819</v>
      </c>
      <c r="AY198" s="58"/>
      <c r="AZ198" s="58"/>
      <c r="BA198" s="58"/>
      <c r="BB198" s="58"/>
      <c r="BC198" s="58"/>
      <c r="BD198" s="58"/>
      <c r="BE198" s="58"/>
      <c r="BF198" s="58"/>
      <c r="BG198" s="58"/>
      <c r="BH198" s="58"/>
      <c r="BI198" s="58"/>
      <c r="BJ198" s="58"/>
      <c r="BK198" s="58"/>
      <c r="BL198" s="58"/>
      <c r="BM198" s="58"/>
      <c r="BN198" s="58"/>
      <c r="BO198" s="58"/>
      <c r="BP198" s="58"/>
      <c r="BQ198" s="58"/>
      <c r="BR198" s="58"/>
      <c r="BS198" s="58"/>
      <c r="BT198" s="58"/>
      <c r="BU198" s="58"/>
      <c r="BV198" s="58"/>
      <c r="BW198" s="58"/>
      <c r="BX198" s="58"/>
      <c r="BY198" s="58"/>
      <c r="BZ198" s="58"/>
      <c r="CA198" s="58"/>
      <c r="CB198" s="58"/>
      <c r="CC198" s="58"/>
      <c r="CD198" s="58"/>
      <c r="CE198" s="58"/>
      <c r="CF198" s="58"/>
      <c r="CG198" s="58"/>
      <c r="CH198" s="58"/>
      <c r="CI198" s="58"/>
      <c r="CJ198" s="58"/>
      <c r="CK198" s="58"/>
      <c r="CL198" s="58"/>
      <c r="CM198" s="58"/>
      <c r="CN198" s="58"/>
      <c r="CO198" s="58"/>
      <c r="CP198" s="58"/>
      <c r="CQ198" s="58"/>
      <c r="CR198" s="58"/>
      <c r="CS198" s="58"/>
      <c r="CT198" s="58"/>
      <c r="CU198" s="58"/>
      <c r="CV198" s="58"/>
      <c r="CW198" s="58"/>
      <c r="CX198" s="58"/>
      <c r="CY198" s="58"/>
      <c r="CZ198" s="58"/>
      <c r="DA198" s="58"/>
      <c r="DB198" s="58"/>
      <c r="DC198" s="58"/>
      <c r="DD198" s="58"/>
      <c r="DE198" s="58"/>
      <c r="DF198" s="58"/>
      <c r="DG198" s="58"/>
      <c r="DH198" s="58"/>
      <c r="DI198" s="58"/>
      <c r="DJ198" s="58"/>
      <c r="DK198" s="58"/>
      <c r="DL198" s="58"/>
      <c r="DM198" s="58"/>
      <c r="DN198" s="58"/>
      <c r="DO198" s="58"/>
      <c r="DP198" s="58"/>
      <c r="DQ198" s="58"/>
      <c r="DR198" s="58"/>
      <c r="DS198" s="58"/>
      <c r="DT198" s="58"/>
      <c r="DU198" s="58"/>
      <c r="DV198" s="58"/>
      <c r="DW198" s="58"/>
      <c r="DX198" s="58"/>
      <c r="DY198" s="58"/>
      <c r="DZ198" s="58"/>
      <c r="EA198" s="58"/>
      <c r="EB198" s="58"/>
      <c r="EC198" s="58"/>
      <c r="ED198" s="58"/>
      <c r="EE198" s="58"/>
      <c r="EF198" s="58"/>
      <c r="EG198" s="58"/>
      <c r="EH198" s="58"/>
      <c r="EI198" s="58"/>
      <c r="EJ198" s="58"/>
      <c r="EK198" s="58"/>
      <c r="EL198" s="58"/>
      <c r="EN198" s="8">
        <v>7</v>
      </c>
      <c r="EO198" s="8">
        <v>1</v>
      </c>
    </row>
    <row r="199" spans="1:145">
      <c r="B199" s="18" t="s">
        <v>284</v>
      </c>
      <c r="C199" s="18" t="s">
        <v>210</v>
      </c>
      <c r="D199" s="18" t="s">
        <v>280</v>
      </c>
      <c r="E199" s="8">
        <v>7</v>
      </c>
      <c r="F199" s="8">
        <v>1</v>
      </c>
      <c r="I199" s="58">
        <v>3.69</v>
      </c>
      <c r="J199" s="58">
        <v>4.08</v>
      </c>
      <c r="K199" s="58">
        <v>0.35560000000000003</v>
      </c>
      <c r="L199" s="58">
        <v>74.33</v>
      </c>
      <c r="M199" s="58">
        <v>6.9699999999999998E-2</v>
      </c>
      <c r="N199" s="58">
        <v>7.1099999999999997E-2</v>
      </c>
      <c r="O199" s="58">
        <v>0.5736</v>
      </c>
      <c r="P199" s="58">
        <v>6.0900000000000003E-2</v>
      </c>
      <c r="Q199" s="58">
        <v>11.9</v>
      </c>
      <c r="R199" s="58">
        <v>1.9400000000000001E-2</v>
      </c>
      <c r="S199" s="58">
        <v>95.150400000000005</v>
      </c>
      <c r="T199" s="18"/>
      <c r="V199" s="58">
        <f t="shared" si="321"/>
        <v>3.878070927710235</v>
      </c>
      <c r="W199" s="58"/>
      <c r="X199" s="58">
        <f t="shared" si="322"/>
        <v>4.2879483428340821</v>
      </c>
      <c r="Y199" s="58"/>
      <c r="Z199" s="58">
        <f t="shared" si="323"/>
        <v>0.37372412517446063</v>
      </c>
      <c r="AA199" s="58"/>
      <c r="AB199" s="58">
        <f t="shared" si="324"/>
        <v>78.118431451680706</v>
      </c>
      <c r="AC199" s="58"/>
      <c r="AD199" s="58">
        <f t="shared" si="325"/>
        <v>7.3252450856748891E-2</v>
      </c>
      <c r="AE199" s="58"/>
      <c r="AF199" s="58">
        <f t="shared" si="326"/>
        <v>7.4723805680270386E-2</v>
      </c>
      <c r="AG199" s="58"/>
      <c r="AH199" s="58">
        <f t="shared" si="327"/>
        <v>0.60283509055137963</v>
      </c>
      <c r="AI199" s="58"/>
      <c r="AJ199" s="58">
        <f t="shared" si="328"/>
        <v>6.4003934823185185E-2</v>
      </c>
      <c r="AK199" s="58"/>
      <c r="AL199" s="58">
        <f t="shared" si="329"/>
        <v>12.506515999932738</v>
      </c>
      <c r="AM199" s="58"/>
      <c r="AN199" s="58">
        <f t="shared" si="330"/>
        <v>2.0388773983083624E-2</v>
      </c>
      <c r="AO199" s="58"/>
      <c r="AP199" s="58">
        <f t="shared" si="331"/>
        <v>8.166019270544318</v>
      </c>
      <c r="AQ199" s="58">
        <f t="shared" si="313"/>
        <v>1.7083333333333329E-2</v>
      </c>
      <c r="AR199" s="58">
        <f t="shared" si="314"/>
        <v>1066.4275466284075</v>
      </c>
      <c r="AS199" s="58">
        <f t="shared" si="315"/>
        <v>18.218137254901958</v>
      </c>
      <c r="AT199" s="58">
        <f t="shared" si="316"/>
        <v>0.1239539748953975</v>
      </c>
      <c r="AU199" s="58">
        <f t="shared" si="317"/>
        <v>5.0014064697609006</v>
      </c>
      <c r="AV199" s="58">
        <f t="shared" si="318"/>
        <v>5.1018651362984215</v>
      </c>
      <c r="AW199" s="58">
        <f t="shared" si="319"/>
        <v>4.7840710345755412E-3</v>
      </c>
      <c r="AX199" s="58">
        <f t="shared" si="320"/>
        <v>44.198210427081186</v>
      </c>
      <c r="AY199" s="58"/>
      <c r="AZ199" s="58"/>
      <c r="BA199" s="58"/>
      <c r="BB199" s="58"/>
      <c r="BC199" s="58"/>
      <c r="BD199" s="58"/>
      <c r="BE199" s="58"/>
      <c r="BF199" s="58"/>
      <c r="BG199" s="58"/>
      <c r="BH199" s="58"/>
      <c r="BI199" s="58"/>
      <c r="BJ199" s="58"/>
      <c r="BK199" s="58"/>
      <c r="BL199" s="58"/>
      <c r="BM199" s="58"/>
      <c r="BN199" s="58"/>
      <c r="BO199" s="58"/>
      <c r="BP199" s="58"/>
      <c r="BQ199" s="58"/>
      <c r="BR199" s="58"/>
      <c r="BS199" s="58"/>
      <c r="BT199" s="58"/>
      <c r="BU199" s="58"/>
      <c r="BV199" s="58"/>
      <c r="BW199" s="58"/>
      <c r="BX199" s="58"/>
      <c r="BY199" s="58"/>
      <c r="BZ199" s="58"/>
      <c r="CA199" s="58"/>
      <c r="CB199" s="58"/>
      <c r="CC199" s="58"/>
      <c r="CD199" s="58"/>
      <c r="CE199" s="58"/>
      <c r="CF199" s="58"/>
      <c r="CG199" s="58"/>
      <c r="CH199" s="58"/>
      <c r="CI199" s="58"/>
      <c r="CJ199" s="58"/>
      <c r="CK199" s="58"/>
      <c r="CL199" s="58"/>
      <c r="CM199" s="58"/>
      <c r="CN199" s="58"/>
      <c r="CO199" s="58"/>
      <c r="CP199" s="58"/>
      <c r="CQ199" s="58"/>
      <c r="CR199" s="58"/>
      <c r="CS199" s="58"/>
      <c r="CT199" s="58"/>
      <c r="CU199" s="58"/>
      <c r="CV199" s="58"/>
      <c r="CW199" s="58"/>
      <c r="CX199" s="58"/>
      <c r="CY199" s="58"/>
      <c r="CZ199" s="58"/>
      <c r="DA199" s="58"/>
      <c r="DB199" s="58"/>
      <c r="DC199" s="58"/>
      <c r="DD199" s="58"/>
      <c r="DE199" s="58"/>
      <c r="DF199" s="58"/>
      <c r="DG199" s="58"/>
      <c r="DH199" s="58"/>
      <c r="DI199" s="58"/>
      <c r="DJ199" s="58"/>
      <c r="DK199" s="58"/>
      <c r="DL199" s="58"/>
      <c r="DM199" s="58"/>
      <c r="DN199" s="58"/>
      <c r="DO199" s="58"/>
      <c r="DP199" s="58"/>
      <c r="DQ199" s="58"/>
      <c r="DR199" s="58"/>
      <c r="DS199" s="58"/>
      <c r="DT199" s="58"/>
      <c r="DU199" s="58"/>
      <c r="DV199" s="58"/>
      <c r="DW199" s="58"/>
      <c r="DX199" s="58"/>
      <c r="DY199" s="58"/>
      <c r="DZ199" s="58"/>
      <c r="EA199" s="58"/>
      <c r="EB199" s="58"/>
      <c r="EC199" s="58"/>
      <c r="ED199" s="58"/>
      <c r="EE199" s="58"/>
      <c r="EF199" s="58"/>
      <c r="EG199" s="58"/>
      <c r="EH199" s="58"/>
      <c r="EI199" s="58"/>
      <c r="EJ199" s="58"/>
      <c r="EK199" s="58"/>
      <c r="EL199" s="58"/>
      <c r="EN199" s="8">
        <v>7</v>
      </c>
      <c r="EO199" s="8">
        <v>1</v>
      </c>
    </row>
    <row r="200" spans="1:145">
      <c r="B200" s="18" t="s">
        <v>285</v>
      </c>
      <c r="C200" s="18" t="s">
        <v>210</v>
      </c>
      <c r="D200" s="18" t="s">
        <v>280</v>
      </c>
      <c r="E200" s="8">
        <v>7</v>
      </c>
      <c r="F200" s="8">
        <v>1</v>
      </c>
      <c r="I200" s="58">
        <v>3.88</v>
      </c>
      <c r="J200" s="58">
        <v>3.91</v>
      </c>
      <c r="K200" s="58">
        <v>0.4824</v>
      </c>
      <c r="L200" s="58">
        <v>75.150000000000006</v>
      </c>
      <c r="M200" s="58">
        <v>0.11219999999999999</v>
      </c>
      <c r="N200" s="58">
        <v>8.2900000000000001E-2</v>
      </c>
      <c r="O200" s="58">
        <v>0.59109999999999996</v>
      </c>
      <c r="P200" s="58">
        <v>0</v>
      </c>
      <c r="Q200" s="58">
        <v>12.06</v>
      </c>
      <c r="R200" s="58">
        <v>2.7000000000000001E-3</v>
      </c>
      <c r="S200" s="58">
        <v>96.2714</v>
      </c>
      <c r="T200" s="18"/>
      <c r="V200" s="58">
        <f t="shared" si="321"/>
        <v>4.0302727497470689</v>
      </c>
      <c r="W200" s="58"/>
      <c r="X200" s="58">
        <f t="shared" si="322"/>
        <v>4.0614346524512994</v>
      </c>
      <c r="Y200" s="58"/>
      <c r="Z200" s="58">
        <f t="shared" si="323"/>
        <v>0.50108339548401704</v>
      </c>
      <c r="AA200" s="58"/>
      <c r="AB200" s="58">
        <f t="shared" si="324"/>
        <v>78.060566274095947</v>
      </c>
      <c r="AC200" s="58"/>
      <c r="AD200" s="58">
        <f t="shared" si="325"/>
        <v>0.11654551611381989</v>
      </c>
      <c r="AE200" s="58"/>
      <c r="AF200" s="58">
        <f t="shared" si="326"/>
        <v>8.6110724472688666E-2</v>
      </c>
      <c r="AG200" s="58"/>
      <c r="AH200" s="58">
        <f t="shared" si="327"/>
        <v>0.61399335628234342</v>
      </c>
      <c r="AI200" s="58"/>
      <c r="AJ200" s="58">
        <f t="shared" si="328"/>
        <v>0</v>
      </c>
      <c r="AK200" s="58"/>
      <c r="AL200" s="58">
        <f t="shared" si="329"/>
        <v>12.527084887100425</v>
      </c>
      <c r="AM200" s="58"/>
      <c r="AN200" s="58">
        <f t="shared" si="330"/>
        <v>2.8045712433806924E-3</v>
      </c>
      <c r="AO200" s="58"/>
      <c r="AP200" s="58">
        <f t="shared" si="331"/>
        <v>8.0917074021983684</v>
      </c>
      <c r="AQ200" s="58">
        <f t="shared" si="313"/>
        <v>2.8695652173913042E-2</v>
      </c>
      <c r="AR200" s="58">
        <f t="shared" si="314"/>
        <v>669.78609625668457</v>
      </c>
      <c r="AS200" s="58">
        <f t="shared" si="315"/>
        <v>19.21994884910486</v>
      </c>
      <c r="AT200" s="58">
        <f t="shared" si="316"/>
        <v>0.1402469971240061</v>
      </c>
      <c r="AU200" s="58">
        <f t="shared" si="317"/>
        <v>5.8190591073582629</v>
      </c>
      <c r="AV200" s="58">
        <f t="shared" si="318"/>
        <v>4.2994652406417115</v>
      </c>
      <c r="AW200" s="58">
        <f t="shared" si="319"/>
        <v>6.4191616766467062E-3</v>
      </c>
      <c r="AX200" s="58">
        <f t="shared" si="320"/>
        <v>40.503211806418186</v>
      </c>
      <c r="AY200" s="58"/>
      <c r="AZ200" s="58"/>
      <c r="BA200" s="58"/>
      <c r="BB200" s="58"/>
      <c r="BC200" s="58"/>
      <c r="BD200" s="58"/>
      <c r="BE200" s="58"/>
      <c r="BF200" s="58"/>
      <c r="BG200" s="58"/>
      <c r="BH200" s="58"/>
      <c r="BI200" s="58"/>
      <c r="BJ200" s="58"/>
      <c r="BK200" s="58"/>
      <c r="BL200" s="58"/>
      <c r="BM200" s="58"/>
      <c r="BN200" s="58"/>
      <c r="BO200" s="58"/>
      <c r="BP200" s="58"/>
      <c r="BQ200" s="58"/>
      <c r="BR200" s="58"/>
      <c r="BS200" s="58"/>
      <c r="BT200" s="58"/>
      <c r="BU200" s="58"/>
      <c r="BV200" s="58"/>
      <c r="BW200" s="58"/>
      <c r="BX200" s="58"/>
      <c r="BY200" s="58"/>
      <c r="BZ200" s="58"/>
      <c r="CA200" s="58"/>
      <c r="CB200" s="58"/>
      <c r="CC200" s="58"/>
      <c r="CD200" s="58"/>
      <c r="CE200" s="58"/>
      <c r="CF200" s="58"/>
      <c r="CG200" s="58"/>
      <c r="CH200" s="58"/>
      <c r="CI200" s="58"/>
      <c r="CJ200" s="58"/>
      <c r="CK200" s="58"/>
      <c r="CL200" s="58"/>
      <c r="CM200" s="58"/>
      <c r="CN200" s="58"/>
      <c r="CO200" s="58"/>
      <c r="CP200" s="58"/>
      <c r="CQ200" s="58"/>
      <c r="CR200" s="58"/>
      <c r="CS200" s="58"/>
      <c r="CT200" s="58"/>
      <c r="CU200" s="58"/>
      <c r="CV200" s="58"/>
      <c r="CW200" s="58"/>
      <c r="CX200" s="58"/>
      <c r="CY200" s="58"/>
      <c r="CZ200" s="58"/>
      <c r="DA200" s="58"/>
      <c r="DB200" s="58"/>
      <c r="DC200" s="58"/>
      <c r="DD200" s="58"/>
      <c r="DE200" s="58"/>
      <c r="DF200" s="58"/>
      <c r="DG200" s="58"/>
      <c r="DH200" s="58"/>
      <c r="DI200" s="58"/>
      <c r="DJ200" s="58"/>
      <c r="DK200" s="58"/>
      <c r="DL200" s="58"/>
      <c r="DM200" s="58"/>
      <c r="DN200" s="58"/>
      <c r="DO200" s="58"/>
      <c r="DP200" s="58"/>
      <c r="DQ200" s="58"/>
      <c r="DR200" s="58"/>
      <c r="DS200" s="58"/>
      <c r="DT200" s="58"/>
      <c r="DU200" s="58"/>
      <c r="DV200" s="58"/>
      <c r="DW200" s="58"/>
      <c r="DX200" s="58"/>
      <c r="DY200" s="58"/>
      <c r="DZ200" s="58"/>
      <c r="EA200" s="58"/>
      <c r="EB200" s="58"/>
      <c r="EC200" s="58"/>
      <c r="ED200" s="58"/>
      <c r="EE200" s="58"/>
      <c r="EF200" s="58"/>
      <c r="EG200" s="58"/>
      <c r="EH200" s="58"/>
      <c r="EI200" s="58"/>
      <c r="EJ200" s="58"/>
      <c r="EK200" s="58"/>
      <c r="EL200" s="58"/>
      <c r="EN200" s="8">
        <v>7</v>
      </c>
      <c r="EO200" s="8">
        <v>1</v>
      </c>
    </row>
    <row r="201" spans="1:145">
      <c r="B201" s="18" t="s">
        <v>286</v>
      </c>
      <c r="C201" s="18" t="s">
        <v>210</v>
      </c>
      <c r="D201" s="18" t="s">
        <v>280</v>
      </c>
      <c r="E201" s="8">
        <v>7</v>
      </c>
      <c r="F201" s="8">
        <v>1</v>
      </c>
      <c r="I201" s="58">
        <v>3.75</v>
      </c>
      <c r="J201" s="58">
        <v>3.91</v>
      </c>
      <c r="K201" s="58">
        <v>0.57110000000000005</v>
      </c>
      <c r="L201" s="58">
        <v>72.94</v>
      </c>
      <c r="M201" s="58">
        <v>8.0299999999999996E-2</v>
      </c>
      <c r="N201" s="58">
        <v>7.4099999999999999E-2</v>
      </c>
      <c r="O201" s="58">
        <v>0.60340000000000005</v>
      </c>
      <c r="P201" s="58">
        <v>0</v>
      </c>
      <c r="Q201" s="58">
        <v>11.87</v>
      </c>
      <c r="R201" s="58">
        <v>2.2599999999999999E-2</v>
      </c>
      <c r="S201" s="58">
        <v>93.821600000000004</v>
      </c>
      <c r="T201" s="18"/>
      <c r="V201" s="58">
        <f t="shared" si="321"/>
        <v>3.9969473980405366</v>
      </c>
      <c r="W201" s="58"/>
      <c r="X201" s="58">
        <f t="shared" si="322"/>
        <v>4.1674838203569324</v>
      </c>
      <c r="Y201" s="58"/>
      <c r="Z201" s="58">
        <f t="shared" si="323"/>
        <v>0.60870844240558686</v>
      </c>
      <c r="AA201" s="58"/>
      <c r="AB201" s="58">
        <f t="shared" si="324"/>
        <v>77.74329152348713</v>
      </c>
      <c r="AC201" s="58"/>
      <c r="AD201" s="58">
        <f t="shared" si="325"/>
        <v>8.5587966950041353E-2</v>
      </c>
      <c r="AE201" s="58"/>
      <c r="AF201" s="58">
        <f t="shared" si="326"/>
        <v>7.8979680585281001E-2</v>
      </c>
      <c r="AG201" s="58"/>
      <c r="AH201" s="58">
        <f t="shared" si="327"/>
        <v>0.6431354826607093</v>
      </c>
      <c r="AI201" s="58"/>
      <c r="AJ201" s="58">
        <f t="shared" si="328"/>
        <v>0</v>
      </c>
      <c r="AK201" s="58"/>
      <c r="AL201" s="58">
        <f t="shared" si="329"/>
        <v>12.651670830597645</v>
      </c>
      <c r="AM201" s="58"/>
      <c r="AN201" s="58">
        <f t="shared" si="330"/>
        <v>2.4088269652190963E-2</v>
      </c>
      <c r="AO201" s="58"/>
      <c r="AP201" s="58">
        <f t="shared" si="331"/>
        <v>8.1644312183974694</v>
      </c>
      <c r="AQ201" s="58">
        <f t="shared" si="313"/>
        <v>2.0537084398976984E-2</v>
      </c>
      <c r="AR201" s="58">
        <f t="shared" si="314"/>
        <v>908.34371108343714</v>
      </c>
      <c r="AS201" s="58">
        <f t="shared" si="315"/>
        <v>18.654731457800512</v>
      </c>
      <c r="AT201" s="58">
        <f t="shared" si="316"/>
        <v>0.12280411004308915</v>
      </c>
      <c r="AU201" s="58">
        <f t="shared" si="317"/>
        <v>7.7071524966261817</v>
      </c>
      <c r="AV201" s="58">
        <f t="shared" si="318"/>
        <v>7.1120797011207983</v>
      </c>
      <c r="AW201" s="58">
        <f t="shared" si="319"/>
        <v>7.8297230600493564E-3</v>
      </c>
      <c r="AX201" s="58">
        <f t="shared" si="320"/>
        <v>33.949370125536959</v>
      </c>
      <c r="AY201" s="58"/>
      <c r="AZ201" s="58"/>
      <c r="BA201" s="58"/>
      <c r="BB201" s="58"/>
      <c r="BC201" s="58"/>
      <c r="BD201" s="58"/>
      <c r="BE201" s="58"/>
      <c r="BF201" s="58"/>
      <c r="BG201" s="58"/>
      <c r="BH201" s="58"/>
      <c r="BI201" s="58"/>
      <c r="BJ201" s="58"/>
      <c r="BK201" s="58"/>
      <c r="BL201" s="58"/>
      <c r="BM201" s="58"/>
      <c r="BN201" s="58"/>
      <c r="BO201" s="58"/>
      <c r="BP201" s="58"/>
      <c r="BQ201" s="58"/>
      <c r="BR201" s="58"/>
      <c r="BS201" s="58"/>
      <c r="BT201" s="58"/>
      <c r="BU201" s="58"/>
      <c r="BV201" s="58"/>
      <c r="BW201" s="58"/>
      <c r="BX201" s="58"/>
      <c r="BY201" s="58"/>
      <c r="BZ201" s="58"/>
      <c r="CA201" s="58"/>
      <c r="CB201" s="58"/>
      <c r="CC201" s="58"/>
      <c r="CD201" s="58"/>
      <c r="CE201" s="58"/>
      <c r="CF201" s="58"/>
      <c r="CG201" s="58"/>
      <c r="CH201" s="58"/>
      <c r="CI201" s="58"/>
      <c r="CJ201" s="58"/>
      <c r="CK201" s="58"/>
      <c r="CL201" s="58"/>
      <c r="CM201" s="58"/>
      <c r="CN201" s="58"/>
      <c r="CO201" s="58"/>
      <c r="CP201" s="58"/>
      <c r="CQ201" s="58"/>
      <c r="CR201" s="58"/>
      <c r="CS201" s="58"/>
      <c r="CT201" s="58"/>
      <c r="CU201" s="58"/>
      <c r="CV201" s="58"/>
      <c r="CW201" s="58"/>
      <c r="CX201" s="58"/>
      <c r="CY201" s="58"/>
      <c r="CZ201" s="58"/>
      <c r="DA201" s="58"/>
      <c r="DB201" s="58"/>
      <c r="DC201" s="58"/>
      <c r="DD201" s="58"/>
      <c r="DE201" s="58"/>
      <c r="DF201" s="58"/>
      <c r="DG201" s="58"/>
      <c r="DH201" s="58"/>
      <c r="DI201" s="58"/>
      <c r="DJ201" s="58"/>
      <c r="DK201" s="58"/>
      <c r="DL201" s="58"/>
      <c r="DM201" s="58"/>
      <c r="DN201" s="58"/>
      <c r="DO201" s="58"/>
      <c r="DP201" s="58"/>
      <c r="DQ201" s="58"/>
      <c r="DR201" s="58"/>
      <c r="DS201" s="58"/>
      <c r="DT201" s="58"/>
      <c r="DU201" s="58"/>
      <c r="DV201" s="58"/>
      <c r="DW201" s="58"/>
      <c r="DX201" s="58"/>
      <c r="DY201" s="58"/>
      <c r="DZ201" s="58"/>
      <c r="EA201" s="58"/>
      <c r="EB201" s="58"/>
      <c r="EC201" s="58"/>
      <c r="ED201" s="58"/>
      <c r="EE201" s="58"/>
      <c r="EF201" s="58"/>
      <c r="EG201" s="58"/>
      <c r="EH201" s="58"/>
      <c r="EI201" s="58"/>
      <c r="EJ201" s="58"/>
      <c r="EK201" s="58"/>
      <c r="EL201" s="58"/>
      <c r="EN201" s="8">
        <v>7</v>
      </c>
      <c r="EO201" s="8">
        <v>1</v>
      </c>
    </row>
    <row r="202" spans="1:145">
      <c r="B202" s="8" t="s">
        <v>287</v>
      </c>
      <c r="C202" s="18" t="s">
        <v>210</v>
      </c>
      <c r="D202" s="18" t="s">
        <v>280</v>
      </c>
      <c r="E202" s="8">
        <v>7</v>
      </c>
      <c r="F202" s="8">
        <v>1</v>
      </c>
      <c r="I202" s="58">
        <v>3.66</v>
      </c>
      <c r="J202" s="58">
        <v>3.92</v>
      </c>
      <c r="K202" s="58">
        <v>0.53959999999999997</v>
      </c>
      <c r="L202" s="58">
        <v>75.319999999999993</v>
      </c>
      <c r="M202" s="58">
        <v>0.12429999999999999</v>
      </c>
      <c r="N202" s="58">
        <v>9.7600000000000006E-2</v>
      </c>
      <c r="O202" s="58">
        <v>0.63229999999999997</v>
      </c>
      <c r="P202" s="58">
        <v>9.8599999999999993E-2</v>
      </c>
      <c r="Q202" s="58">
        <v>12.19</v>
      </c>
      <c r="R202" s="58">
        <v>2.9100000000000001E-2</v>
      </c>
      <c r="S202" s="58">
        <v>96.611599999999996</v>
      </c>
      <c r="T202" s="18"/>
      <c r="V202" s="58">
        <f t="shared" si="321"/>
        <v>3.7883649582451802</v>
      </c>
      <c r="W202" s="58"/>
      <c r="X202" s="58">
        <f t="shared" si="322"/>
        <v>4.0574837804156019</v>
      </c>
      <c r="Y202" s="58"/>
      <c r="Z202" s="58">
        <f t="shared" si="323"/>
        <v>0.55852506324292317</v>
      </c>
      <c r="AA202" s="58"/>
      <c r="AB202" s="58">
        <f t="shared" si="324"/>
        <v>77.961652637985495</v>
      </c>
      <c r="AC202" s="58"/>
      <c r="AD202" s="58">
        <f t="shared" si="325"/>
        <v>0.12865949844532126</v>
      </c>
      <c r="AE202" s="58"/>
      <c r="AF202" s="58">
        <f t="shared" si="326"/>
        <v>0.10102306555320481</v>
      </c>
      <c r="AG202" s="58"/>
      <c r="AH202" s="58">
        <f t="shared" si="327"/>
        <v>0.65447627407060849</v>
      </c>
      <c r="AI202" s="58"/>
      <c r="AJ202" s="58">
        <f t="shared" si="328"/>
        <v>0.10205813794616796</v>
      </c>
      <c r="AK202" s="58"/>
      <c r="AL202" s="58">
        <f t="shared" si="329"/>
        <v>12.617532470220969</v>
      </c>
      <c r="AM202" s="58"/>
      <c r="AN202" s="58">
        <f t="shared" si="330"/>
        <v>3.0120606635228069E-2</v>
      </c>
      <c r="AO202" s="58"/>
      <c r="AP202" s="58">
        <f t="shared" si="331"/>
        <v>7.8458487386607825</v>
      </c>
      <c r="AQ202" s="58">
        <f t="shared" si="313"/>
        <v>3.1709183673469393E-2</v>
      </c>
      <c r="AR202" s="58">
        <f t="shared" si="314"/>
        <v>605.95333869670151</v>
      </c>
      <c r="AS202" s="58">
        <f t="shared" si="315"/>
        <v>19.214285714285715</v>
      </c>
      <c r="AT202" s="58">
        <f t="shared" si="316"/>
        <v>0.1543571089672624</v>
      </c>
      <c r="AU202" s="58">
        <f t="shared" si="317"/>
        <v>5.5286885245901622</v>
      </c>
      <c r="AV202" s="58">
        <f t="shared" si="318"/>
        <v>4.3411102172164115</v>
      </c>
      <c r="AW202" s="58">
        <f t="shared" si="319"/>
        <v>7.1640998406797664E-3</v>
      </c>
      <c r="AX202" s="58">
        <f t="shared" si="320"/>
        <v>41.742498568002837</v>
      </c>
      <c r="AY202" s="58"/>
      <c r="AZ202" s="58"/>
      <c r="BA202" s="58"/>
      <c r="BB202" s="58"/>
      <c r="BC202" s="58"/>
      <c r="BD202" s="58"/>
      <c r="BE202" s="58"/>
      <c r="BF202" s="58"/>
      <c r="BG202" s="58"/>
      <c r="BH202" s="58"/>
      <c r="BI202" s="58"/>
      <c r="BJ202" s="58"/>
      <c r="BK202" s="58"/>
      <c r="BL202" s="58"/>
      <c r="BM202" s="58"/>
      <c r="BN202" s="58"/>
      <c r="BO202" s="58"/>
      <c r="BP202" s="58"/>
      <c r="BQ202" s="58"/>
      <c r="BR202" s="58"/>
      <c r="BS202" s="58"/>
      <c r="BT202" s="58"/>
      <c r="BU202" s="58"/>
      <c r="BV202" s="58"/>
      <c r="BW202" s="58"/>
      <c r="BX202" s="58"/>
      <c r="BY202" s="58"/>
      <c r="BZ202" s="58"/>
      <c r="CA202" s="58"/>
      <c r="CB202" s="58"/>
      <c r="CC202" s="58"/>
      <c r="CD202" s="58"/>
      <c r="CE202" s="58"/>
      <c r="CF202" s="58"/>
      <c r="CG202" s="58"/>
      <c r="CH202" s="58"/>
      <c r="CI202" s="58"/>
      <c r="CJ202" s="58"/>
      <c r="CK202" s="58"/>
      <c r="CL202" s="58"/>
      <c r="CM202" s="58"/>
      <c r="CN202" s="58"/>
      <c r="CO202" s="58"/>
      <c r="CP202" s="58"/>
      <c r="CQ202" s="58"/>
      <c r="CR202" s="58"/>
      <c r="CS202" s="58"/>
      <c r="CT202" s="58"/>
      <c r="CU202" s="58"/>
      <c r="CV202" s="58"/>
      <c r="CW202" s="58"/>
      <c r="CX202" s="58"/>
      <c r="CY202" s="58"/>
      <c r="CZ202" s="58"/>
      <c r="DA202" s="58"/>
      <c r="DB202" s="58"/>
      <c r="DC202" s="58"/>
      <c r="DD202" s="58"/>
      <c r="DE202" s="58"/>
      <c r="DF202" s="58"/>
      <c r="DG202" s="58"/>
      <c r="DH202" s="58"/>
      <c r="DI202" s="58"/>
      <c r="DJ202" s="58"/>
      <c r="DK202" s="58"/>
      <c r="DL202" s="58"/>
      <c r="DM202" s="58"/>
      <c r="DN202" s="58"/>
      <c r="DO202" s="58"/>
      <c r="DP202" s="58"/>
      <c r="DQ202" s="58"/>
      <c r="DR202" s="58"/>
      <c r="DS202" s="58"/>
      <c r="DT202" s="58"/>
      <c r="DU202" s="58"/>
      <c r="DV202" s="58"/>
      <c r="DW202" s="58"/>
      <c r="DX202" s="58"/>
      <c r="DY202" s="58"/>
      <c r="DZ202" s="58"/>
      <c r="EA202" s="58"/>
      <c r="EB202" s="58"/>
      <c r="EC202" s="58"/>
      <c r="ED202" s="58"/>
      <c r="EE202" s="58"/>
      <c r="EF202" s="58"/>
      <c r="EG202" s="58"/>
      <c r="EH202" s="58"/>
      <c r="EI202" s="58"/>
      <c r="EJ202" s="58"/>
      <c r="EK202" s="58"/>
      <c r="EL202" s="58"/>
      <c r="EN202" s="8">
        <v>7</v>
      </c>
      <c r="EO202" s="8">
        <v>1</v>
      </c>
    </row>
    <row r="203" spans="1:145">
      <c r="B203" s="8" t="s">
        <v>288</v>
      </c>
      <c r="C203" s="18" t="s">
        <v>210</v>
      </c>
      <c r="D203" s="18" t="s">
        <v>280</v>
      </c>
      <c r="E203" s="8">
        <v>7</v>
      </c>
      <c r="F203" s="8">
        <v>1</v>
      </c>
      <c r="I203" s="58">
        <v>3.71</v>
      </c>
      <c r="J203" s="58">
        <v>3.9</v>
      </c>
      <c r="K203" s="58">
        <v>0.60940000000000005</v>
      </c>
      <c r="L203" s="58">
        <v>74.84</v>
      </c>
      <c r="M203" s="58">
        <v>7.8399999999999997E-2</v>
      </c>
      <c r="N203" s="58">
        <v>5.2999999999999999E-2</v>
      </c>
      <c r="O203" s="58">
        <v>0.60570000000000002</v>
      </c>
      <c r="P203" s="58">
        <v>0.10780000000000001</v>
      </c>
      <c r="Q203" s="58">
        <v>12.29</v>
      </c>
      <c r="R203" s="58">
        <v>1.5100000000000001E-2</v>
      </c>
      <c r="S203" s="58">
        <v>96.209500000000006</v>
      </c>
      <c r="T203" s="18"/>
      <c r="V203" s="58">
        <f t="shared" si="321"/>
        <v>3.8561680499326982</v>
      </c>
      <c r="W203" s="58"/>
      <c r="X203" s="58">
        <f t="shared" si="322"/>
        <v>4.0536537452122703</v>
      </c>
      <c r="Y203" s="58"/>
      <c r="Z203" s="58">
        <f t="shared" si="323"/>
        <v>0.63340938264932256</v>
      </c>
      <c r="AA203" s="58"/>
      <c r="AB203" s="58">
        <f t="shared" si="324"/>
        <v>77.788575972227264</v>
      </c>
      <c r="AC203" s="58"/>
      <c r="AD203" s="58">
        <f t="shared" si="325"/>
        <v>8.1488834262728724E-2</v>
      </c>
      <c r="AE203" s="58"/>
      <c r="AF203" s="58">
        <f t="shared" si="326"/>
        <v>5.5088114999038547E-2</v>
      </c>
      <c r="AG203" s="58"/>
      <c r="AH203" s="58">
        <f t="shared" si="327"/>
        <v>0.62956360858335192</v>
      </c>
      <c r="AI203" s="58"/>
      <c r="AJ203" s="58">
        <f t="shared" si="328"/>
        <v>0.11204714711125202</v>
      </c>
      <c r="AK203" s="58"/>
      <c r="AL203" s="58">
        <f t="shared" si="329"/>
        <v>12.774206289399695</v>
      </c>
      <c r="AM203" s="58"/>
      <c r="AN203" s="58">
        <f t="shared" si="330"/>
        <v>1.5694915782744946E-2</v>
      </c>
      <c r="AO203" s="58"/>
      <c r="AP203" s="58">
        <f t="shared" si="331"/>
        <v>7.9098217951449685</v>
      </c>
      <c r="AQ203" s="58">
        <f t="shared" si="313"/>
        <v>2.0102564102564103E-2</v>
      </c>
      <c r="AR203" s="58">
        <f t="shared" si="314"/>
        <v>954.59183673469386</v>
      </c>
      <c r="AS203" s="58">
        <f t="shared" si="315"/>
        <v>19.189743589743593</v>
      </c>
      <c r="AT203" s="58">
        <f t="shared" si="316"/>
        <v>8.7502063727918106E-2</v>
      </c>
      <c r="AU203" s="58">
        <f t="shared" si="317"/>
        <v>11.498113207547172</v>
      </c>
      <c r="AV203" s="58">
        <f t="shared" si="318"/>
        <v>7.7729591836734704</v>
      </c>
      <c r="AW203" s="58">
        <f t="shared" si="319"/>
        <v>8.1427044361304119E-3</v>
      </c>
      <c r="AX203" s="58">
        <f t="shared" si="320"/>
        <v>25.624352019947178</v>
      </c>
      <c r="AY203" s="58"/>
      <c r="AZ203" s="58"/>
      <c r="BA203" s="58"/>
      <c r="BB203" s="58"/>
      <c r="BC203" s="58"/>
      <c r="BD203" s="58"/>
      <c r="BE203" s="58"/>
      <c r="BF203" s="58"/>
      <c r="BG203" s="58"/>
      <c r="BH203" s="58"/>
      <c r="BI203" s="58"/>
      <c r="BJ203" s="58"/>
      <c r="BK203" s="58"/>
      <c r="BL203" s="58"/>
      <c r="BM203" s="58"/>
      <c r="BN203" s="58"/>
      <c r="BO203" s="58"/>
      <c r="BP203" s="58"/>
      <c r="BQ203" s="58"/>
      <c r="BR203" s="58"/>
      <c r="BS203" s="58"/>
      <c r="BT203" s="58"/>
      <c r="BU203" s="58"/>
      <c r="BV203" s="58"/>
      <c r="BW203" s="58"/>
      <c r="BX203" s="58"/>
      <c r="BY203" s="58"/>
      <c r="BZ203" s="58"/>
      <c r="CA203" s="58"/>
      <c r="CB203" s="58"/>
      <c r="CC203" s="58"/>
      <c r="CD203" s="58"/>
      <c r="CE203" s="58"/>
      <c r="CF203" s="58"/>
      <c r="CG203" s="58"/>
      <c r="CH203" s="58"/>
      <c r="CI203" s="58"/>
      <c r="CJ203" s="58"/>
      <c r="CK203" s="58"/>
      <c r="CL203" s="58"/>
      <c r="CM203" s="58"/>
      <c r="CN203" s="58"/>
      <c r="CO203" s="58"/>
      <c r="CP203" s="58"/>
      <c r="CQ203" s="58"/>
      <c r="CR203" s="58"/>
      <c r="CS203" s="58"/>
      <c r="CT203" s="58"/>
      <c r="CU203" s="58"/>
      <c r="CV203" s="58"/>
      <c r="CW203" s="58"/>
      <c r="CX203" s="58"/>
      <c r="CY203" s="58"/>
      <c r="CZ203" s="58"/>
      <c r="DA203" s="58"/>
      <c r="DB203" s="58"/>
      <c r="DC203" s="58"/>
      <c r="DD203" s="58"/>
      <c r="DE203" s="58"/>
      <c r="DF203" s="58"/>
      <c r="DG203" s="58"/>
      <c r="DH203" s="58"/>
      <c r="DI203" s="58"/>
      <c r="DJ203" s="58"/>
      <c r="DK203" s="58"/>
      <c r="DL203" s="58"/>
      <c r="DM203" s="58"/>
      <c r="DN203" s="58"/>
      <c r="DO203" s="58"/>
      <c r="DP203" s="58"/>
      <c r="DQ203" s="58"/>
      <c r="DR203" s="58"/>
      <c r="DS203" s="58"/>
      <c r="DT203" s="58"/>
      <c r="DU203" s="58"/>
      <c r="DV203" s="58"/>
      <c r="DW203" s="58"/>
      <c r="DX203" s="58"/>
      <c r="DY203" s="58"/>
      <c r="DZ203" s="58"/>
      <c r="EA203" s="58"/>
      <c r="EB203" s="58"/>
      <c r="EC203" s="58"/>
      <c r="ED203" s="58"/>
      <c r="EE203" s="58"/>
      <c r="EF203" s="58"/>
      <c r="EG203" s="58"/>
      <c r="EH203" s="58"/>
      <c r="EI203" s="58"/>
      <c r="EJ203" s="58"/>
      <c r="EK203" s="58"/>
      <c r="EL203" s="58"/>
      <c r="EN203" s="8">
        <v>7</v>
      </c>
      <c r="EO203" s="8">
        <v>1</v>
      </c>
    </row>
    <row r="204" spans="1:145">
      <c r="B204" s="8" t="s">
        <v>289</v>
      </c>
      <c r="C204" s="18" t="s">
        <v>210</v>
      </c>
      <c r="D204" s="18" t="s">
        <v>280</v>
      </c>
      <c r="E204" s="8">
        <v>7</v>
      </c>
      <c r="F204" s="8">
        <v>1</v>
      </c>
      <c r="I204" s="58">
        <v>3.69</v>
      </c>
      <c r="J204" s="58">
        <v>3.96</v>
      </c>
      <c r="K204" s="58">
        <v>0.54620000000000002</v>
      </c>
      <c r="L204" s="58">
        <v>74.989999999999995</v>
      </c>
      <c r="M204" s="58">
        <v>6.9699999999999998E-2</v>
      </c>
      <c r="N204" s="58">
        <v>6.88E-2</v>
      </c>
      <c r="O204" s="58">
        <v>0.59989999999999999</v>
      </c>
      <c r="P204" s="58">
        <v>0.14249999999999999</v>
      </c>
      <c r="Q204" s="58">
        <v>12.13</v>
      </c>
      <c r="R204" s="58">
        <v>0.02</v>
      </c>
      <c r="S204" s="58">
        <v>96.217200000000005</v>
      </c>
      <c r="T204" s="18"/>
      <c r="V204" s="58">
        <f t="shared" si="321"/>
        <v>3.8350731470049011</v>
      </c>
      <c r="W204" s="58"/>
      <c r="X204" s="58">
        <f t="shared" si="322"/>
        <v>4.1156882553223326</v>
      </c>
      <c r="Y204" s="58"/>
      <c r="Z204" s="58">
        <f t="shared" si="323"/>
        <v>0.56767397097400463</v>
      </c>
      <c r="AA204" s="58"/>
      <c r="AB204" s="58">
        <f t="shared" si="324"/>
        <v>77.938248047126706</v>
      </c>
      <c r="AC204" s="58"/>
      <c r="AD204" s="58">
        <f t="shared" si="325"/>
        <v>7.2440270554537028E-2</v>
      </c>
      <c r="AE204" s="58"/>
      <c r="AF204" s="58">
        <f t="shared" si="326"/>
        <v>7.1504886860145583E-2</v>
      </c>
      <c r="AG204" s="58"/>
      <c r="AH204" s="58">
        <f t="shared" si="327"/>
        <v>0.62348519807269387</v>
      </c>
      <c r="AI204" s="58"/>
      <c r="AJ204" s="58">
        <f t="shared" si="328"/>
        <v>0.14810241827864457</v>
      </c>
      <c r="AK204" s="58"/>
      <c r="AL204" s="58">
        <f t="shared" si="329"/>
        <v>12.606893569964623</v>
      </c>
      <c r="AM204" s="58"/>
      <c r="AN204" s="58">
        <f t="shared" si="330"/>
        <v>2.0786304319809764E-2</v>
      </c>
      <c r="AO204" s="58"/>
      <c r="AP204" s="58">
        <f t="shared" si="331"/>
        <v>7.9507614023272337</v>
      </c>
      <c r="AQ204" s="58">
        <f t="shared" si="313"/>
        <v>1.7601010101010103E-2</v>
      </c>
      <c r="AR204" s="58">
        <f t="shared" si="314"/>
        <v>1075.8967001434719</v>
      </c>
      <c r="AS204" s="58">
        <f t="shared" si="315"/>
        <v>18.936868686868689</v>
      </c>
      <c r="AT204" s="58">
        <f t="shared" si="316"/>
        <v>0.11468578096349391</v>
      </c>
      <c r="AU204" s="58">
        <f t="shared" si="317"/>
        <v>7.9389534883720936</v>
      </c>
      <c r="AV204" s="58">
        <f t="shared" si="318"/>
        <v>7.8364418938307026</v>
      </c>
      <c r="AW204" s="58">
        <f t="shared" si="319"/>
        <v>7.2836378183757837E-3</v>
      </c>
      <c r="AX204" s="58">
        <f t="shared" si="320"/>
        <v>33.288087450490615</v>
      </c>
      <c r="AY204" s="58"/>
      <c r="AZ204" s="58"/>
      <c r="BA204" s="58"/>
      <c r="BB204" s="58"/>
      <c r="BC204" s="58"/>
      <c r="BD204" s="58"/>
      <c r="BE204" s="58"/>
      <c r="BF204" s="58"/>
      <c r="BG204" s="58"/>
      <c r="BH204" s="58"/>
      <c r="BI204" s="58"/>
      <c r="BJ204" s="58"/>
      <c r="BK204" s="58"/>
      <c r="BL204" s="58"/>
      <c r="BM204" s="58"/>
      <c r="BN204" s="58"/>
      <c r="BO204" s="58"/>
      <c r="BP204" s="58"/>
      <c r="BQ204" s="58"/>
      <c r="BR204" s="58"/>
      <c r="BS204" s="58"/>
      <c r="BT204" s="58"/>
      <c r="BU204" s="58"/>
      <c r="BV204" s="58"/>
      <c r="BW204" s="58"/>
      <c r="BX204" s="58"/>
      <c r="BY204" s="58"/>
      <c r="BZ204" s="58"/>
      <c r="CA204" s="58"/>
      <c r="CB204" s="58"/>
      <c r="CC204" s="58"/>
      <c r="CD204" s="58"/>
      <c r="CE204" s="58"/>
      <c r="CF204" s="58"/>
      <c r="CG204" s="58"/>
      <c r="CH204" s="58"/>
      <c r="CI204" s="58"/>
      <c r="CJ204" s="58"/>
      <c r="CK204" s="58"/>
      <c r="CL204" s="58"/>
      <c r="CM204" s="58"/>
      <c r="CN204" s="58"/>
      <c r="CO204" s="58"/>
      <c r="CP204" s="58"/>
      <c r="CQ204" s="58"/>
      <c r="CR204" s="58"/>
      <c r="CS204" s="58"/>
      <c r="CT204" s="58"/>
      <c r="CU204" s="58"/>
      <c r="CV204" s="58"/>
      <c r="CW204" s="58"/>
      <c r="CX204" s="58"/>
      <c r="CY204" s="58"/>
      <c r="CZ204" s="58"/>
      <c r="DA204" s="58"/>
      <c r="DB204" s="58"/>
      <c r="DC204" s="58"/>
      <c r="DD204" s="58"/>
      <c r="DE204" s="58"/>
      <c r="DF204" s="58"/>
      <c r="DG204" s="58"/>
      <c r="DH204" s="58"/>
      <c r="DI204" s="58"/>
      <c r="DJ204" s="58"/>
      <c r="DK204" s="58"/>
      <c r="DL204" s="58"/>
      <c r="DM204" s="58"/>
      <c r="DN204" s="58"/>
      <c r="DO204" s="58"/>
      <c r="DP204" s="58"/>
      <c r="DQ204" s="58"/>
      <c r="DR204" s="58"/>
      <c r="DS204" s="58"/>
      <c r="DT204" s="58"/>
      <c r="DU204" s="58"/>
      <c r="DV204" s="58"/>
      <c r="DW204" s="58"/>
      <c r="DX204" s="58"/>
      <c r="DY204" s="58"/>
      <c r="DZ204" s="58"/>
      <c r="EA204" s="58"/>
      <c r="EB204" s="58"/>
      <c r="EC204" s="58"/>
      <c r="ED204" s="58"/>
      <c r="EE204" s="58"/>
      <c r="EF204" s="58"/>
      <c r="EG204" s="58"/>
      <c r="EH204" s="58"/>
      <c r="EI204" s="58"/>
      <c r="EJ204" s="58"/>
      <c r="EK204" s="58"/>
      <c r="EL204" s="58"/>
      <c r="EN204" s="8">
        <v>7</v>
      </c>
      <c r="EO204" s="8">
        <v>1</v>
      </c>
    </row>
    <row r="205" spans="1:145">
      <c r="B205" s="8" t="s">
        <v>290</v>
      </c>
      <c r="C205" s="18" t="s">
        <v>210</v>
      </c>
      <c r="D205" s="18" t="s">
        <v>280</v>
      </c>
      <c r="E205" s="8">
        <v>7</v>
      </c>
      <c r="F205" s="8">
        <v>1</v>
      </c>
      <c r="I205" s="58">
        <v>3.63</v>
      </c>
      <c r="J205" s="58">
        <v>3.94</v>
      </c>
      <c r="K205" s="58">
        <v>0.48270000000000002</v>
      </c>
      <c r="L205" s="58">
        <v>74.86</v>
      </c>
      <c r="M205" s="58">
        <v>7.6499999999999999E-2</v>
      </c>
      <c r="N205" s="58">
        <v>8.8099999999999998E-2</v>
      </c>
      <c r="O205" s="58">
        <v>0.62039999999999995</v>
      </c>
      <c r="P205" s="58">
        <v>0</v>
      </c>
      <c r="Q205" s="58">
        <v>11.96</v>
      </c>
      <c r="R205" s="58">
        <v>1.1900000000000001E-2</v>
      </c>
      <c r="S205" s="58">
        <v>95.669700000000006</v>
      </c>
      <c r="T205" s="18"/>
      <c r="V205" s="58">
        <f t="shared" si="321"/>
        <v>3.7943047798832854</v>
      </c>
      <c r="W205" s="58"/>
      <c r="X205" s="58">
        <f t="shared" si="322"/>
        <v>4.1183363175592689</v>
      </c>
      <c r="Y205" s="58"/>
      <c r="Z205" s="58">
        <f t="shared" si="323"/>
        <v>0.50454846205224857</v>
      </c>
      <c r="AA205" s="58"/>
      <c r="AB205" s="58">
        <f t="shared" si="324"/>
        <v>78.248390033626109</v>
      </c>
      <c r="AC205" s="58"/>
      <c r="AD205" s="58">
        <f t="shared" si="325"/>
        <v>7.9962621394234532E-2</v>
      </c>
      <c r="AE205" s="58"/>
      <c r="AF205" s="58">
        <f t="shared" si="326"/>
        <v>9.2087672481464863E-2</v>
      </c>
      <c r="AG205" s="58"/>
      <c r="AH205" s="58">
        <f t="shared" si="327"/>
        <v>0.64848118056187065</v>
      </c>
      <c r="AI205" s="58"/>
      <c r="AJ205" s="58">
        <f t="shared" si="328"/>
        <v>0</v>
      </c>
      <c r="AK205" s="58"/>
      <c r="AL205" s="58">
        <f t="shared" si="329"/>
        <v>12.50134577614438</v>
      </c>
      <c r="AM205" s="58"/>
      <c r="AN205" s="58">
        <f t="shared" si="330"/>
        <v>1.2438629994658706E-2</v>
      </c>
      <c r="AO205" s="58"/>
      <c r="AP205" s="58">
        <f t="shared" si="331"/>
        <v>7.9126410974425543</v>
      </c>
      <c r="AQ205" s="58">
        <f t="shared" si="313"/>
        <v>1.9416243654822335E-2</v>
      </c>
      <c r="AR205" s="58">
        <f t="shared" si="314"/>
        <v>978.56209150326799</v>
      </c>
      <c r="AS205" s="58">
        <f t="shared" si="315"/>
        <v>19</v>
      </c>
      <c r="AT205" s="58">
        <f t="shared" si="316"/>
        <v>0.14200515796260477</v>
      </c>
      <c r="AU205" s="58">
        <f t="shared" si="317"/>
        <v>5.4790011350737808</v>
      </c>
      <c r="AV205" s="58">
        <f t="shared" si="318"/>
        <v>6.309803921568629</v>
      </c>
      <c r="AW205" s="58">
        <f t="shared" si="319"/>
        <v>6.448036334491051E-3</v>
      </c>
      <c r="AX205" s="58">
        <f t="shared" si="320"/>
        <v>41.962200647500161</v>
      </c>
      <c r="AY205" s="58"/>
      <c r="AZ205" s="58"/>
      <c r="BA205" s="58"/>
      <c r="BB205" s="58"/>
      <c r="BC205" s="58"/>
      <c r="BD205" s="58"/>
      <c r="BE205" s="58"/>
      <c r="BF205" s="58"/>
      <c r="BG205" s="58"/>
      <c r="BH205" s="58"/>
      <c r="BI205" s="58"/>
      <c r="BJ205" s="58"/>
      <c r="BK205" s="58"/>
      <c r="BL205" s="58"/>
      <c r="BM205" s="58"/>
      <c r="BN205" s="58"/>
      <c r="BO205" s="58"/>
      <c r="BP205" s="58"/>
      <c r="BQ205" s="58"/>
      <c r="BR205" s="58"/>
      <c r="BS205" s="58"/>
      <c r="BT205" s="58"/>
      <c r="BU205" s="58"/>
      <c r="BV205" s="58"/>
      <c r="BW205" s="58"/>
      <c r="BX205" s="58"/>
      <c r="BY205" s="58"/>
      <c r="BZ205" s="58"/>
      <c r="CA205" s="58"/>
      <c r="CB205" s="58"/>
      <c r="CC205" s="58"/>
      <c r="CD205" s="58"/>
      <c r="CE205" s="58"/>
      <c r="CF205" s="58"/>
      <c r="CG205" s="58"/>
      <c r="CH205" s="58"/>
      <c r="CI205" s="58"/>
      <c r="CJ205" s="58"/>
      <c r="CK205" s="58"/>
      <c r="CL205" s="58"/>
      <c r="CM205" s="58"/>
      <c r="CN205" s="58"/>
      <c r="CO205" s="58"/>
      <c r="CP205" s="58"/>
      <c r="CQ205" s="58"/>
      <c r="CR205" s="58"/>
      <c r="CS205" s="58"/>
      <c r="CT205" s="58"/>
      <c r="CU205" s="58"/>
      <c r="CV205" s="58"/>
      <c r="CW205" s="58"/>
      <c r="CX205" s="58"/>
      <c r="CY205" s="58"/>
      <c r="CZ205" s="58"/>
      <c r="DA205" s="58"/>
      <c r="DB205" s="58"/>
      <c r="DC205" s="58"/>
      <c r="DD205" s="58"/>
      <c r="DE205" s="58"/>
      <c r="DF205" s="58"/>
      <c r="DG205" s="58"/>
      <c r="DH205" s="58"/>
      <c r="DI205" s="58"/>
      <c r="DJ205" s="58"/>
      <c r="DK205" s="58"/>
      <c r="DL205" s="58"/>
      <c r="DM205" s="58"/>
      <c r="DN205" s="58"/>
      <c r="DO205" s="58"/>
      <c r="DP205" s="58"/>
      <c r="DQ205" s="58"/>
      <c r="DR205" s="58"/>
      <c r="DS205" s="58"/>
      <c r="DT205" s="58"/>
      <c r="DU205" s="58"/>
      <c r="DV205" s="58"/>
      <c r="DW205" s="58"/>
      <c r="DX205" s="58"/>
      <c r="DY205" s="58"/>
      <c r="DZ205" s="58"/>
      <c r="EA205" s="58"/>
      <c r="EB205" s="58"/>
      <c r="EC205" s="58"/>
      <c r="ED205" s="58"/>
      <c r="EE205" s="58"/>
      <c r="EF205" s="58"/>
      <c r="EG205" s="58"/>
      <c r="EH205" s="58"/>
      <c r="EI205" s="58"/>
      <c r="EJ205" s="58"/>
      <c r="EK205" s="58"/>
      <c r="EL205" s="58"/>
      <c r="EN205" s="8">
        <v>7</v>
      </c>
      <c r="EO205" s="8">
        <v>1</v>
      </c>
    </row>
    <row r="206" spans="1:145">
      <c r="B206" s="8" t="s">
        <v>291</v>
      </c>
      <c r="C206" s="18" t="s">
        <v>210</v>
      </c>
      <c r="D206" s="18" t="s">
        <v>280</v>
      </c>
      <c r="E206" s="8">
        <v>7</v>
      </c>
      <c r="F206" s="8">
        <v>1</v>
      </c>
      <c r="I206" s="58">
        <v>3.49</v>
      </c>
      <c r="J206" s="58">
        <v>4.09</v>
      </c>
      <c r="K206" s="58">
        <v>0.52070000000000005</v>
      </c>
      <c r="L206" s="58">
        <v>74.209999999999994</v>
      </c>
      <c r="M206" s="58">
        <v>0.1022</v>
      </c>
      <c r="N206" s="58">
        <v>8.3400000000000002E-2</v>
      </c>
      <c r="O206" s="58">
        <v>0.60729999999999995</v>
      </c>
      <c r="P206" s="58">
        <v>0</v>
      </c>
      <c r="Q206" s="58">
        <v>12</v>
      </c>
      <c r="R206" s="58">
        <v>3.2899999999999999E-2</v>
      </c>
      <c r="S206" s="58">
        <v>95.136600000000001</v>
      </c>
      <c r="T206" s="18"/>
      <c r="V206" s="58">
        <f t="shared" si="321"/>
        <v>3.6684094239230749</v>
      </c>
      <c r="W206" s="58"/>
      <c r="X206" s="58">
        <f t="shared" si="322"/>
        <v>4.2990815311877864</v>
      </c>
      <c r="Y206" s="58"/>
      <c r="Z206" s="58">
        <f t="shared" si="323"/>
        <v>0.5473182770878926</v>
      </c>
      <c r="AA206" s="58"/>
      <c r="AB206" s="58">
        <f t="shared" si="324"/>
        <v>78.003628466857123</v>
      </c>
      <c r="AC206" s="58"/>
      <c r="AD206" s="58">
        <f t="shared" si="325"/>
        <v>0.10742448227075595</v>
      </c>
      <c r="AE206" s="58"/>
      <c r="AF206" s="58">
        <f t="shared" si="326"/>
        <v>8.7663422909794966E-2</v>
      </c>
      <c r="AG206" s="58"/>
      <c r="AH206" s="58">
        <f t="shared" si="327"/>
        <v>0.63834528456976591</v>
      </c>
      <c r="AI206" s="58"/>
      <c r="AJ206" s="58">
        <f t="shared" si="328"/>
        <v>0</v>
      </c>
      <c r="AK206" s="58"/>
      <c r="AL206" s="58">
        <f t="shared" si="329"/>
        <v>12.61344214529424</v>
      </c>
      <c r="AM206" s="58"/>
      <c r="AN206" s="58">
        <f t="shared" si="330"/>
        <v>3.4581853881681709E-2</v>
      </c>
      <c r="AO206" s="58"/>
      <c r="AP206" s="58">
        <f t="shared" si="331"/>
        <v>7.9674909551108613</v>
      </c>
      <c r="AQ206" s="58">
        <f t="shared" si="313"/>
        <v>2.4987775061124699E-2</v>
      </c>
      <c r="AR206" s="58">
        <f t="shared" si="314"/>
        <v>726.12524461839519</v>
      </c>
      <c r="AS206" s="58">
        <f t="shared" si="315"/>
        <v>18.144254278728607</v>
      </c>
      <c r="AT206" s="58">
        <f t="shared" si="316"/>
        <v>0.13732916186398816</v>
      </c>
      <c r="AU206" s="58">
        <f t="shared" si="317"/>
        <v>6.2434052757793772</v>
      </c>
      <c r="AV206" s="58">
        <f t="shared" si="318"/>
        <v>5.0949119373776908</v>
      </c>
      <c r="AW206" s="58">
        <f t="shared" si="319"/>
        <v>7.0165745856353599E-3</v>
      </c>
      <c r="AX206" s="58">
        <f t="shared" si="320"/>
        <v>38.818967758430119</v>
      </c>
      <c r="AY206" s="58"/>
      <c r="AZ206" s="58"/>
      <c r="BA206" s="58"/>
      <c r="BB206" s="58"/>
      <c r="BC206" s="58"/>
      <c r="BD206" s="58"/>
      <c r="BE206" s="58"/>
      <c r="BF206" s="58"/>
      <c r="BG206" s="58"/>
      <c r="BH206" s="58"/>
      <c r="BI206" s="58"/>
      <c r="BJ206" s="58"/>
      <c r="BK206" s="58"/>
      <c r="BL206" s="58"/>
      <c r="BM206" s="58"/>
      <c r="BN206" s="58"/>
      <c r="BO206" s="58"/>
      <c r="BP206" s="58"/>
      <c r="BQ206" s="58"/>
      <c r="BR206" s="58"/>
      <c r="BS206" s="58"/>
      <c r="BT206" s="58"/>
      <c r="BU206" s="58"/>
      <c r="BV206" s="58"/>
      <c r="BW206" s="58"/>
      <c r="BX206" s="58"/>
      <c r="BY206" s="58"/>
      <c r="BZ206" s="58"/>
      <c r="CA206" s="58"/>
      <c r="CB206" s="58"/>
      <c r="CC206" s="58"/>
      <c r="CD206" s="58"/>
      <c r="CE206" s="58"/>
      <c r="CF206" s="58"/>
      <c r="CG206" s="58"/>
      <c r="CH206" s="58"/>
      <c r="CI206" s="58"/>
      <c r="CJ206" s="58"/>
      <c r="CK206" s="58"/>
      <c r="CL206" s="58"/>
      <c r="CM206" s="58"/>
      <c r="CN206" s="58"/>
      <c r="CO206" s="58"/>
      <c r="CP206" s="58"/>
      <c r="CQ206" s="58"/>
      <c r="CR206" s="58"/>
      <c r="CS206" s="58"/>
      <c r="CT206" s="58"/>
      <c r="CU206" s="58"/>
      <c r="CV206" s="58"/>
      <c r="CW206" s="58"/>
      <c r="CX206" s="58"/>
      <c r="CY206" s="58"/>
      <c r="CZ206" s="58"/>
      <c r="DA206" s="58"/>
      <c r="DB206" s="58"/>
      <c r="DC206" s="58"/>
      <c r="DD206" s="58"/>
      <c r="DE206" s="58"/>
      <c r="DF206" s="58"/>
      <c r="DG206" s="58"/>
      <c r="DH206" s="58"/>
      <c r="DI206" s="58"/>
      <c r="DJ206" s="58"/>
      <c r="DK206" s="58"/>
      <c r="DL206" s="58"/>
      <c r="DM206" s="58"/>
      <c r="DN206" s="58"/>
      <c r="DO206" s="58"/>
      <c r="DP206" s="58"/>
      <c r="DQ206" s="58"/>
      <c r="DR206" s="58"/>
      <c r="DS206" s="58"/>
      <c r="DT206" s="58"/>
      <c r="DU206" s="58"/>
      <c r="DV206" s="58"/>
      <c r="DW206" s="58"/>
      <c r="DX206" s="58"/>
      <c r="DY206" s="58"/>
      <c r="DZ206" s="58"/>
      <c r="EA206" s="58"/>
      <c r="EB206" s="58"/>
      <c r="EC206" s="58"/>
      <c r="ED206" s="58"/>
      <c r="EE206" s="58"/>
      <c r="EF206" s="58"/>
      <c r="EG206" s="58"/>
      <c r="EH206" s="58"/>
      <c r="EI206" s="58"/>
      <c r="EJ206" s="58"/>
      <c r="EK206" s="58"/>
      <c r="EL206" s="58"/>
      <c r="EN206" s="8">
        <v>7</v>
      </c>
      <c r="EO206" s="8">
        <v>1</v>
      </c>
    </row>
    <row r="207" spans="1:145">
      <c r="B207" s="8" t="s">
        <v>292</v>
      </c>
      <c r="C207" s="18" t="s">
        <v>210</v>
      </c>
      <c r="D207" s="18" t="s">
        <v>280</v>
      </c>
      <c r="E207" s="8">
        <v>7</v>
      </c>
      <c r="F207" s="8">
        <v>1</v>
      </c>
      <c r="I207" s="58">
        <v>3.67</v>
      </c>
      <c r="J207" s="58">
        <v>3.81</v>
      </c>
      <c r="K207" s="58">
        <v>0.56579999999999997</v>
      </c>
      <c r="L207" s="58">
        <v>75.52</v>
      </c>
      <c r="M207" s="58">
        <v>9.4799999999999995E-2</v>
      </c>
      <c r="N207" s="58">
        <v>8.8800000000000004E-2</v>
      </c>
      <c r="O207" s="58">
        <v>0.60140000000000005</v>
      </c>
      <c r="P207" s="58">
        <v>0</v>
      </c>
      <c r="Q207" s="58">
        <v>12.22</v>
      </c>
      <c r="R207" s="58">
        <v>1.6199999999999999E-2</v>
      </c>
      <c r="S207" s="58">
        <v>96.587100000000007</v>
      </c>
      <c r="T207" s="18"/>
      <c r="V207" s="58">
        <f t="shared" si="321"/>
        <v>3.7996792532336094</v>
      </c>
      <c r="W207" s="58"/>
      <c r="X207" s="58">
        <f t="shared" si="322"/>
        <v>3.9446261457275344</v>
      </c>
      <c r="Y207" s="58"/>
      <c r="Z207" s="58">
        <f t="shared" si="323"/>
        <v>0.58579251266473464</v>
      </c>
      <c r="AA207" s="58"/>
      <c r="AB207" s="58">
        <f t="shared" si="324"/>
        <v>78.18849515100878</v>
      </c>
      <c r="AC207" s="58"/>
      <c r="AD207" s="58">
        <f t="shared" si="325"/>
        <v>9.8149752917315036E-2</v>
      </c>
      <c r="AE207" s="58"/>
      <c r="AF207" s="58">
        <f t="shared" si="326"/>
        <v>9.1937743239003972E-2</v>
      </c>
      <c r="AG207" s="58"/>
      <c r="AH207" s="58">
        <f t="shared" si="327"/>
        <v>0.62265043675604714</v>
      </c>
      <c r="AI207" s="58"/>
      <c r="AJ207" s="58">
        <f t="shared" si="328"/>
        <v>0</v>
      </c>
      <c r="AK207" s="58"/>
      <c r="AL207" s="58">
        <f t="shared" si="329"/>
        <v>12.651793044826897</v>
      </c>
      <c r="AM207" s="58"/>
      <c r="AN207" s="58">
        <f t="shared" si="330"/>
        <v>1.6772426131439911E-2</v>
      </c>
      <c r="AO207" s="58"/>
      <c r="AP207" s="58">
        <f t="shared" si="331"/>
        <v>7.7443053989611439</v>
      </c>
      <c r="AQ207" s="58">
        <f t="shared" si="313"/>
        <v>2.488188976377953E-2</v>
      </c>
      <c r="AR207" s="58">
        <f t="shared" si="314"/>
        <v>796.62447257383974</v>
      </c>
      <c r="AS207" s="58">
        <f t="shared" si="315"/>
        <v>19.821522309711291</v>
      </c>
      <c r="AT207" s="58">
        <f t="shared" si="316"/>
        <v>0.14765547056867309</v>
      </c>
      <c r="AU207" s="58">
        <f t="shared" si="317"/>
        <v>6.3716216216216202</v>
      </c>
      <c r="AV207" s="58">
        <f t="shared" si="318"/>
        <v>5.9683544303797467</v>
      </c>
      <c r="AW207" s="58">
        <f t="shared" si="319"/>
        <v>7.4920550847457617E-3</v>
      </c>
      <c r="AX207" s="58">
        <f t="shared" si="320"/>
        <v>38.337286182348542</v>
      </c>
      <c r="AY207" s="58"/>
      <c r="AZ207" s="58"/>
      <c r="BA207" s="58"/>
      <c r="BB207" s="58"/>
      <c r="BC207" s="58"/>
      <c r="BD207" s="58"/>
      <c r="BE207" s="58"/>
      <c r="BF207" s="58"/>
      <c r="BG207" s="58"/>
      <c r="BH207" s="58"/>
      <c r="BI207" s="58"/>
      <c r="BJ207" s="58"/>
      <c r="BK207" s="58"/>
      <c r="BL207" s="58"/>
      <c r="BM207" s="58"/>
      <c r="BN207" s="58"/>
      <c r="BO207" s="58"/>
      <c r="BP207" s="58"/>
      <c r="BQ207" s="58"/>
      <c r="BR207" s="58"/>
      <c r="BS207" s="58"/>
      <c r="BT207" s="58"/>
      <c r="BU207" s="58"/>
      <c r="BV207" s="58"/>
      <c r="BW207" s="58"/>
      <c r="BX207" s="58"/>
      <c r="BY207" s="58"/>
      <c r="BZ207" s="58"/>
      <c r="CA207" s="58"/>
      <c r="CB207" s="58"/>
      <c r="CC207" s="58"/>
      <c r="CD207" s="58"/>
      <c r="CE207" s="58"/>
      <c r="CF207" s="58"/>
      <c r="CG207" s="58"/>
      <c r="CH207" s="58"/>
      <c r="CI207" s="58"/>
      <c r="CJ207" s="58"/>
      <c r="CK207" s="58"/>
      <c r="CL207" s="58"/>
      <c r="CM207" s="58"/>
      <c r="CN207" s="58"/>
      <c r="CO207" s="58"/>
      <c r="CP207" s="58"/>
      <c r="CQ207" s="58"/>
      <c r="CR207" s="58"/>
      <c r="CS207" s="58"/>
      <c r="CT207" s="58"/>
      <c r="CU207" s="58"/>
      <c r="CV207" s="58"/>
      <c r="CW207" s="58"/>
      <c r="CX207" s="58"/>
      <c r="CY207" s="58"/>
      <c r="CZ207" s="58"/>
      <c r="DA207" s="58"/>
      <c r="DB207" s="58"/>
      <c r="DC207" s="58"/>
      <c r="DD207" s="58"/>
      <c r="DE207" s="58"/>
      <c r="DF207" s="58"/>
      <c r="DG207" s="58"/>
      <c r="DH207" s="58"/>
      <c r="DI207" s="58"/>
      <c r="DJ207" s="58"/>
      <c r="DK207" s="58"/>
      <c r="DL207" s="58"/>
      <c r="DM207" s="58"/>
      <c r="DN207" s="58"/>
      <c r="DO207" s="58"/>
      <c r="DP207" s="58"/>
      <c r="DQ207" s="58"/>
      <c r="DR207" s="58"/>
      <c r="DS207" s="58"/>
      <c r="DT207" s="58"/>
      <c r="DU207" s="58"/>
      <c r="DV207" s="58"/>
      <c r="DW207" s="58"/>
      <c r="DX207" s="58"/>
      <c r="DY207" s="58"/>
      <c r="DZ207" s="58"/>
      <c r="EA207" s="58"/>
      <c r="EB207" s="58"/>
      <c r="EC207" s="58"/>
      <c r="ED207" s="58"/>
      <c r="EE207" s="58"/>
      <c r="EF207" s="58"/>
      <c r="EG207" s="58"/>
      <c r="EH207" s="58"/>
      <c r="EI207" s="58"/>
      <c r="EJ207" s="58"/>
      <c r="EK207" s="58"/>
      <c r="EL207" s="58"/>
      <c r="EN207" s="8">
        <v>7</v>
      </c>
      <c r="EO207" s="8">
        <v>1</v>
      </c>
    </row>
    <row r="208" spans="1:145">
      <c r="B208" s="8" t="s">
        <v>293</v>
      </c>
      <c r="C208" s="18" t="s">
        <v>210</v>
      </c>
      <c r="D208" s="18" t="s">
        <v>280</v>
      </c>
      <c r="E208" s="8">
        <v>7</v>
      </c>
      <c r="F208" s="8">
        <v>1</v>
      </c>
      <c r="I208" s="58">
        <v>3.5</v>
      </c>
      <c r="J208" s="58">
        <v>3.91</v>
      </c>
      <c r="K208" s="58">
        <v>0.36849999999999999</v>
      </c>
      <c r="L208" s="58">
        <v>71.989999999999995</v>
      </c>
      <c r="M208" s="58">
        <v>8.4400000000000003E-2</v>
      </c>
      <c r="N208" s="58">
        <v>8.4599999999999995E-2</v>
      </c>
      <c r="O208" s="58">
        <v>0.64300000000000002</v>
      </c>
      <c r="P208" s="58">
        <v>0.13289999999999999</v>
      </c>
      <c r="Q208" s="58">
        <v>11.78</v>
      </c>
      <c r="R208" s="58">
        <v>1.89E-2</v>
      </c>
      <c r="S208" s="58">
        <v>92.512299999999996</v>
      </c>
      <c r="T208" s="18"/>
      <c r="V208" s="58">
        <f t="shared" si="321"/>
        <v>3.7832807097002235</v>
      </c>
      <c r="W208" s="58"/>
      <c r="X208" s="58">
        <f t="shared" si="322"/>
        <v>4.2264650214079644</v>
      </c>
      <c r="Y208" s="58"/>
      <c r="Z208" s="58">
        <f t="shared" si="323"/>
        <v>0.39832541186415216</v>
      </c>
      <c r="AA208" s="58"/>
      <c r="AB208" s="58">
        <f t="shared" si="324"/>
        <v>77.816679511805447</v>
      </c>
      <c r="AC208" s="58"/>
      <c r="AD208" s="58">
        <f t="shared" si="325"/>
        <v>9.1231111971056822E-2</v>
      </c>
      <c r="AE208" s="58"/>
      <c r="AF208" s="58">
        <f t="shared" si="326"/>
        <v>9.1447299440182553E-2</v>
      </c>
      <c r="AG208" s="58"/>
      <c r="AH208" s="58">
        <f t="shared" si="327"/>
        <v>0.69504271323921252</v>
      </c>
      <c r="AI208" s="58"/>
      <c r="AJ208" s="58">
        <f t="shared" si="328"/>
        <v>0.14365657323404563</v>
      </c>
      <c r="AK208" s="58"/>
      <c r="AL208" s="58">
        <f t="shared" si="329"/>
        <v>12.733441931505324</v>
      </c>
      <c r="AM208" s="58"/>
      <c r="AN208" s="58">
        <f t="shared" si="330"/>
        <v>2.0429715832381207E-2</v>
      </c>
      <c r="AO208" s="58"/>
      <c r="AP208" s="58">
        <f t="shared" si="331"/>
        <v>8.0097457311081879</v>
      </c>
      <c r="AQ208" s="58">
        <f t="shared" si="313"/>
        <v>2.1585677749360613E-2</v>
      </c>
      <c r="AR208" s="58">
        <f t="shared" si="314"/>
        <v>852.96208530805677</v>
      </c>
      <c r="AS208" s="58">
        <f t="shared" si="315"/>
        <v>18.411764705882348</v>
      </c>
      <c r="AT208" s="58">
        <f t="shared" si="316"/>
        <v>0.13157076205287715</v>
      </c>
      <c r="AU208" s="58">
        <f t="shared" si="317"/>
        <v>4.3557919621749415</v>
      </c>
      <c r="AV208" s="58">
        <f t="shared" si="318"/>
        <v>4.3661137440758298</v>
      </c>
      <c r="AW208" s="58">
        <f t="shared" si="319"/>
        <v>5.1187664953465774E-3</v>
      </c>
      <c r="AX208" s="58">
        <f t="shared" si="320"/>
        <v>47.629056510630683</v>
      </c>
      <c r="AY208" s="58"/>
      <c r="AZ208" s="58"/>
      <c r="BA208" s="58"/>
      <c r="BB208" s="58"/>
      <c r="BC208" s="58"/>
      <c r="BD208" s="58"/>
      <c r="BE208" s="58"/>
      <c r="BF208" s="58"/>
      <c r="BG208" s="58"/>
      <c r="BH208" s="58"/>
      <c r="BI208" s="58"/>
      <c r="BJ208" s="58"/>
      <c r="BK208" s="58"/>
      <c r="BL208" s="58"/>
      <c r="BM208" s="58"/>
      <c r="BN208" s="58"/>
      <c r="BO208" s="58"/>
      <c r="BP208" s="58"/>
      <c r="BQ208" s="58"/>
      <c r="BR208" s="58"/>
      <c r="BS208" s="58"/>
      <c r="BT208" s="58"/>
      <c r="BU208" s="58"/>
      <c r="BV208" s="58"/>
      <c r="BW208" s="58"/>
      <c r="BX208" s="58"/>
      <c r="BY208" s="58"/>
      <c r="BZ208" s="58"/>
      <c r="CA208" s="58"/>
      <c r="CB208" s="58"/>
      <c r="CC208" s="58"/>
      <c r="CD208" s="58"/>
      <c r="CE208" s="58"/>
      <c r="CF208" s="58"/>
      <c r="CG208" s="58"/>
      <c r="CH208" s="58"/>
      <c r="CI208" s="58"/>
      <c r="CJ208" s="58"/>
      <c r="CK208" s="58"/>
      <c r="CL208" s="58"/>
      <c r="CM208" s="58"/>
      <c r="CN208" s="58"/>
      <c r="CO208" s="58"/>
      <c r="CP208" s="58"/>
      <c r="CQ208" s="58"/>
      <c r="CR208" s="58"/>
      <c r="CS208" s="58"/>
      <c r="CT208" s="58"/>
      <c r="CU208" s="58"/>
      <c r="CV208" s="58"/>
      <c r="CW208" s="58"/>
      <c r="CX208" s="58"/>
      <c r="CY208" s="58"/>
      <c r="CZ208" s="58"/>
      <c r="DA208" s="58"/>
      <c r="DB208" s="58"/>
      <c r="DC208" s="58"/>
      <c r="DD208" s="58"/>
      <c r="DE208" s="58"/>
      <c r="DF208" s="58"/>
      <c r="DG208" s="58"/>
      <c r="DH208" s="58"/>
      <c r="DI208" s="58"/>
      <c r="DJ208" s="58"/>
      <c r="DK208" s="58"/>
      <c r="DL208" s="58"/>
      <c r="DM208" s="58"/>
      <c r="DN208" s="58"/>
      <c r="DO208" s="58"/>
      <c r="DP208" s="58"/>
      <c r="DQ208" s="58"/>
      <c r="DR208" s="58"/>
      <c r="DS208" s="58"/>
      <c r="DT208" s="58"/>
      <c r="DU208" s="58"/>
      <c r="DV208" s="58"/>
      <c r="DW208" s="58"/>
      <c r="DX208" s="58"/>
      <c r="DY208" s="58"/>
      <c r="DZ208" s="58"/>
      <c r="EA208" s="58"/>
      <c r="EB208" s="58"/>
      <c r="EC208" s="58"/>
      <c r="ED208" s="58"/>
      <c r="EE208" s="58"/>
      <c r="EF208" s="58"/>
      <c r="EG208" s="58"/>
      <c r="EH208" s="58"/>
      <c r="EI208" s="58"/>
      <c r="EJ208" s="58"/>
      <c r="EK208" s="58"/>
      <c r="EL208" s="58"/>
      <c r="EN208" s="8">
        <v>7</v>
      </c>
      <c r="EO208" s="8">
        <v>1</v>
      </c>
    </row>
    <row r="209" spans="1:145">
      <c r="B209" s="8" t="s">
        <v>294</v>
      </c>
      <c r="C209" s="18" t="s">
        <v>210</v>
      </c>
      <c r="D209" s="18" t="s">
        <v>280</v>
      </c>
      <c r="E209" s="8">
        <v>7</v>
      </c>
      <c r="F209" s="8">
        <v>1</v>
      </c>
      <c r="I209" s="58">
        <v>3.71</v>
      </c>
      <c r="J209" s="58">
        <v>3.98</v>
      </c>
      <c r="K209" s="58">
        <v>0.54649999999999999</v>
      </c>
      <c r="L209" s="58">
        <v>75.16</v>
      </c>
      <c r="M209" s="58">
        <v>7.3599999999999999E-2</v>
      </c>
      <c r="N209" s="58">
        <v>8.5900000000000004E-2</v>
      </c>
      <c r="O209" s="58">
        <v>0.61119999999999997</v>
      </c>
      <c r="P209" s="58">
        <v>6.4000000000000001E-2</v>
      </c>
      <c r="Q209" s="58">
        <v>12.35</v>
      </c>
      <c r="R209" s="58">
        <v>0</v>
      </c>
      <c r="S209" s="58">
        <v>96.581299999999999</v>
      </c>
      <c r="T209" s="18"/>
      <c r="V209" s="58">
        <f t="shared" si="321"/>
        <v>3.8413233203529047</v>
      </c>
      <c r="W209" s="58"/>
      <c r="X209" s="58">
        <f t="shared" si="322"/>
        <v>4.1208805431279139</v>
      </c>
      <c r="Y209" s="58"/>
      <c r="Z209" s="58">
        <f t="shared" si="323"/>
        <v>0.56584452683904651</v>
      </c>
      <c r="AA209" s="58"/>
      <c r="AB209" s="58">
        <f t="shared" si="324"/>
        <v>77.820447643591464</v>
      </c>
      <c r="AC209" s="58"/>
      <c r="AD209" s="58">
        <f t="shared" si="325"/>
        <v>7.6205228134224742E-2</v>
      </c>
      <c r="AE209" s="58"/>
      <c r="AF209" s="58">
        <f t="shared" si="326"/>
        <v>8.8940612727308493E-2</v>
      </c>
      <c r="AG209" s="58"/>
      <c r="AH209" s="58">
        <f t="shared" si="327"/>
        <v>0.63283472059290979</v>
      </c>
      <c r="AI209" s="58"/>
      <c r="AJ209" s="58">
        <f t="shared" si="328"/>
        <v>6.6265415768891084E-2</v>
      </c>
      <c r="AK209" s="58"/>
      <c r="AL209" s="58">
        <f t="shared" si="329"/>
        <v>12.787154449153201</v>
      </c>
      <c r="AM209" s="58"/>
      <c r="AN209" s="58">
        <f t="shared" si="330"/>
        <v>0</v>
      </c>
      <c r="AO209" s="58"/>
      <c r="AP209" s="58">
        <f t="shared" si="331"/>
        <v>7.9622038634808181</v>
      </c>
      <c r="AQ209" s="58">
        <f t="shared" si="313"/>
        <v>1.8492462311557791E-2</v>
      </c>
      <c r="AR209" s="58">
        <f t="shared" si="314"/>
        <v>1021.1956521739131</v>
      </c>
      <c r="AS209" s="58">
        <f t="shared" si="315"/>
        <v>18.884422110552766</v>
      </c>
      <c r="AT209" s="58">
        <f t="shared" si="316"/>
        <v>0.1405431937172775</v>
      </c>
      <c r="AU209" s="58">
        <f t="shared" si="317"/>
        <v>6.3620488940628643</v>
      </c>
      <c r="AV209" s="58">
        <f t="shared" si="318"/>
        <v>7.4252717391304355</v>
      </c>
      <c r="AW209" s="58">
        <f t="shared" si="319"/>
        <v>7.2711548696114958E-3</v>
      </c>
      <c r="AX209" s="58">
        <f t="shared" si="320"/>
        <v>38.37283558019756</v>
      </c>
      <c r="AY209" s="58"/>
      <c r="AZ209" s="58"/>
      <c r="BA209" s="58"/>
      <c r="BB209" s="58"/>
      <c r="BC209" s="58"/>
      <c r="BD209" s="58"/>
      <c r="BE209" s="58"/>
      <c r="BF209" s="58"/>
      <c r="BG209" s="58"/>
      <c r="BH209" s="58"/>
      <c r="BI209" s="58"/>
      <c r="BJ209" s="58"/>
      <c r="BK209" s="58"/>
      <c r="BL209" s="58"/>
      <c r="BM209" s="58"/>
      <c r="BN209" s="58"/>
      <c r="BO209" s="58"/>
      <c r="BP209" s="58"/>
      <c r="BQ209" s="58"/>
      <c r="BR209" s="58"/>
      <c r="BS209" s="58"/>
      <c r="BT209" s="58"/>
      <c r="BU209" s="58"/>
      <c r="BV209" s="58"/>
      <c r="BW209" s="58"/>
      <c r="BX209" s="58"/>
      <c r="BY209" s="58"/>
      <c r="BZ209" s="58"/>
      <c r="CA209" s="58"/>
      <c r="CB209" s="58"/>
      <c r="CC209" s="58"/>
      <c r="CD209" s="58"/>
      <c r="CE209" s="58"/>
      <c r="CF209" s="58"/>
      <c r="CG209" s="58"/>
      <c r="CH209" s="58"/>
      <c r="CI209" s="58"/>
      <c r="CJ209" s="58"/>
      <c r="CK209" s="58"/>
      <c r="CL209" s="58"/>
      <c r="CM209" s="58"/>
      <c r="CN209" s="58"/>
      <c r="CO209" s="58"/>
      <c r="CP209" s="58"/>
      <c r="CQ209" s="58"/>
      <c r="CR209" s="58"/>
      <c r="CS209" s="58"/>
      <c r="CT209" s="58"/>
      <c r="CU209" s="58"/>
      <c r="CV209" s="58"/>
      <c r="CW209" s="58"/>
      <c r="CX209" s="58"/>
      <c r="CY209" s="58"/>
      <c r="CZ209" s="58"/>
      <c r="DA209" s="58"/>
      <c r="DB209" s="58"/>
      <c r="DC209" s="58"/>
      <c r="DD209" s="58"/>
      <c r="DE209" s="58"/>
      <c r="DF209" s="58"/>
      <c r="DG209" s="58"/>
      <c r="DH209" s="58"/>
      <c r="DI209" s="58"/>
      <c r="DJ209" s="58"/>
      <c r="DK209" s="58"/>
      <c r="DL209" s="58"/>
      <c r="DM209" s="58"/>
      <c r="DN209" s="58"/>
      <c r="DO209" s="58"/>
      <c r="DP209" s="58"/>
      <c r="DQ209" s="58"/>
      <c r="DR209" s="58"/>
      <c r="DS209" s="58"/>
      <c r="DT209" s="58"/>
      <c r="DU209" s="58"/>
      <c r="DV209" s="58"/>
      <c r="DW209" s="58"/>
      <c r="DX209" s="58"/>
      <c r="DY209" s="58"/>
      <c r="DZ209" s="58"/>
      <c r="EA209" s="58"/>
      <c r="EB209" s="58"/>
      <c r="EC209" s="58"/>
      <c r="ED209" s="58"/>
      <c r="EE209" s="58"/>
      <c r="EF209" s="58"/>
      <c r="EG209" s="58"/>
      <c r="EH209" s="58"/>
      <c r="EI209" s="58"/>
      <c r="EJ209" s="58"/>
      <c r="EK209" s="58"/>
      <c r="EL209" s="58"/>
      <c r="EN209" s="8">
        <v>7</v>
      </c>
      <c r="EO209" s="8">
        <v>1</v>
      </c>
    </row>
    <row r="210" spans="1:145">
      <c r="B210" s="8" t="s">
        <v>295</v>
      </c>
      <c r="C210" s="18" t="s">
        <v>210</v>
      </c>
      <c r="D210" s="18" t="s">
        <v>280</v>
      </c>
      <c r="E210" s="8">
        <v>7</v>
      </c>
      <c r="F210" s="8">
        <v>1</v>
      </c>
      <c r="I210" s="58">
        <v>3.12</v>
      </c>
      <c r="J210" s="58">
        <v>4.03</v>
      </c>
      <c r="K210" s="58">
        <v>0.45739999999999997</v>
      </c>
      <c r="L210" s="58">
        <v>74.48</v>
      </c>
      <c r="M210" s="58">
        <v>0.1072</v>
      </c>
      <c r="N210" s="58">
        <v>9.8900000000000002E-2</v>
      </c>
      <c r="O210" s="58">
        <v>0.60629999999999995</v>
      </c>
      <c r="P210" s="58">
        <v>0</v>
      </c>
      <c r="Q210" s="58">
        <v>12.03</v>
      </c>
      <c r="R210" s="58">
        <v>0</v>
      </c>
      <c r="S210" s="58">
        <v>94.929900000000004</v>
      </c>
      <c r="T210" s="18"/>
      <c r="V210" s="58">
        <f t="shared" si="321"/>
        <v>3.28663571751366</v>
      </c>
      <c r="W210" s="58"/>
      <c r="X210" s="58">
        <f t="shared" si="322"/>
        <v>4.2452378017884778</v>
      </c>
      <c r="Y210" s="58"/>
      <c r="Z210" s="58">
        <f t="shared" si="323"/>
        <v>0.4818292234585731</v>
      </c>
      <c r="AA210" s="58"/>
      <c r="AB210" s="58">
        <f t="shared" si="324"/>
        <v>78.457893666800445</v>
      </c>
      <c r="AC210" s="58"/>
      <c r="AD210" s="58">
        <f t="shared" si="325"/>
        <v>0.11292543234534115</v>
      </c>
      <c r="AE210" s="58"/>
      <c r="AF210" s="58">
        <f t="shared" si="326"/>
        <v>0.10418213860964776</v>
      </c>
      <c r="AG210" s="58"/>
      <c r="AH210" s="58">
        <f t="shared" si="327"/>
        <v>0.63868180625914484</v>
      </c>
      <c r="AI210" s="58"/>
      <c r="AJ210" s="58">
        <f t="shared" si="328"/>
        <v>0</v>
      </c>
      <c r="AK210" s="58"/>
      <c r="AL210" s="58">
        <f t="shared" si="329"/>
        <v>12.672508872336321</v>
      </c>
      <c r="AM210" s="58"/>
      <c r="AN210" s="58">
        <f t="shared" si="330"/>
        <v>0</v>
      </c>
      <c r="AO210" s="58"/>
      <c r="AP210" s="58">
        <f t="shared" si="331"/>
        <v>7.5318735193021382</v>
      </c>
      <c r="AQ210" s="58">
        <f t="shared" si="313"/>
        <v>2.6600496277915633E-2</v>
      </c>
      <c r="AR210" s="58">
        <f t="shared" si="314"/>
        <v>694.77611940298493</v>
      </c>
      <c r="AS210" s="58">
        <f t="shared" si="315"/>
        <v>18.481389578163771</v>
      </c>
      <c r="AT210" s="58">
        <f t="shared" si="316"/>
        <v>0.16312056737588654</v>
      </c>
      <c r="AU210" s="58">
        <f t="shared" si="317"/>
        <v>4.624873609706774</v>
      </c>
      <c r="AV210" s="58">
        <f t="shared" si="318"/>
        <v>4.2667910447761193</v>
      </c>
      <c r="AW210" s="58">
        <f t="shared" si="319"/>
        <v>6.1412459720730402E-3</v>
      </c>
      <c r="AX210" s="58">
        <f t="shared" si="320"/>
        <v>46.136429393384979</v>
      </c>
      <c r="AY210" s="58"/>
      <c r="AZ210" s="58"/>
      <c r="BA210" s="58"/>
      <c r="BB210" s="58"/>
      <c r="BC210" s="58"/>
      <c r="BD210" s="58"/>
      <c r="BE210" s="58"/>
      <c r="BF210" s="58"/>
      <c r="BG210" s="58"/>
      <c r="BH210" s="58"/>
      <c r="BI210" s="58"/>
      <c r="BJ210" s="58"/>
      <c r="BK210" s="58"/>
      <c r="BL210" s="58"/>
      <c r="BM210" s="58"/>
      <c r="BN210" s="58"/>
      <c r="BO210" s="58"/>
      <c r="BP210" s="58"/>
      <c r="BQ210" s="58"/>
      <c r="BR210" s="58"/>
      <c r="BS210" s="58"/>
      <c r="BT210" s="58"/>
      <c r="BU210" s="58"/>
      <c r="BV210" s="58"/>
      <c r="BW210" s="58"/>
      <c r="BX210" s="58"/>
      <c r="BY210" s="58"/>
      <c r="BZ210" s="58"/>
      <c r="CA210" s="58"/>
      <c r="CB210" s="58"/>
      <c r="CC210" s="58"/>
      <c r="CD210" s="58"/>
      <c r="CE210" s="58"/>
      <c r="CF210" s="58"/>
      <c r="CG210" s="58"/>
      <c r="CH210" s="58"/>
      <c r="CI210" s="58"/>
      <c r="CJ210" s="58"/>
      <c r="CK210" s="58"/>
      <c r="CL210" s="58"/>
      <c r="CM210" s="58"/>
      <c r="CN210" s="58"/>
      <c r="CO210" s="58"/>
      <c r="CP210" s="58"/>
      <c r="CQ210" s="58"/>
      <c r="CR210" s="58"/>
      <c r="CS210" s="58"/>
      <c r="CT210" s="58"/>
      <c r="CU210" s="58"/>
      <c r="CV210" s="58"/>
      <c r="CW210" s="58"/>
      <c r="CX210" s="58"/>
      <c r="CY210" s="58"/>
      <c r="CZ210" s="58"/>
      <c r="DA210" s="58"/>
      <c r="DB210" s="58"/>
      <c r="DC210" s="58"/>
      <c r="DD210" s="58"/>
      <c r="DE210" s="58"/>
      <c r="DF210" s="58"/>
      <c r="DG210" s="58"/>
      <c r="DH210" s="58"/>
      <c r="DI210" s="58"/>
      <c r="DJ210" s="58"/>
      <c r="DK210" s="58"/>
      <c r="DL210" s="58"/>
      <c r="DM210" s="58"/>
      <c r="DN210" s="58"/>
      <c r="DO210" s="58"/>
      <c r="DP210" s="58"/>
      <c r="DQ210" s="58"/>
      <c r="DR210" s="58"/>
      <c r="DS210" s="58"/>
      <c r="DT210" s="58"/>
      <c r="DU210" s="58"/>
      <c r="DV210" s="58"/>
      <c r="DW210" s="58"/>
      <c r="DX210" s="58"/>
      <c r="DY210" s="58"/>
      <c r="DZ210" s="58"/>
      <c r="EA210" s="58"/>
      <c r="EB210" s="58"/>
      <c r="EC210" s="58"/>
      <c r="ED210" s="58"/>
      <c r="EE210" s="58"/>
      <c r="EF210" s="58"/>
      <c r="EG210" s="58"/>
      <c r="EH210" s="58"/>
      <c r="EI210" s="58"/>
      <c r="EJ210" s="58"/>
      <c r="EK210" s="58"/>
      <c r="EL210" s="58"/>
      <c r="EN210" s="8">
        <v>7</v>
      </c>
      <c r="EO210" s="8">
        <v>1</v>
      </c>
    </row>
    <row r="211" spans="1:145">
      <c r="B211" s="8" t="s">
        <v>296</v>
      </c>
      <c r="C211" s="18" t="s">
        <v>210</v>
      </c>
      <c r="D211" s="18" t="s">
        <v>280</v>
      </c>
      <c r="E211" s="8">
        <v>7</v>
      </c>
      <c r="F211" s="8">
        <v>1</v>
      </c>
      <c r="I211" s="58">
        <v>3.71</v>
      </c>
      <c r="J211" s="58">
        <v>3.91</v>
      </c>
      <c r="K211" s="58">
        <v>0.48320000000000002</v>
      </c>
      <c r="L211" s="58">
        <v>75.08</v>
      </c>
      <c r="M211" s="58">
        <v>0.1023</v>
      </c>
      <c r="N211" s="58">
        <v>8.2900000000000001E-2</v>
      </c>
      <c r="O211" s="58">
        <v>0.62139999999999995</v>
      </c>
      <c r="P211" s="58">
        <v>0</v>
      </c>
      <c r="Q211" s="58">
        <v>12.05</v>
      </c>
      <c r="R211" s="58">
        <v>1.0800000000000001E-2</v>
      </c>
      <c r="S211" s="58">
        <v>96.050700000000006</v>
      </c>
      <c r="T211" s="18"/>
      <c r="V211" s="58">
        <f t="shared" si="321"/>
        <v>3.8625434275856394</v>
      </c>
      <c r="W211" s="58"/>
      <c r="X211" s="58">
        <f t="shared" si="322"/>
        <v>4.0707667929541378</v>
      </c>
      <c r="Y211" s="58"/>
      <c r="Z211" s="58">
        <f t="shared" si="323"/>
        <v>0.50306765073029136</v>
      </c>
      <c r="AA211" s="58"/>
      <c r="AB211" s="58">
        <f t="shared" si="324"/>
        <v>78.167051359334181</v>
      </c>
      <c r="AC211" s="58"/>
      <c r="AD211" s="58">
        <f t="shared" si="325"/>
        <v>0.10650625138598677</v>
      </c>
      <c r="AE211" s="58"/>
      <c r="AF211" s="58">
        <f t="shared" si="326"/>
        <v>8.6308584945242461E-2</v>
      </c>
      <c r="AG211" s="58"/>
      <c r="AH211" s="58">
        <f t="shared" si="327"/>
        <v>0.64694999619992344</v>
      </c>
      <c r="AI211" s="58"/>
      <c r="AJ211" s="58">
        <f t="shared" si="328"/>
        <v>0</v>
      </c>
      <c r="AK211" s="58"/>
      <c r="AL211" s="58">
        <f t="shared" si="329"/>
        <v>12.545457763452012</v>
      </c>
      <c r="AM211" s="58"/>
      <c r="AN211" s="58">
        <f t="shared" si="330"/>
        <v>1.1244061729898898E-2</v>
      </c>
      <c r="AO211" s="58"/>
      <c r="AP211" s="58">
        <f t="shared" si="331"/>
        <v>7.9333102205397772</v>
      </c>
      <c r="AQ211" s="58">
        <f t="shared" si="313"/>
        <v>2.6163682864450127E-2</v>
      </c>
      <c r="AR211" s="58">
        <f t="shared" si="314"/>
        <v>733.91984359726303</v>
      </c>
      <c r="AS211" s="58">
        <f t="shared" si="315"/>
        <v>19.202046035805626</v>
      </c>
      <c r="AT211" s="58">
        <f t="shared" si="316"/>
        <v>0.13340843257161253</v>
      </c>
      <c r="AU211" s="58">
        <f t="shared" si="317"/>
        <v>5.8287092882991551</v>
      </c>
      <c r="AV211" s="58">
        <f t="shared" si="318"/>
        <v>4.7233626588465301</v>
      </c>
      <c r="AW211" s="58">
        <f t="shared" si="319"/>
        <v>6.4358018114011716E-3</v>
      </c>
      <c r="AX211" s="58">
        <f t="shared" si="320"/>
        <v>40.463287500513808</v>
      </c>
      <c r="AY211" s="58"/>
      <c r="AZ211" s="58"/>
      <c r="BA211" s="58"/>
      <c r="BB211" s="58"/>
      <c r="BC211" s="58"/>
      <c r="BD211" s="58"/>
      <c r="BE211" s="58"/>
      <c r="BF211" s="58"/>
      <c r="BG211" s="58"/>
      <c r="BH211" s="58"/>
      <c r="BI211" s="58"/>
      <c r="BJ211" s="58"/>
      <c r="BK211" s="58"/>
      <c r="BL211" s="58"/>
      <c r="BM211" s="58"/>
      <c r="BN211" s="58"/>
      <c r="BO211" s="58"/>
      <c r="BP211" s="58"/>
      <c r="BQ211" s="58"/>
      <c r="BR211" s="58"/>
      <c r="BS211" s="58"/>
      <c r="BT211" s="58"/>
      <c r="BU211" s="58"/>
      <c r="BV211" s="58"/>
      <c r="BW211" s="58"/>
      <c r="BX211" s="58"/>
      <c r="BY211" s="58"/>
      <c r="BZ211" s="58"/>
      <c r="CA211" s="58"/>
      <c r="CB211" s="58"/>
      <c r="CC211" s="58"/>
      <c r="CD211" s="58"/>
      <c r="CE211" s="58"/>
      <c r="CF211" s="58"/>
      <c r="CG211" s="58"/>
      <c r="CH211" s="58"/>
      <c r="CI211" s="58"/>
      <c r="CJ211" s="58"/>
      <c r="CK211" s="58"/>
      <c r="CL211" s="58"/>
      <c r="CM211" s="58"/>
      <c r="CN211" s="58"/>
      <c r="CO211" s="58"/>
      <c r="CP211" s="58"/>
      <c r="CQ211" s="58"/>
      <c r="CR211" s="58"/>
      <c r="CS211" s="58"/>
      <c r="CT211" s="58"/>
      <c r="CU211" s="58"/>
      <c r="CV211" s="58"/>
      <c r="CW211" s="58"/>
      <c r="CX211" s="58"/>
      <c r="CY211" s="58"/>
      <c r="CZ211" s="58"/>
      <c r="DA211" s="58"/>
      <c r="DB211" s="58"/>
      <c r="DC211" s="58"/>
      <c r="DD211" s="58"/>
      <c r="DE211" s="58"/>
      <c r="DF211" s="58"/>
      <c r="DG211" s="58"/>
      <c r="DH211" s="58"/>
      <c r="DI211" s="58"/>
      <c r="DJ211" s="58"/>
      <c r="DK211" s="58"/>
      <c r="DL211" s="58"/>
      <c r="DM211" s="58"/>
      <c r="DN211" s="58"/>
      <c r="DO211" s="58"/>
      <c r="DP211" s="58"/>
      <c r="DQ211" s="58"/>
      <c r="DR211" s="58"/>
      <c r="DS211" s="58"/>
      <c r="DT211" s="58"/>
      <c r="DU211" s="58"/>
      <c r="DV211" s="58"/>
      <c r="DW211" s="58"/>
      <c r="DX211" s="58"/>
      <c r="DY211" s="58"/>
      <c r="DZ211" s="58"/>
      <c r="EA211" s="58"/>
      <c r="EB211" s="58"/>
      <c r="EC211" s="58"/>
      <c r="ED211" s="58"/>
      <c r="EE211" s="58"/>
      <c r="EF211" s="58"/>
      <c r="EG211" s="58"/>
      <c r="EH211" s="58"/>
      <c r="EI211" s="58"/>
      <c r="EJ211" s="58"/>
      <c r="EK211" s="58"/>
      <c r="EL211" s="58"/>
      <c r="EN211" s="8">
        <v>7</v>
      </c>
      <c r="EO211" s="8">
        <v>1</v>
      </c>
    </row>
    <row r="212" spans="1:145">
      <c r="B212" s="8" t="s">
        <v>297</v>
      </c>
      <c r="C212" s="18" t="s">
        <v>210</v>
      </c>
      <c r="D212" s="18" t="s">
        <v>280</v>
      </c>
      <c r="E212" s="8">
        <v>7</v>
      </c>
      <c r="F212" s="8">
        <v>1</v>
      </c>
      <c r="I212" s="58">
        <v>3.7</v>
      </c>
      <c r="J212" s="58">
        <v>3.93</v>
      </c>
      <c r="K212" s="58">
        <v>0.53969999999999996</v>
      </c>
      <c r="L212" s="58">
        <v>75.319999999999993</v>
      </c>
      <c r="M212" s="58">
        <v>9.8000000000000004E-2</v>
      </c>
      <c r="N212" s="58">
        <v>8.1100000000000005E-2</v>
      </c>
      <c r="O212" s="58">
        <v>0.64059999999999995</v>
      </c>
      <c r="P212" s="58">
        <v>7.1999999999999995E-2</v>
      </c>
      <c r="Q212" s="58">
        <v>12.02</v>
      </c>
      <c r="R212" s="58">
        <v>2.9100000000000001E-2</v>
      </c>
      <c r="S212" s="58">
        <v>96.430599999999998</v>
      </c>
      <c r="T212" s="18"/>
      <c r="V212" s="58">
        <f t="shared" si="321"/>
        <v>3.8369563188448481</v>
      </c>
      <c r="W212" s="58"/>
      <c r="X212" s="58">
        <f t="shared" si="322"/>
        <v>4.0754698197460142</v>
      </c>
      <c r="Y212" s="58"/>
      <c r="Z212" s="58">
        <f t="shared" si="323"/>
        <v>0.55967711494069305</v>
      </c>
      <c r="AA212" s="58"/>
      <c r="AB212" s="58">
        <f t="shared" si="324"/>
        <v>78.107986469025377</v>
      </c>
      <c r="AC212" s="58"/>
      <c r="AD212" s="58">
        <f t="shared" si="325"/>
        <v>0.10162749168832301</v>
      </c>
      <c r="AE212" s="58"/>
      <c r="AF212" s="58">
        <f t="shared" si="326"/>
        <v>8.4101934448193832E-2</v>
      </c>
      <c r="AG212" s="58"/>
      <c r="AH212" s="58">
        <f t="shared" si="327"/>
        <v>0.6643119507708134</v>
      </c>
      <c r="AI212" s="58"/>
      <c r="AJ212" s="58">
        <f t="shared" si="328"/>
        <v>7.4665095934278114E-2</v>
      </c>
      <c r="AK212" s="58"/>
      <c r="AL212" s="58">
        <f t="shared" si="329"/>
        <v>12.464922960139209</v>
      </c>
      <c r="AM212" s="58"/>
      <c r="AN212" s="58">
        <f t="shared" si="330"/>
        <v>3.0177142940104075E-2</v>
      </c>
      <c r="AO212" s="58"/>
      <c r="AP212" s="58">
        <f t="shared" si="331"/>
        <v>7.9124261385908623</v>
      </c>
      <c r="AQ212" s="58">
        <f t="shared" si="313"/>
        <v>2.4936386768447838E-2</v>
      </c>
      <c r="AR212" s="58">
        <f t="shared" si="314"/>
        <v>768.57142857142833</v>
      </c>
      <c r="AS212" s="58">
        <f t="shared" si="315"/>
        <v>19.16539440203562</v>
      </c>
      <c r="AT212" s="58">
        <f t="shared" si="316"/>
        <v>0.12660006244146113</v>
      </c>
      <c r="AU212" s="58">
        <f t="shared" si="317"/>
        <v>6.6547472256473483</v>
      </c>
      <c r="AV212" s="58">
        <f t="shared" si="318"/>
        <v>5.5071428571428562</v>
      </c>
      <c r="AW212" s="58">
        <f t="shared" si="319"/>
        <v>7.1654275092936813E-3</v>
      </c>
      <c r="AX212" s="58">
        <f t="shared" si="320"/>
        <v>37.314856202836793</v>
      </c>
      <c r="AY212" s="58"/>
      <c r="AZ212" s="58"/>
      <c r="BA212" s="58"/>
      <c r="BB212" s="58"/>
      <c r="BC212" s="58"/>
      <c r="BD212" s="58"/>
      <c r="BE212" s="58"/>
      <c r="BF212" s="58"/>
      <c r="BG212" s="58"/>
      <c r="BH212" s="58"/>
      <c r="BI212" s="58"/>
      <c r="BJ212" s="58"/>
      <c r="BK212" s="58"/>
      <c r="BL212" s="58"/>
      <c r="BM212" s="58"/>
      <c r="BN212" s="58"/>
      <c r="BO212" s="58"/>
      <c r="BP212" s="58"/>
      <c r="BQ212" s="58"/>
      <c r="BR212" s="58"/>
      <c r="BS212" s="58"/>
      <c r="BT212" s="58"/>
      <c r="BU212" s="58"/>
      <c r="BV212" s="58"/>
      <c r="BW212" s="58"/>
      <c r="BX212" s="58"/>
      <c r="BY212" s="58"/>
      <c r="BZ212" s="58"/>
      <c r="CA212" s="58"/>
      <c r="CB212" s="58"/>
      <c r="CC212" s="58"/>
      <c r="CD212" s="58"/>
      <c r="CE212" s="58"/>
      <c r="CF212" s="58"/>
      <c r="CG212" s="58"/>
      <c r="CH212" s="58"/>
      <c r="CI212" s="58"/>
      <c r="CJ212" s="58"/>
      <c r="CK212" s="58"/>
      <c r="CL212" s="58"/>
      <c r="CM212" s="58"/>
      <c r="CN212" s="58"/>
      <c r="CO212" s="58"/>
      <c r="CP212" s="58"/>
      <c r="CQ212" s="58"/>
      <c r="CR212" s="58"/>
      <c r="CS212" s="58"/>
      <c r="CT212" s="58"/>
      <c r="CU212" s="58"/>
      <c r="CV212" s="58"/>
      <c r="CW212" s="58"/>
      <c r="CX212" s="58"/>
      <c r="CY212" s="58"/>
      <c r="CZ212" s="58"/>
      <c r="DA212" s="58"/>
      <c r="DB212" s="58"/>
      <c r="DC212" s="58"/>
      <c r="DD212" s="58"/>
      <c r="DE212" s="58"/>
      <c r="DF212" s="58"/>
      <c r="DG212" s="58"/>
      <c r="DH212" s="58"/>
      <c r="DI212" s="58"/>
      <c r="DJ212" s="58"/>
      <c r="DK212" s="58"/>
      <c r="DL212" s="58"/>
      <c r="DM212" s="58"/>
      <c r="DN212" s="58"/>
      <c r="DO212" s="58"/>
      <c r="DP212" s="58"/>
      <c r="DQ212" s="58"/>
      <c r="DR212" s="58"/>
      <c r="DS212" s="58"/>
      <c r="DT212" s="58"/>
      <c r="DU212" s="58"/>
      <c r="DV212" s="58"/>
      <c r="DW212" s="58"/>
      <c r="DX212" s="58"/>
      <c r="DY212" s="58"/>
      <c r="DZ212" s="58"/>
      <c r="EA212" s="58"/>
      <c r="EB212" s="58"/>
      <c r="EC212" s="58"/>
      <c r="ED212" s="58"/>
      <c r="EE212" s="58"/>
      <c r="EF212" s="58"/>
      <c r="EG212" s="58"/>
      <c r="EH212" s="58"/>
      <c r="EI212" s="58"/>
      <c r="EJ212" s="58"/>
      <c r="EK212" s="58"/>
      <c r="EL212" s="58"/>
      <c r="EN212" s="8">
        <v>7</v>
      </c>
      <c r="EO212" s="8">
        <v>1</v>
      </c>
    </row>
    <row r="213" spans="1:145">
      <c r="B213" s="8" t="s">
        <v>298</v>
      </c>
      <c r="C213" s="18" t="s">
        <v>210</v>
      </c>
      <c r="D213" s="18" t="s">
        <v>280</v>
      </c>
      <c r="E213" s="8">
        <v>7</v>
      </c>
      <c r="F213" s="8">
        <v>1</v>
      </c>
      <c r="I213" s="58">
        <v>3.47</v>
      </c>
      <c r="J213" s="58">
        <v>4.0199999999999996</v>
      </c>
      <c r="K213" s="58">
        <v>0.38740000000000002</v>
      </c>
      <c r="L213" s="58">
        <v>75.03</v>
      </c>
      <c r="M213" s="58">
        <v>7.0300000000000001E-2</v>
      </c>
      <c r="N213" s="58">
        <v>7.2700000000000001E-2</v>
      </c>
      <c r="O213" s="58">
        <v>0.6169</v>
      </c>
      <c r="P213" s="58">
        <v>0.10100000000000001</v>
      </c>
      <c r="Q213" s="58">
        <v>12.1</v>
      </c>
      <c r="R213" s="58">
        <v>1.0200000000000001E-2</v>
      </c>
      <c r="S213" s="58">
        <v>95.878500000000003</v>
      </c>
      <c r="T213" s="18"/>
      <c r="V213" s="58">
        <f t="shared" si="321"/>
        <v>3.6191638375652522</v>
      </c>
      <c r="W213" s="58"/>
      <c r="X213" s="58">
        <f t="shared" si="322"/>
        <v>4.1928065207528276</v>
      </c>
      <c r="Y213" s="58"/>
      <c r="Z213" s="58">
        <f t="shared" si="323"/>
        <v>0.40405304630339439</v>
      </c>
      <c r="AA213" s="58"/>
      <c r="AB213" s="58">
        <f t="shared" si="324"/>
        <v>78.255291853752411</v>
      </c>
      <c r="AC213" s="58"/>
      <c r="AD213" s="58">
        <f t="shared" si="325"/>
        <v>7.3321964778339244E-2</v>
      </c>
      <c r="AE213" s="58"/>
      <c r="AF213" s="58">
        <f t="shared" si="326"/>
        <v>7.5825132850430493E-2</v>
      </c>
      <c r="AG213" s="58"/>
      <c r="AH213" s="58">
        <f t="shared" si="327"/>
        <v>0.6434184931971193</v>
      </c>
      <c r="AI213" s="58"/>
      <c r="AJ213" s="58">
        <f t="shared" si="328"/>
        <v>0.10534165636717303</v>
      </c>
      <c r="AK213" s="58"/>
      <c r="AL213" s="58">
        <f t="shared" si="329"/>
        <v>12.620139030126671</v>
      </c>
      <c r="AM213" s="58"/>
      <c r="AN213" s="58">
        <f t="shared" si="330"/>
        <v>1.0638464306387773E-2</v>
      </c>
      <c r="AO213" s="58"/>
      <c r="AP213" s="58">
        <f t="shared" si="331"/>
        <v>7.8119703583180797</v>
      </c>
      <c r="AQ213" s="58">
        <f t="shared" si="313"/>
        <v>1.7487562189054725E-2</v>
      </c>
      <c r="AR213" s="58">
        <f t="shared" si="314"/>
        <v>1067.2830725462306</v>
      </c>
      <c r="AS213" s="58">
        <f t="shared" si="315"/>
        <v>18.664179104477615</v>
      </c>
      <c r="AT213" s="58">
        <f t="shared" si="316"/>
        <v>0.11784730102123521</v>
      </c>
      <c r="AU213" s="58">
        <f t="shared" si="317"/>
        <v>5.3287482806052271</v>
      </c>
      <c r="AV213" s="58">
        <f t="shared" si="318"/>
        <v>5.5106685633001424</v>
      </c>
      <c r="AW213" s="58">
        <f t="shared" si="319"/>
        <v>5.1632680261228837E-3</v>
      </c>
      <c r="AX213" s="58">
        <f t="shared" si="320"/>
        <v>42.640870154077021</v>
      </c>
      <c r="AY213" s="58"/>
      <c r="AZ213" s="58"/>
      <c r="BA213" s="58"/>
      <c r="BB213" s="58"/>
      <c r="BC213" s="58"/>
      <c r="BD213" s="58"/>
      <c r="BE213" s="58"/>
      <c r="BF213" s="58"/>
      <c r="BG213" s="58"/>
      <c r="BH213" s="58"/>
      <c r="BI213" s="58"/>
      <c r="BJ213" s="58"/>
      <c r="BK213" s="58"/>
      <c r="BL213" s="58"/>
      <c r="BM213" s="58"/>
      <c r="BN213" s="58"/>
      <c r="BO213" s="58"/>
      <c r="BP213" s="58"/>
      <c r="BQ213" s="58"/>
      <c r="BR213" s="58"/>
      <c r="BS213" s="58"/>
      <c r="BT213" s="58"/>
      <c r="BU213" s="58"/>
      <c r="BV213" s="58"/>
      <c r="BW213" s="58"/>
      <c r="BX213" s="58"/>
      <c r="BY213" s="58"/>
      <c r="BZ213" s="58"/>
      <c r="CA213" s="58"/>
      <c r="CB213" s="58"/>
      <c r="CC213" s="58"/>
      <c r="CD213" s="58"/>
      <c r="CE213" s="58"/>
      <c r="CF213" s="58"/>
      <c r="CG213" s="58"/>
      <c r="CH213" s="58"/>
      <c r="CI213" s="58"/>
      <c r="CJ213" s="58"/>
      <c r="CK213" s="58"/>
      <c r="CL213" s="58"/>
      <c r="CM213" s="58"/>
      <c r="CN213" s="58"/>
      <c r="CO213" s="58"/>
      <c r="CP213" s="58"/>
      <c r="CQ213" s="58"/>
      <c r="CR213" s="58"/>
      <c r="CS213" s="58"/>
      <c r="CT213" s="58"/>
      <c r="CU213" s="58"/>
      <c r="CV213" s="58"/>
      <c r="CW213" s="58"/>
      <c r="CX213" s="58"/>
      <c r="CY213" s="58"/>
      <c r="CZ213" s="58"/>
      <c r="DA213" s="58"/>
      <c r="DB213" s="58"/>
      <c r="DC213" s="58"/>
      <c r="DD213" s="58"/>
      <c r="DE213" s="58"/>
      <c r="DF213" s="58"/>
      <c r="DG213" s="58"/>
      <c r="DH213" s="58"/>
      <c r="DI213" s="58"/>
      <c r="DJ213" s="58"/>
      <c r="DK213" s="58"/>
      <c r="DL213" s="58"/>
      <c r="DM213" s="58"/>
      <c r="DN213" s="58"/>
      <c r="DO213" s="58"/>
      <c r="DP213" s="58"/>
      <c r="DQ213" s="58"/>
      <c r="DR213" s="58"/>
      <c r="DS213" s="58"/>
      <c r="DT213" s="58"/>
      <c r="DU213" s="58"/>
      <c r="DV213" s="58"/>
      <c r="DW213" s="58"/>
      <c r="DX213" s="58"/>
      <c r="DY213" s="58"/>
      <c r="DZ213" s="58"/>
      <c r="EA213" s="58"/>
      <c r="EB213" s="58"/>
      <c r="EC213" s="58"/>
      <c r="ED213" s="58"/>
      <c r="EE213" s="58"/>
      <c r="EF213" s="58"/>
      <c r="EG213" s="58"/>
      <c r="EH213" s="58"/>
      <c r="EI213" s="58"/>
      <c r="EJ213" s="58"/>
      <c r="EK213" s="58"/>
      <c r="EL213" s="58"/>
      <c r="EN213" s="8">
        <v>7</v>
      </c>
      <c r="EO213" s="8">
        <v>1</v>
      </c>
    </row>
    <row r="214" spans="1:145" s="16" customFormat="1">
      <c r="A214" s="1"/>
      <c r="B214" s="1" t="s">
        <v>130</v>
      </c>
      <c r="C214" s="1" t="s">
        <v>210</v>
      </c>
      <c r="D214" s="1" t="s">
        <v>280</v>
      </c>
      <c r="E214" s="1">
        <v>7</v>
      </c>
      <c r="F214" s="1">
        <v>1</v>
      </c>
      <c r="G214" s="1"/>
      <c r="H214" s="1"/>
      <c r="I214" s="59">
        <f>AVERAGE(I195:I213)</f>
        <v>3.6584210526315792</v>
      </c>
      <c r="J214" s="59">
        <f t="shared" ref="J214:S214" si="332">AVERAGE(J195:J213)</f>
        <v>3.9600000000000004</v>
      </c>
      <c r="K214" s="59">
        <f t="shared" si="332"/>
        <v>0.49267368421052626</v>
      </c>
      <c r="L214" s="59">
        <f t="shared" si="332"/>
        <v>74.658947368421053</v>
      </c>
      <c r="M214" s="59">
        <f t="shared" si="332"/>
        <v>8.9573684210526319E-2</v>
      </c>
      <c r="N214" s="59">
        <f t="shared" si="332"/>
        <v>8.0447368421052629E-2</v>
      </c>
      <c r="O214" s="59">
        <f t="shared" si="332"/>
        <v>0.61205789473684202</v>
      </c>
      <c r="P214" s="59">
        <f t="shared" si="332"/>
        <v>4.9868421052631576E-2</v>
      </c>
      <c r="Q214" s="59">
        <f t="shared" si="332"/>
        <v>12.061052631578949</v>
      </c>
      <c r="R214" s="59">
        <f t="shared" si="332"/>
        <v>1.5778947368421049E-2</v>
      </c>
      <c r="S214" s="59">
        <f t="shared" si="332"/>
        <v>95.678910526315804</v>
      </c>
      <c r="T214" s="1"/>
      <c r="U214" s="1"/>
      <c r="V214" s="59">
        <f>AVERAGE(V195:V213)</f>
        <v>3.823344780722556</v>
      </c>
      <c r="W214" s="59">
        <f>STDEV(V195:V213)</f>
        <v>0.16801044175000343</v>
      </c>
      <c r="X214" s="59">
        <f>AVERAGE(X195:X213)</f>
        <v>4.1394704734859262</v>
      </c>
      <c r="Y214" s="59">
        <f>STDEV(X195:X213)</f>
        <v>9.709068291375951E-2</v>
      </c>
      <c r="Z214" s="59">
        <f>AVERAGE(Z195:Z213)</f>
        <v>0.51468274903344191</v>
      </c>
      <c r="AA214" s="59">
        <f>STDEV(Z195:Z213)</f>
        <v>8.1744287741824267E-2</v>
      </c>
      <c r="AB214" s="59">
        <f>AVERAGE(AB195:AB213)</f>
        <v>78.030346949434275</v>
      </c>
      <c r="AC214" s="59">
        <f>STDEV(AB195:AB213)</f>
        <v>0.18428211173334386</v>
      </c>
      <c r="AD214" s="59">
        <f>AVERAGE(AD195:AD213)</f>
        <v>9.3600497314083056E-2</v>
      </c>
      <c r="AE214" s="59">
        <f>STDEV(AD195:AD213)</f>
        <v>1.6806026876445945E-2</v>
      </c>
      <c r="AF214" s="59">
        <f>AVERAGE(AF195:AF213)</f>
        <v>8.408716458951615E-2</v>
      </c>
      <c r="AG214" s="59">
        <f>STDEV(AF195:AF213)</f>
        <v>1.1324549899417859E-2</v>
      </c>
      <c r="AH214" s="59">
        <f>AVERAGE(AH195:AH213)</f>
        <v>0.63978585389871667</v>
      </c>
      <c r="AI214" s="59">
        <f>STDEV(AH195:AH213)</f>
        <v>2.0280514703885998E-2</v>
      </c>
      <c r="AJ214" s="59">
        <f>AVERAGE(AJ195:AJ213)</f>
        <v>5.2146193655250028E-2</v>
      </c>
      <c r="AK214" s="59">
        <f>STDEV(AJ195:AJ213)</f>
        <v>5.3511703456615545E-2</v>
      </c>
      <c r="AL214" s="59">
        <f>AVERAGE(AL195:AL213)</f>
        <v>12.605942264165753</v>
      </c>
      <c r="AM214" s="59">
        <f>STDEV(AL195:AL213)</f>
        <v>0.10315374002008644</v>
      </c>
      <c r="AN214" s="59">
        <f>AVERAGE(AN195:AN213)</f>
        <v>1.6499723727756488E-2</v>
      </c>
      <c r="AO214" s="59">
        <f>STDEV(AN195:AN213)</f>
        <v>1.1083006589488026E-2</v>
      </c>
      <c r="AP214" s="59">
        <f t="shared" ref="AP214:DA214" si="333">AVERAGE(AP195:AP213)</f>
        <v>7.9628152542084827</v>
      </c>
      <c r="AQ214" s="59">
        <f t="shared" si="333"/>
        <v>2.2644884200746052E-2</v>
      </c>
      <c r="AR214" s="59">
        <f t="shared" si="333"/>
        <v>858.63190180229878</v>
      </c>
      <c r="AS214" s="59">
        <f t="shared" si="333"/>
        <v>18.860075337365092</v>
      </c>
      <c r="AT214" s="59">
        <f t="shared" si="333"/>
        <v>0.13136769549991012</v>
      </c>
      <c r="AU214" s="59">
        <f t="shared" si="333"/>
        <v>6.2824455190760595</v>
      </c>
      <c r="AV214" s="59">
        <f t="shared" si="333"/>
        <v>5.6465601308504532</v>
      </c>
      <c r="AW214" s="59">
        <f t="shared" si="333"/>
        <v>6.5968801569624555E-3</v>
      </c>
      <c r="AX214" s="59">
        <f t="shared" si="333"/>
        <v>39.532123683321288</v>
      </c>
      <c r="AY214" s="59" t="e">
        <f t="shared" si="333"/>
        <v>#DIV/0!</v>
      </c>
      <c r="AZ214" s="59" t="e">
        <f t="shared" si="333"/>
        <v>#DIV/0!</v>
      </c>
      <c r="BA214" s="59" t="e">
        <f t="shared" si="333"/>
        <v>#DIV/0!</v>
      </c>
      <c r="BB214" s="59" t="e">
        <f t="shared" si="333"/>
        <v>#DIV/0!</v>
      </c>
      <c r="BC214" s="59" t="e">
        <f t="shared" si="333"/>
        <v>#DIV/0!</v>
      </c>
      <c r="BD214" s="59" t="e">
        <f t="shared" si="333"/>
        <v>#DIV/0!</v>
      </c>
      <c r="BE214" s="59" t="e">
        <f t="shared" si="333"/>
        <v>#DIV/0!</v>
      </c>
      <c r="BF214" s="59" t="e">
        <f t="shared" si="333"/>
        <v>#DIV/0!</v>
      </c>
      <c r="BG214" s="59" t="e">
        <f t="shared" si="333"/>
        <v>#DIV/0!</v>
      </c>
      <c r="BH214" s="59" t="e">
        <f t="shared" si="333"/>
        <v>#DIV/0!</v>
      </c>
      <c r="BI214" s="59" t="e">
        <f t="shared" si="333"/>
        <v>#DIV/0!</v>
      </c>
      <c r="BJ214" s="59" t="e">
        <f t="shared" si="333"/>
        <v>#DIV/0!</v>
      </c>
      <c r="BK214" s="59" t="e">
        <f t="shared" si="333"/>
        <v>#DIV/0!</v>
      </c>
      <c r="BL214" s="59" t="e">
        <f t="shared" si="333"/>
        <v>#DIV/0!</v>
      </c>
      <c r="BM214" s="59" t="e">
        <f t="shared" si="333"/>
        <v>#DIV/0!</v>
      </c>
      <c r="BN214" s="59" t="e">
        <f t="shared" si="333"/>
        <v>#DIV/0!</v>
      </c>
      <c r="BO214" s="59" t="e">
        <f t="shared" si="333"/>
        <v>#DIV/0!</v>
      </c>
      <c r="BP214" s="59" t="e">
        <f t="shared" si="333"/>
        <v>#DIV/0!</v>
      </c>
      <c r="BQ214" s="59" t="e">
        <f t="shared" si="333"/>
        <v>#DIV/0!</v>
      </c>
      <c r="BR214" s="59" t="e">
        <f t="shared" si="333"/>
        <v>#DIV/0!</v>
      </c>
      <c r="BS214" s="59" t="e">
        <f t="shared" si="333"/>
        <v>#DIV/0!</v>
      </c>
      <c r="BT214" s="59" t="e">
        <f t="shared" si="333"/>
        <v>#DIV/0!</v>
      </c>
      <c r="BU214" s="59" t="e">
        <f t="shared" si="333"/>
        <v>#DIV/0!</v>
      </c>
      <c r="BV214" s="59" t="e">
        <f t="shared" si="333"/>
        <v>#DIV/0!</v>
      </c>
      <c r="BW214" s="59" t="e">
        <f t="shared" si="333"/>
        <v>#DIV/0!</v>
      </c>
      <c r="BX214" s="59" t="e">
        <f t="shared" si="333"/>
        <v>#DIV/0!</v>
      </c>
      <c r="BY214" s="59" t="e">
        <f t="shared" si="333"/>
        <v>#DIV/0!</v>
      </c>
      <c r="BZ214" s="59" t="e">
        <f t="shared" si="333"/>
        <v>#DIV/0!</v>
      </c>
      <c r="CA214" s="59" t="e">
        <f t="shared" si="333"/>
        <v>#DIV/0!</v>
      </c>
      <c r="CB214" s="59" t="e">
        <f t="shared" si="333"/>
        <v>#DIV/0!</v>
      </c>
      <c r="CC214" s="59" t="e">
        <f t="shared" si="333"/>
        <v>#DIV/0!</v>
      </c>
      <c r="CD214" s="59" t="e">
        <f t="shared" si="333"/>
        <v>#DIV/0!</v>
      </c>
      <c r="CE214" s="59" t="e">
        <f t="shared" si="333"/>
        <v>#DIV/0!</v>
      </c>
      <c r="CF214" s="59" t="e">
        <f t="shared" si="333"/>
        <v>#DIV/0!</v>
      </c>
      <c r="CG214" s="59" t="e">
        <f t="shared" si="333"/>
        <v>#DIV/0!</v>
      </c>
      <c r="CH214" s="59" t="e">
        <f t="shared" si="333"/>
        <v>#DIV/0!</v>
      </c>
      <c r="CI214" s="59" t="e">
        <f t="shared" si="333"/>
        <v>#DIV/0!</v>
      </c>
      <c r="CJ214" s="59" t="e">
        <f t="shared" si="333"/>
        <v>#DIV/0!</v>
      </c>
      <c r="CK214" s="59" t="e">
        <f t="shared" si="333"/>
        <v>#DIV/0!</v>
      </c>
      <c r="CL214" s="59" t="e">
        <f t="shared" si="333"/>
        <v>#DIV/0!</v>
      </c>
      <c r="CM214" s="59" t="e">
        <f t="shared" si="333"/>
        <v>#DIV/0!</v>
      </c>
      <c r="CN214" s="59" t="e">
        <f t="shared" si="333"/>
        <v>#DIV/0!</v>
      </c>
      <c r="CO214" s="59" t="e">
        <f t="shared" si="333"/>
        <v>#DIV/0!</v>
      </c>
      <c r="CP214" s="59" t="e">
        <f t="shared" si="333"/>
        <v>#DIV/0!</v>
      </c>
      <c r="CQ214" s="59" t="e">
        <f t="shared" si="333"/>
        <v>#DIV/0!</v>
      </c>
      <c r="CR214" s="59" t="e">
        <f t="shared" si="333"/>
        <v>#DIV/0!</v>
      </c>
      <c r="CS214" s="59" t="e">
        <f t="shared" si="333"/>
        <v>#DIV/0!</v>
      </c>
      <c r="CT214" s="59" t="e">
        <f t="shared" si="333"/>
        <v>#DIV/0!</v>
      </c>
      <c r="CU214" s="59" t="e">
        <f t="shared" si="333"/>
        <v>#DIV/0!</v>
      </c>
      <c r="CV214" s="59" t="e">
        <f t="shared" si="333"/>
        <v>#DIV/0!</v>
      </c>
      <c r="CW214" s="59" t="e">
        <f t="shared" si="333"/>
        <v>#DIV/0!</v>
      </c>
      <c r="CX214" s="59" t="e">
        <f t="shared" si="333"/>
        <v>#DIV/0!</v>
      </c>
      <c r="CY214" s="59" t="e">
        <f t="shared" si="333"/>
        <v>#DIV/0!</v>
      </c>
      <c r="CZ214" s="59" t="e">
        <f t="shared" si="333"/>
        <v>#DIV/0!</v>
      </c>
      <c r="DA214" s="59" t="e">
        <f t="shared" si="333"/>
        <v>#DIV/0!</v>
      </c>
      <c r="DB214" s="59" t="e">
        <f t="shared" ref="DB214:EG214" si="334">AVERAGE(DB195:DB213)</f>
        <v>#DIV/0!</v>
      </c>
      <c r="DC214" s="59" t="e">
        <f t="shared" si="334"/>
        <v>#DIV/0!</v>
      </c>
      <c r="DD214" s="59" t="e">
        <f t="shared" si="334"/>
        <v>#DIV/0!</v>
      </c>
      <c r="DE214" s="59" t="e">
        <f t="shared" si="334"/>
        <v>#DIV/0!</v>
      </c>
      <c r="DF214" s="59" t="e">
        <f t="shared" si="334"/>
        <v>#DIV/0!</v>
      </c>
      <c r="DG214" s="59" t="e">
        <f t="shared" si="334"/>
        <v>#DIV/0!</v>
      </c>
      <c r="DH214" s="59" t="e">
        <f t="shared" si="334"/>
        <v>#DIV/0!</v>
      </c>
      <c r="DI214" s="59" t="e">
        <f t="shared" si="334"/>
        <v>#DIV/0!</v>
      </c>
      <c r="DJ214" s="59" t="e">
        <f t="shared" si="334"/>
        <v>#DIV/0!</v>
      </c>
      <c r="DK214" s="59" t="e">
        <f t="shared" si="334"/>
        <v>#DIV/0!</v>
      </c>
      <c r="DL214" s="59" t="e">
        <f t="shared" si="334"/>
        <v>#DIV/0!</v>
      </c>
      <c r="DM214" s="59" t="e">
        <f t="shared" si="334"/>
        <v>#DIV/0!</v>
      </c>
      <c r="DN214" s="59" t="e">
        <f t="shared" si="334"/>
        <v>#DIV/0!</v>
      </c>
      <c r="DO214" s="59" t="e">
        <f t="shared" si="334"/>
        <v>#DIV/0!</v>
      </c>
      <c r="DP214" s="59" t="e">
        <f t="shared" si="334"/>
        <v>#DIV/0!</v>
      </c>
      <c r="DQ214" s="59" t="e">
        <f t="shared" si="334"/>
        <v>#DIV/0!</v>
      </c>
      <c r="DR214" s="59" t="e">
        <f t="shared" si="334"/>
        <v>#DIV/0!</v>
      </c>
      <c r="DS214" s="59" t="e">
        <f t="shared" si="334"/>
        <v>#DIV/0!</v>
      </c>
      <c r="DT214" s="59" t="e">
        <f t="shared" si="334"/>
        <v>#DIV/0!</v>
      </c>
      <c r="DU214" s="59" t="e">
        <f t="shared" si="334"/>
        <v>#DIV/0!</v>
      </c>
      <c r="DV214" s="59" t="e">
        <f t="shared" si="334"/>
        <v>#DIV/0!</v>
      </c>
      <c r="DW214" s="59" t="e">
        <f t="shared" si="334"/>
        <v>#DIV/0!</v>
      </c>
      <c r="DX214" s="59" t="e">
        <f t="shared" si="334"/>
        <v>#DIV/0!</v>
      </c>
      <c r="DY214" s="59" t="e">
        <f t="shared" si="334"/>
        <v>#DIV/0!</v>
      </c>
      <c r="DZ214" s="59" t="e">
        <f t="shared" si="334"/>
        <v>#DIV/0!</v>
      </c>
      <c r="EA214" s="59" t="e">
        <f t="shared" si="334"/>
        <v>#DIV/0!</v>
      </c>
      <c r="EB214" s="59" t="e">
        <f t="shared" si="334"/>
        <v>#DIV/0!</v>
      </c>
      <c r="EC214" s="59" t="e">
        <f t="shared" si="334"/>
        <v>#DIV/0!</v>
      </c>
      <c r="ED214" s="59" t="e">
        <f t="shared" si="334"/>
        <v>#DIV/0!</v>
      </c>
      <c r="EE214" s="59" t="e">
        <f t="shared" si="334"/>
        <v>#DIV/0!</v>
      </c>
      <c r="EF214" s="59" t="e">
        <f t="shared" si="334"/>
        <v>#DIV/0!</v>
      </c>
      <c r="EG214" s="59" t="e">
        <f t="shared" si="334"/>
        <v>#DIV/0!</v>
      </c>
      <c r="EH214" s="59" t="e">
        <f>AVERAGE(EH195:EH213)</f>
        <v>#DIV/0!</v>
      </c>
      <c r="EI214" s="59" t="e">
        <f>AVERAGE(EI195:EI213)</f>
        <v>#DIV/0!</v>
      </c>
      <c r="EJ214" s="59" t="e">
        <f>AVERAGE(EJ195:EJ213)</f>
        <v>#DIV/0!</v>
      </c>
      <c r="EK214" s="59" t="e">
        <f>AVERAGE(EK195:EK213)</f>
        <v>#DIV/0!</v>
      </c>
      <c r="EL214" s="59" t="e">
        <f>AVERAGE(EL195:EL213)</f>
        <v>#DIV/0!</v>
      </c>
      <c r="EN214" s="16">
        <v>7</v>
      </c>
      <c r="EO214" s="16">
        <v>1</v>
      </c>
    </row>
    <row r="215" spans="1:145" s="19" customFormat="1">
      <c r="A215" s="2"/>
      <c r="B215" s="2"/>
      <c r="C215" s="2"/>
      <c r="D215" s="2"/>
      <c r="E215" s="2"/>
      <c r="F215" s="2"/>
      <c r="G215" s="2"/>
      <c r="H215" s="2"/>
      <c r="I215" s="60">
        <f>STDEV(I195:I213)</f>
        <v>0.17160235552303066</v>
      </c>
      <c r="J215" s="60">
        <f t="shared" ref="J215:S215" si="335">STDEV(J195:J213)</f>
        <v>7.4461026345628845E-2</v>
      </c>
      <c r="K215" s="60">
        <f t="shared" si="335"/>
        <v>7.9737324608194729E-2</v>
      </c>
      <c r="L215" s="60">
        <f t="shared" si="335"/>
        <v>0.8738922812900034</v>
      </c>
      <c r="M215" s="60">
        <f t="shared" si="335"/>
        <v>1.6264202070985407E-2</v>
      </c>
      <c r="N215" s="60">
        <f t="shared" si="335"/>
        <v>1.0844013628677703E-2</v>
      </c>
      <c r="O215" s="60">
        <f t="shared" si="335"/>
        <v>1.7629184004229199E-2</v>
      </c>
      <c r="P215" s="60">
        <f t="shared" si="335"/>
        <v>5.0989127954796827E-2</v>
      </c>
      <c r="Q215" s="60">
        <f t="shared" si="335"/>
        <v>0.15242100820651344</v>
      </c>
      <c r="R215" s="60">
        <f t="shared" si="335"/>
        <v>1.0611030892810899E-2</v>
      </c>
      <c r="S215" s="60">
        <f t="shared" si="335"/>
        <v>1.0556819848876722</v>
      </c>
      <c r="T215" s="2"/>
      <c r="U215" s="2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>
        <f t="shared" ref="AP215:DA215" si="336">STDEV(AP195:AP213)</f>
        <v>0.16036698875241806</v>
      </c>
      <c r="AQ215" s="60">
        <f t="shared" si="336"/>
        <v>4.2258526482777435E-3</v>
      </c>
      <c r="AR215" s="60">
        <f t="shared" si="336"/>
        <v>148.61139257795884</v>
      </c>
      <c r="AS215" s="60">
        <f t="shared" si="336"/>
        <v>0.44165010475299915</v>
      </c>
      <c r="AT215" s="60">
        <f t="shared" si="336"/>
        <v>1.6814535659573918E-2</v>
      </c>
      <c r="AU215" s="60">
        <f t="shared" si="336"/>
        <v>1.6768000169368387</v>
      </c>
      <c r="AV215" s="60">
        <f t="shared" si="336"/>
        <v>1.2953321221998264</v>
      </c>
      <c r="AW215" s="60">
        <f t="shared" si="336"/>
        <v>1.0542623345803665E-3</v>
      </c>
      <c r="AX215" s="60">
        <f t="shared" si="336"/>
        <v>5.721874290972278</v>
      </c>
      <c r="AY215" s="60" t="e">
        <f t="shared" si="336"/>
        <v>#DIV/0!</v>
      </c>
      <c r="AZ215" s="60" t="e">
        <f t="shared" si="336"/>
        <v>#DIV/0!</v>
      </c>
      <c r="BA215" s="60" t="e">
        <f t="shared" si="336"/>
        <v>#DIV/0!</v>
      </c>
      <c r="BB215" s="60" t="e">
        <f t="shared" si="336"/>
        <v>#DIV/0!</v>
      </c>
      <c r="BC215" s="60" t="e">
        <f t="shared" si="336"/>
        <v>#DIV/0!</v>
      </c>
      <c r="BD215" s="60" t="e">
        <f t="shared" si="336"/>
        <v>#DIV/0!</v>
      </c>
      <c r="BE215" s="60" t="e">
        <f t="shared" si="336"/>
        <v>#DIV/0!</v>
      </c>
      <c r="BF215" s="60" t="e">
        <f t="shared" si="336"/>
        <v>#DIV/0!</v>
      </c>
      <c r="BG215" s="60" t="e">
        <f t="shared" si="336"/>
        <v>#DIV/0!</v>
      </c>
      <c r="BH215" s="60" t="e">
        <f t="shared" si="336"/>
        <v>#DIV/0!</v>
      </c>
      <c r="BI215" s="60" t="e">
        <f t="shared" si="336"/>
        <v>#DIV/0!</v>
      </c>
      <c r="BJ215" s="60" t="e">
        <f t="shared" si="336"/>
        <v>#DIV/0!</v>
      </c>
      <c r="BK215" s="60" t="e">
        <f t="shared" si="336"/>
        <v>#DIV/0!</v>
      </c>
      <c r="BL215" s="60" t="e">
        <f t="shared" si="336"/>
        <v>#DIV/0!</v>
      </c>
      <c r="BM215" s="60" t="e">
        <f t="shared" si="336"/>
        <v>#DIV/0!</v>
      </c>
      <c r="BN215" s="60" t="e">
        <f t="shared" si="336"/>
        <v>#DIV/0!</v>
      </c>
      <c r="BO215" s="60" t="e">
        <f t="shared" si="336"/>
        <v>#DIV/0!</v>
      </c>
      <c r="BP215" s="60" t="e">
        <f t="shared" si="336"/>
        <v>#DIV/0!</v>
      </c>
      <c r="BQ215" s="60" t="e">
        <f t="shared" si="336"/>
        <v>#DIV/0!</v>
      </c>
      <c r="BR215" s="60" t="e">
        <f t="shared" si="336"/>
        <v>#DIV/0!</v>
      </c>
      <c r="BS215" s="60" t="e">
        <f t="shared" si="336"/>
        <v>#DIV/0!</v>
      </c>
      <c r="BT215" s="60" t="e">
        <f t="shared" si="336"/>
        <v>#DIV/0!</v>
      </c>
      <c r="BU215" s="60" t="e">
        <f t="shared" si="336"/>
        <v>#DIV/0!</v>
      </c>
      <c r="BV215" s="60" t="e">
        <f t="shared" si="336"/>
        <v>#DIV/0!</v>
      </c>
      <c r="BW215" s="60" t="e">
        <f t="shared" si="336"/>
        <v>#DIV/0!</v>
      </c>
      <c r="BX215" s="60" t="e">
        <f t="shared" si="336"/>
        <v>#DIV/0!</v>
      </c>
      <c r="BY215" s="60" t="e">
        <f t="shared" si="336"/>
        <v>#DIV/0!</v>
      </c>
      <c r="BZ215" s="60" t="e">
        <f t="shared" si="336"/>
        <v>#DIV/0!</v>
      </c>
      <c r="CA215" s="60" t="e">
        <f t="shared" si="336"/>
        <v>#DIV/0!</v>
      </c>
      <c r="CB215" s="60" t="e">
        <f t="shared" si="336"/>
        <v>#DIV/0!</v>
      </c>
      <c r="CC215" s="60" t="e">
        <f t="shared" si="336"/>
        <v>#DIV/0!</v>
      </c>
      <c r="CD215" s="60" t="e">
        <f t="shared" si="336"/>
        <v>#DIV/0!</v>
      </c>
      <c r="CE215" s="60" t="e">
        <f t="shared" si="336"/>
        <v>#DIV/0!</v>
      </c>
      <c r="CF215" s="60" t="e">
        <f t="shared" si="336"/>
        <v>#DIV/0!</v>
      </c>
      <c r="CG215" s="60" t="e">
        <f t="shared" si="336"/>
        <v>#DIV/0!</v>
      </c>
      <c r="CH215" s="60" t="e">
        <f t="shared" si="336"/>
        <v>#DIV/0!</v>
      </c>
      <c r="CI215" s="60" t="e">
        <f t="shared" si="336"/>
        <v>#DIV/0!</v>
      </c>
      <c r="CJ215" s="60" t="e">
        <f t="shared" si="336"/>
        <v>#DIV/0!</v>
      </c>
      <c r="CK215" s="60" t="e">
        <f t="shared" si="336"/>
        <v>#DIV/0!</v>
      </c>
      <c r="CL215" s="60" t="e">
        <f t="shared" si="336"/>
        <v>#DIV/0!</v>
      </c>
      <c r="CM215" s="60" t="e">
        <f t="shared" si="336"/>
        <v>#DIV/0!</v>
      </c>
      <c r="CN215" s="60" t="e">
        <f t="shared" si="336"/>
        <v>#DIV/0!</v>
      </c>
      <c r="CO215" s="60" t="e">
        <f t="shared" si="336"/>
        <v>#DIV/0!</v>
      </c>
      <c r="CP215" s="60" t="e">
        <f t="shared" si="336"/>
        <v>#DIV/0!</v>
      </c>
      <c r="CQ215" s="60" t="e">
        <f t="shared" si="336"/>
        <v>#DIV/0!</v>
      </c>
      <c r="CR215" s="60" t="e">
        <f t="shared" si="336"/>
        <v>#DIV/0!</v>
      </c>
      <c r="CS215" s="60" t="e">
        <f t="shared" si="336"/>
        <v>#DIV/0!</v>
      </c>
      <c r="CT215" s="60" t="e">
        <f t="shared" si="336"/>
        <v>#DIV/0!</v>
      </c>
      <c r="CU215" s="60" t="e">
        <f t="shared" si="336"/>
        <v>#DIV/0!</v>
      </c>
      <c r="CV215" s="60" t="e">
        <f t="shared" si="336"/>
        <v>#DIV/0!</v>
      </c>
      <c r="CW215" s="60" t="e">
        <f t="shared" si="336"/>
        <v>#DIV/0!</v>
      </c>
      <c r="CX215" s="60" t="e">
        <f t="shared" si="336"/>
        <v>#DIV/0!</v>
      </c>
      <c r="CY215" s="60" t="e">
        <f t="shared" si="336"/>
        <v>#DIV/0!</v>
      </c>
      <c r="CZ215" s="60" t="e">
        <f t="shared" si="336"/>
        <v>#DIV/0!</v>
      </c>
      <c r="DA215" s="60" t="e">
        <f t="shared" si="336"/>
        <v>#DIV/0!</v>
      </c>
      <c r="DB215" s="60" t="e">
        <f t="shared" ref="DB215:EL215" si="337">STDEV(DB195:DB213)</f>
        <v>#DIV/0!</v>
      </c>
      <c r="DC215" s="60" t="e">
        <f t="shared" si="337"/>
        <v>#DIV/0!</v>
      </c>
      <c r="DD215" s="60" t="e">
        <f t="shared" si="337"/>
        <v>#DIV/0!</v>
      </c>
      <c r="DE215" s="60" t="e">
        <f t="shared" si="337"/>
        <v>#DIV/0!</v>
      </c>
      <c r="DF215" s="60" t="e">
        <f t="shared" si="337"/>
        <v>#DIV/0!</v>
      </c>
      <c r="DG215" s="60" t="e">
        <f t="shared" si="337"/>
        <v>#DIV/0!</v>
      </c>
      <c r="DH215" s="60" t="e">
        <f t="shared" si="337"/>
        <v>#DIV/0!</v>
      </c>
      <c r="DI215" s="60" t="e">
        <f t="shared" si="337"/>
        <v>#DIV/0!</v>
      </c>
      <c r="DJ215" s="60" t="e">
        <f t="shared" si="337"/>
        <v>#DIV/0!</v>
      </c>
      <c r="DK215" s="60" t="e">
        <f t="shared" si="337"/>
        <v>#DIV/0!</v>
      </c>
      <c r="DL215" s="60" t="e">
        <f t="shared" si="337"/>
        <v>#DIV/0!</v>
      </c>
      <c r="DM215" s="60" t="e">
        <f t="shared" si="337"/>
        <v>#DIV/0!</v>
      </c>
      <c r="DN215" s="60" t="e">
        <f t="shared" si="337"/>
        <v>#DIV/0!</v>
      </c>
      <c r="DO215" s="60" t="e">
        <f t="shared" si="337"/>
        <v>#DIV/0!</v>
      </c>
      <c r="DP215" s="60" t="e">
        <f t="shared" si="337"/>
        <v>#DIV/0!</v>
      </c>
      <c r="DQ215" s="60" t="e">
        <f t="shared" si="337"/>
        <v>#DIV/0!</v>
      </c>
      <c r="DR215" s="60" t="e">
        <f t="shared" si="337"/>
        <v>#DIV/0!</v>
      </c>
      <c r="DS215" s="60" t="e">
        <f t="shared" si="337"/>
        <v>#DIV/0!</v>
      </c>
      <c r="DT215" s="60" t="e">
        <f t="shared" si="337"/>
        <v>#DIV/0!</v>
      </c>
      <c r="DU215" s="60" t="e">
        <f t="shared" si="337"/>
        <v>#DIV/0!</v>
      </c>
      <c r="DV215" s="60" t="e">
        <f t="shared" si="337"/>
        <v>#DIV/0!</v>
      </c>
      <c r="DW215" s="60" t="e">
        <f t="shared" si="337"/>
        <v>#DIV/0!</v>
      </c>
      <c r="DX215" s="60" t="e">
        <f t="shared" si="337"/>
        <v>#DIV/0!</v>
      </c>
      <c r="DY215" s="60" t="e">
        <f t="shared" si="337"/>
        <v>#DIV/0!</v>
      </c>
      <c r="DZ215" s="60" t="e">
        <f t="shared" si="337"/>
        <v>#DIV/0!</v>
      </c>
      <c r="EA215" s="60" t="e">
        <f t="shared" si="337"/>
        <v>#DIV/0!</v>
      </c>
      <c r="EB215" s="60" t="e">
        <f t="shared" si="337"/>
        <v>#DIV/0!</v>
      </c>
      <c r="EC215" s="60" t="e">
        <f t="shared" si="337"/>
        <v>#DIV/0!</v>
      </c>
      <c r="ED215" s="60" t="e">
        <f t="shared" si="337"/>
        <v>#DIV/0!</v>
      </c>
      <c r="EE215" s="60" t="e">
        <f t="shared" si="337"/>
        <v>#DIV/0!</v>
      </c>
      <c r="EF215" s="60" t="e">
        <f t="shared" si="337"/>
        <v>#DIV/0!</v>
      </c>
      <c r="EG215" s="60" t="e">
        <f t="shared" si="337"/>
        <v>#DIV/0!</v>
      </c>
      <c r="EH215" s="60" t="e">
        <f t="shared" si="337"/>
        <v>#DIV/0!</v>
      </c>
      <c r="EI215" s="60" t="e">
        <f t="shared" si="337"/>
        <v>#DIV/0!</v>
      </c>
      <c r="EJ215" s="60" t="e">
        <f t="shared" si="337"/>
        <v>#DIV/0!</v>
      </c>
      <c r="EK215" s="60" t="e">
        <f t="shared" si="337"/>
        <v>#DIV/0!</v>
      </c>
      <c r="EL215" s="60" t="e">
        <f t="shared" si="337"/>
        <v>#DIV/0!</v>
      </c>
    </row>
    <row r="216" spans="1:145"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V216" s="58"/>
      <c r="W216" s="58"/>
      <c r="X216" s="58"/>
      <c r="Y216" s="58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  <c r="AK216" s="58"/>
      <c r="AL216" s="58"/>
      <c r="AM216" s="58"/>
      <c r="AN216" s="58"/>
      <c r="AO216" s="58"/>
      <c r="AP216" s="58"/>
      <c r="AQ216" s="58" t="e">
        <f t="shared" ref="AQ216:AQ262" si="338">AD216/X216</f>
        <v>#DIV/0!</v>
      </c>
      <c r="AR216" s="58" t="e">
        <f t="shared" ref="AR216:AR262" si="339">AB216/AD216</f>
        <v>#DIV/0!</v>
      </c>
      <c r="AS216" s="58" t="e">
        <f t="shared" ref="AS216:AS262" si="340">AB216/X216</f>
        <v>#DIV/0!</v>
      </c>
      <c r="AT216" s="58" t="e">
        <f t="shared" ref="AT216:AT262" si="341">AF216/AH216</f>
        <v>#DIV/0!</v>
      </c>
      <c r="AU216" s="58" t="e">
        <f t="shared" ref="AU216:AU262" si="342">Z216/AF216</f>
        <v>#DIV/0!</v>
      </c>
      <c r="AV216" s="58" t="e">
        <f t="shared" ref="AV216:AV262" si="343">Z216/AD216</f>
        <v>#DIV/0!</v>
      </c>
      <c r="AW216" s="58" t="e">
        <f t="shared" ref="AW216:AW262" si="344">Z216/AB216</f>
        <v>#DIV/0!</v>
      </c>
      <c r="AX216" s="58" t="e">
        <f t="shared" ref="AX216:AX262" si="345">((AF216/40.311)/((AF216/40.311)+(Z216/159.688)))*100</f>
        <v>#DIV/0!</v>
      </c>
      <c r="AY216" s="58"/>
      <c r="AZ216" s="58"/>
      <c r="BA216" s="58"/>
      <c r="BB216" s="58"/>
      <c r="BC216" s="58"/>
      <c r="BD216" s="58"/>
      <c r="BE216" s="58"/>
      <c r="BF216" s="58"/>
      <c r="BG216" s="58"/>
      <c r="BH216" s="58"/>
      <c r="BI216" s="58"/>
      <c r="BJ216" s="58"/>
      <c r="BK216" s="58"/>
      <c r="BL216" s="58"/>
      <c r="BM216" s="58"/>
      <c r="BN216" s="58"/>
      <c r="BO216" s="58"/>
      <c r="BP216" s="58"/>
      <c r="BQ216" s="58"/>
      <c r="BR216" s="58"/>
      <c r="BS216" s="58"/>
      <c r="BT216" s="58"/>
      <c r="BU216" s="58"/>
      <c r="BV216" s="58"/>
      <c r="BW216" s="58"/>
      <c r="BX216" s="58"/>
      <c r="BY216" s="58"/>
      <c r="BZ216" s="58"/>
      <c r="CA216" s="58"/>
      <c r="CB216" s="58"/>
      <c r="CC216" s="58"/>
      <c r="CD216" s="58"/>
      <c r="CE216" s="58"/>
      <c r="CF216" s="58"/>
      <c r="CG216" s="58"/>
      <c r="CH216" s="58"/>
      <c r="CI216" s="58"/>
      <c r="CJ216" s="58"/>
      <c r="CK216" s="58"/>
      <c r="CL216" s="58"/>
      <c r="CM216" s="58"/>
      <c r="CN216" s="58"/>
      <c r="CO216" s="58"/>
      <c r="CP216" s="58"/>
      <c r="CQ216" s="58"/>
      <c r="CR216" s="58"/>
      <c r="CS216" s="58"/>
      <c r="CT216" s="58"/>
      <c r="CU216" s="58"/>
      <c r="CV216" s="58"/>
      <c r="CW216" s="58"/>
      <c r="CX216" s="58"/>
      <c r="CY216" s="58"/>
      <c r="CZ216" s="58"/>
      <c r="DA216" s="58"/>
      <c r="DB216" s="58"/>
      <c r="DC216" s="58"/>
      <c r="DD216" s="58"/>
      <c r="DE216" s="58"/>
      <c r="DF216" s="58"/>
      <c r="DG216" s="58"/>
      <c r="DH216" s="58"/>
      <c r="DI216" s="58"/>
      <c r="DJ216" s="58"/>
      <c r="DK216" s="58"/>
      <c r="DL216" s="58"/>
      <c r="DM216" s="58"/>
      <c r="DN216" s="58"/>
      <c r="DO216" s="58"/>
      <c r="DP216" s="58"/>
      <c r="DQ216" s="58"/>
      <c r="DR216" s="58"/>
      <c r="DS216" s="58"/>
      <c r="DT216" s="58"/>
      <c r="DU216" s="58"/>
      <c r="DV216" s="58"/>
      <c r="DW216" s="58"/>
      <c r="DX216" s="58"/>
      <c r="DY216" s="58"/>
      <c r="DZ216" s="58"/>
      <c r="EA216" s="58"/>
      <c r="EB216" s="58"/>
      <c r="EC216" s="58"/>
      <c r="ED216" s="58"/>
      <c r="EE216" s="58"/>
      <c r="EF216" s="58"/>
      <c r="EG216" s="58"/>
      <c r="EH216" s="58"/>
      <c r="EI216" s="58"/>
      <c r="EJ216" s="58"/>
      <c r="EK216" s="58"/>
      <c r="EL216" s="58"/>
    </row>
    <row r="217" spans="1:145">
      <c r="A217" s="8" t="s">
        <v>299</v>
      </c>
      <c r="B217" s="18" t="s">
        <v>300</v>
      </c>
      <c r="C217" s="18" t="s">
        <v>210</v>
      </c>
      <c r="D217" s="18" t="s">
        <v>301</v>
      </c>
      <c r="E217" s="8">
        <v>8</v>
      </c>
      <c r="F217" s="8">
        <v>1</v>
      </c>
      <c r="G217" s="8" t="s">
        <v>1200</v>
      </c>
      <c r="H217" s="8" t="s">
        <v>1201</v>
      </c>
      <c r="I217" s="58">
        <v>3.82</v>
      </c>
      <c r="J217" s="58">
        <v>3.36</v>
      </c>
      <c r="K217" s="58">
        <v>0.94879999999999998</v>
      </c>
      <c r="L217" s="58">
        <v>73.150000000000006</v>
      </c>
      <c r="M217" s="58">
        <v>0.1779</v>
      </c>
      <c r="N217" s="58">
        <v>0.25090000000000001</v>
      </c>
      <c r="O217" s="58">
        <v>1.2214</v>
      </c>
      <c r="P217" s="58">
        <v>3.2500000000000001E-2</v>
      </c>
      <c r="Q217" s="58">
        <v>12.52</v>
      </c>
      <c r="R217" s="58">
        <v>1.23E-2</v>
      </c>
      <c r="S217" s="58">
        <v>95.493899999999996</v>
      </c>
      <c r="T217" s="18"/>
      <c r="V217" s="58">
        <f t="shared" ref="V217:V262" si="346">(I217/S217)*100</f>
        <v>4.0002555137029692</v>
      </c>
      <c r="W217" s="58"/>
      <c r="X217" s="58">
        <f t="shared" ref="X217:X262" si="347">(J217/S217)*100</f>
        <v>3.5185493523670099</v>
      </c>
      <c r="Y217" s="58"/>
      <c r="Z217" s="58">
        <f t="shared" ref="Z217:Z262" si="348">(K217/S217)*100</f>
        <v>0.99357131712077951</v>
      </c>
      <c r="AA217" s="58"/>
      <c r="AB217" s="58">
        <f t="shared" ref="AB217:AB262" si="349">(L217/S217)*100</f>
        <v>76.601751525490116</v>
      </c>
      <c r="AC217" s="58"/>
      <c r="AD217" s="58">
        <f t="shared" ref="AD217:AD262" si="350">(M217/S217)*100</f>
        <v>0.18629462196014615</v>
      </c>
      <c r="AE217" s="58"/>
      <c r="AF217" s="58">
        <f t="shared" ref="AF217:AF262" si="351">(N217/S217)*100</f>
        <v>0.26273929538954849</v>
      </c>
      <c r="AG217" s="58"/>
      <c r="AH217" s="58">
        <f t="shared" ref="AH217:AH262" si="352">(O217/S217)*100</f>
        <v>1.2790345770776983</v>
      </c>
      <c r="AI217" s="58"/>
      <c r="AJ217" s="58">
        <f t="shared" ref="AJ217:AJ262" si="353">(P217/S217)*100</f>
        <v>3.4033587485692803E-2</v>
      </c>
      <c r="AK217" s="58"/>
      <c r="AL217" s="58">
        <f t="shared" ref="AL217:AL262" si="354">(Q217/S217)*100</f>
        <v>13.11078508679612</v>
      </c>
      <c r="AM217" s="58"/>
      <c r="AN217" s="58">
        <f t="shared" ref="AN217:AN262" si="355">(R217/S217)*100</f>
        <v>1.2880403879200661E-2</v>
      </c>
      <c r="AO217" s="58"/>
      <c r="AP217" s="58">
        <f t="shared" ref="AP217:AP262" si="356">V217+X217</f>
        <v>7.5188048660699796</v>
      </c>
      <c r="AQ217" s="58">
        <f t="shared" si="338"/>
        <v>5.2946428571428568E-2</v>
      </c>
      <c r="AR217" s="58">
        <f t="shared" si="339"/>
        <v>411.186059584036</v>
      </c>
      <c r="AS217" s="58">
        <f t="shared" si="340"/>
        <v>21.770833333333336</v>
      </c>
      <c r="AT217" s="58">
        <f t="shared" si="341"/>
        <v>0.20542000982479125</v>
      </c>
      <c r="AU217" s="58">
        <f t="shared" si="342"/>
        <v>3.7815862893583096</v>
      </c>
      <c r="AV217" s="58">
        <f t="shared" si="343"/>
        <v>5.3333333333333339</v>
      </c>
      <c r="AW217" s="58">
        <f t="shared" si="344"/>
        <v>1.2970608339029391E-2</v>
      </c>
      <c r="AX217" s="58">
        <f t="shared" si="345"/>
        <v>51.161140000671146</v>
      </c>
      <c r="AY217" s="58"/>
      <c r="AZ217" s="58"/>
      <c r="BA217" s="58"/>
      <c r="BB217" s="58"/>
      <c r="BC217" s="58"/>
      <c r="BD217" s="58"/>
      <c r="BE217" s="58"/>
      <c r="BF217" s="58"/>
      <c r="BG217" s="58"/>
      <c r="BH217" s="58"/>
      <c r="BI217" s="58"/>
      <c r="BJ217" s="58"/>
      <c r="BK217" s="58"/>
      <c r="BL217" s="58"/>
      <c r="BM217" s="58"/>
      <c r="BN217" s="58"/>
      <c r="BO217" s="58"/>
      <c r="BP217" s="58"/>
      <c r="BQ217" s="58"/>
      <c r="BR217" s="58"/>
      <c r="BS217" s="58"/>
      <c r="BT217" s="58"/>
      <c r="BU217" s="58"/>
      <c r="BV217" s="58"/>
      <c r="BW217" s="58"/>
      <c r="BX217" s="58"/>
      <c r="BY217" s="58"/>
      <c r="BZ217" s="58"/>
      <c r="CA217" s="58"/>
      <c r="CB217" s="58"/>
      <c r="CC217" s="58"/>
      <c r="CD217" s="58"/>
      <c r="CE217" s="58"/>
      <c r="CF217" s="58"/>
      <c r="CG217" s="58"/>
      <c r="CH217" s="58"/>
      <c r="CI217" s="58"/>
      <c r="CJ217" s="58"/>
      <c r="CK217" s="58"/>
      <c r="CL217" s="58"/>
      <c r="CM217" s="58"/>
      <c r="CN217" s="58"/>
      <c r="CO217" s="58"/>
      <c r="CP217" s="58"/>
      <c r="CQ217" s="58"/>
      <c r="CR217" s="58"/>
      <c r="CS217" s="58"/>
      <c r="CT217" s="58"/>
      <c r="CU217" s="58"/>
      <c r="CV217" s="58"/>
      <c r="CW217" s="58"/>
      <c r="CX217" s="58"/>
      <c r="CY217" s="58"/>
      <c r="CZ217" s="58"/>
      <c r="DA217" s="58"/>
      <c r="DB217" s="58"/>
      <c r="DC217" s="58"/>
      <c r="DD217" s="58"/>
      <c r="DE217" s="58"/>
      <c r="DF217" s="58"/>
      <c r="DG217" s="58"/>
      <c r="DH217" s="58"/>
      <c r="DI217" s="58"/>
      <c r="DJ217" s="58"/>
      <c r="DK217" s="58"/>
      <c r="DL217" s="58"/>
      <c r="DM217" s="58"/>
      <c r="DN217" s="58"/>
      <c r="DO217" s="58"/>
      <c r="DP217" s="58"/>
      <c r="DQ217" s="58"/>
      <c r="DR217" s="58"/>
      <c r="DS217" s="58"/>
      <c r="DT217" s="58"/>
      <c r="DU217" s="58"/>
      <c r="DV217" s="58"/>
      <c r="DW217" s="58"/>
      <c r="DX217" s="58"/>
      <c r="DY217" s="58"/>
      <c r="DZ217" s="58"/>
      <c r="EA217" s="58"/>
      <c r="EB217" s="58"/>
      <c r="EC217" s="58"/>
      <c r="ED217" s="58"/>
      <c r="EE217" s="58"/>
      <c r="EF217" s="58"/>
      <c r="EG217" s="58"/>
      <c r="EH217" s="58"/>
      <c r="EI217" s="58"/>
      <c r="EJ217" s="58"/>
      <c r="EK217" s="58"/>
      <c r="EL217" s="58"/>
      <c r="EN217" s="8">
        <v>8</v>
      </c>
      <c r="EO217" s="8">
        <v>1</v>
      </c>
    </row>
    <row r="218" spans="1:145">
      <c r="B218" s="18" t="s">
        <v>302</v>
      </c>
      <c r="C218" s="18" t="s">
        <v>210</v>
      </c>
      <c r="D218" s="18" t="s">
        <v>301</v>
      </c>
      <c r="E218" s="8">
        <v>8</v>
      </c>
      <c r="F218" s="8">
        <v>1</v>
      </c>
      <c r="I218" s="58">
        <v>3.65</v>
      </c>
      <c r="J218" s="58">
        <v>3.18</v>
      </c>
      <c r="K218" s="58">
        <v>0.85440000000000005</v>
      </c>
      <c r="L218" s="58">
        <v>69.569999999999993</v>
      </c>
      <c r="M218" s="58">
        <v>0.14530000000000001</v>
      </c>
      <c r="N218" s="58">
        <v>0.2475</v>
      </c>
      <c r="O218" s="58">
        <v>1.1697</v>
      </c>
      <c r="P218" s="58">
        <v>8.4500000000000006E-2</v>
      </c>
      <c r="Q218" s="58">
        <v>12.19</v>
      </c>
      <c r="R218" s="58">
        <v>5.4300000000000001E-2</v>
      </c>
      <c r="S218" s="58">
        <v>91.145799999999994</v>
      </c>
      <c r="T218" s="18"/>
      <c r="V218" s="58">
        <f t="shared" si="346"/>
        <v>4.0045728931009439</v>
      </c>
      <c r="W218" s="58"/>
      <c r="X218" s="58">
        <f t="shared" si="347"/>
        <v>3.4889155616605487</v>
      </c>
      <c r="Y218" s="58"/>
      <c r="Z218" s="58">
        <f t="shared" si="348"/>
        <v>0.93739919996313603</v>
      </c>
      <c r="AA218" s="58"/>
      <c r="AB218" s="58">
        <f t="shared" si="349"/>
        <v>76.328256485762367</v>
      </c>
      <c r="AC218" s="58"/>
      <c r="AD218" s="58">
        <f t="shared" si="350"/>
        <v>0.1594149154431691</v>
      </c>
      <c r="AE218" s="58"/>
      <c r="AF218" s="58">
        <f t="shared" si="351"/>
        <v>0.27154295644999549</v>
      </c>
      <c r="AG218" s="58"/>
      <c r="AH218" s="58">
        <f t="shared" si="352"/>
        <v>1.2833284693315545</v>
      </c>
      <c r="AI218" s="58"/>
      <c r="AJ218" s="58">
        <f t="shared" si="353"/>
        <v>9.2708605333432823E-2</v>
      </c>
      <c r="AK218" s="58"/>
      <c r="AL218" s="58">
        <f t="shared" si="354"/>
        <v>13.374176319698769</v>
      </c>
      <c r="AM218" s="58"/>
      <c r="AN218" s="58">
        <f t="shared" si="355"/>
        <v>5.9574878930241444E-2</v>
      </c>
      <c r="AO218" s="58"/>
      <c r="AP218" s="58">
        <f t="shared" si="356"/>
        <v>7.4934884547614926</v>
      </c>
      <c r="AQ218" s="58">
        <f t="shared" si="338"/>
        <v>4.569182389937107E-2</v>
      </c>
      <c r="AR218" s="58">
        <f t="shared" si="339"/>
        <v>478.8024776324844</v>
      </c>
      <c r="AS218" s="58">
        <f t="shared" si="340"/>
        <v>21.877358490566035</v>
      </c>
      <c r="AT218" s="58">
        <f t="shared" si="341"/>
        <v>0.21159271608104641</v>
      </c>
      <c r="AU218" s="58">
        <f t="shared" si="342"/>
        <v>3.4521212121212126</v>
      </c>
      <c r="AV218" s="58">
        <f t="shared" si="343"/>
        <v>5.8802477632484509</v>
      </c>
      <c r="AW218" s="58">
        <f t="shared" si="344"/>
        <v>1.2281155670547651E-2</v>
      </c>
      <c r="AX218" s="58">
        <f t="shared" si="345"/>
        <v>53.434797578509638</v>
      </c>
      <c r="AY218" s="58"/>
      <c r="AZ218" s="58"/>
      <c r="BA218" s="58"/>
      <c r="BB218" s="58"/>
      <c r="BC218" s="58"/>
      <c r="BD218" s="58"/>
      <c r="BE218" s="58"/>
      <c r="BF218" s="58"/>
      <c r="BG218" s="58"/>
      <c r="BH218" s="58"/>
      <c r="BI218" s="58"/>
      <c r="BJ218" s="58"/>
      <c r="BK218" s="58"/>
      <c r="BL218" s="58"/>
      <c r="BM218" s="58"/>
      <c r="BN218" s="58"/>
      <c r="BO218" s="58"/>
      <c r="BP218" s="58"/>
      <c r="BQ218" s="58"/>
      <c r="BR218" s="58"/>
      <c r="BS218" s="58"/>
      <c r="BT218" s="58"/>
      <c r="BU218" s="58"/>
      <c r="BV218" s="58"/>
      <c r="BW218" s="58"/>
      <c r="BX218" s="58"/>
      <c r="BY218" s="58"/>
      <c r="BZ218" s="58"/>
      <c r="CA218" s="58"/>
      <c r="CB218" s="58"/>
      <c r="CC218" s="58"/>
      <c r="CD218" s="58"/>
      <c r="CE218" s="58"/>
      <c r="CF218" s="58"/>
      <c r="CG218" s="58"/>
      <c r="CH218" s="58"/>
      <c r="CI218" s="58"/>
      <c r="CJ218" s="58"/>
      <c r="CK218" s="58"/>
      <c r="CL218" s="58"/>
      <c r="CM218" s="58"/>
      <c r="CN218" s="58"/>
      <c r="CO218" s="58"/>
      <c r="CP218" s="58"/>
      <c r="CQ218" s="58"/>
      <c r="CR218" s="58"/>
      <c r="CS218" s="58"/>
      <c r="CT218" s="58"/>
      <c r="CU218" s="58"/>
      <c r="CV218" s="58"/>
      <c r="CW218" s="58"/>
      <c r="CX218" s="58"/>
      <c r="CY218" s="58"/>
      <c r="CZ218" s="58"/>
      <c r="DA218" s="58"/>
      <c r="DB218" s="58"/>
      <c r="DC218" s="58"/>
      <c r="DD218" s="58"/>
      <c r="DE218" s="58"/>
      <c r="DF218" s="58"/>
      <c r="DG218" s="58"/>
      <c r="DH218" s="58"/>
      <c r="DI218" s="58"/>
      <c r="DJ218" s="58"/>
      <c r="DK218" s="58"/>
      <c r="DL218" s="58"/>
      <c r="DM218" s="58"/>
      <c r="DN218" s="58"/>
      <c r="DO218" s="58"/>
      <c r="DP218" s="58"/>
      <c r="DQ218" s="58"/>
      <c r="DR218" s="58"/>
      <c r="DS218" s="58"/>
      <c r="DT218" s="58"/>
      <c r="DU218" s="58"/>
      <c r="DV218" s="58"/>
      <c r="DW218" s="58"/>
      <c r="DX218" s="58"/>
      <c r="DY218" s="58"/>
      <c r="DZ218" s="58"/>
      <c r="EA218" s="58"/>
      <c r="EB218" s="58"/>
      <c r="EC218" s="58"/>
      <c r="ED218" s="58"/>
      <c r="EE218" s="58"/>
      <c r="EF218" s="58"/>
      <c r="EG218" s="58"/>
      <c r="EH218" s="58"/>
      <c r="EI218" s="58"/>
      <c r="EJ218" s="58"/>
      <c r="EK218" s="58"/>
      <c r="EL218" s="58"/>
      <c r="EN218" s="8">
        <v>8</v>
      </c>
      <c r="EO218" s="8">
        <v>1</v>
      </c>
    </row>
    <row r="219" spans="1:145">
      <c r="B219" s="18" t="s">
        <v>303</v>
      </c>
      <c r="C219" s="18" t="s">
        <v>210</v>
      </c>
      <c r="D219" s="18" t="s">
        <v>301</v>
      </c>
      <c r="E219" s="8">
        <v>8</v>
      </c>
      <c r="F219" s="8">
        <v>1</v>
      </c>
      <c r="I219" s="58">
        <v>3.7</v>
      </c>
      <c r="J219" s="58">
        <v>3.24</v>
      </c>
      <c r="K219" s="58">
        <v>0.95669999999999999</v>
      </c>
      <c r="L219" s="58">
        <v>69.12</v>
      </c>
      <c r="M219" s="58">
        <v>0.1782</v>
      </c>
      <c r="N219" s="58">
        <v>0.2747</v>
      </c>
      <c r="O219" s="58">
        <v>1.2675000000000001</v>
      </c>
      <c r="P219" s="58">
        <v>8.5800000000000001E-2</v>
      </c>
      <c r="Q219" s="58">
        <v>12.39</v>
      </c>
      <c r="R219" s="58">
        <v>4.0300000000000002E-2</v>
      </c>
      <c r="S219" s="58">
        <v>91.253299999999996</v>
      </c>
      <c r="T219" s="18"/>
      <c r="V219" s="58">
        <f t="shared" si="346"/>
        <v>4.0546478867065634</v>
      </c>
      <c r="W219" s="58"/>
      <c r="X219" s="58">
        <f t="shared" si="347"/>
        <v>3.5505565278187206</v>
      </c>
      <c r="Y219" s="58"/>
      <c r="Z219" s="58">
        <f t="shared" si="348"/>
        <v>1.0484004414086943</v>
      </c>
      <c r="AA219" s="58"/>
      <c r="AB219" s="58">
        <f t="shared" si="349"/>
        <v>75.745205926799358</v>
      </c>
      <c r="AC219" s="58"/>
      <c r="AD219" s="58">
        <f t="shared" si="350"/>
        <v>0.19528060903002958</v>
      </c>
      <c r="AE219" s="58"/>
      <c r="AF219" s="58">
        <f t="shared" si="351"/>
        <v>0.30103020931845753</v>
      </c>
      <c r="AG219" s="58"/>
      <c r="AH219" s="58">
        <f t="shared" si="352"/>
        <v>1.3889908638920458</v>
      </c>
      <c r="AI219" s="58"/>
      <c r="AJ219" s="58">
        <f t="shared" si="353"/>
        <v>9.402399694038463E-2</v>
      </c>
      <c r="AK219" s="58"/>
      <c r="AL219" s="58">
        <f t="shared" si="354"/>
        <v>13.577591166566034</v>
      </c>
      <c r="AM219" s="58"/>
      <c r="AN219" s="58">
        <f t="shared" si="355"/>
        <v>4.4162786441695814E-2</v>
      </c>
      <c r="AO219" s="58"/>
      <c r="AP219" s="58">
        <f t="shared" si="356"/>
        <v>7.605204414525284</v>
      </c>
      <c r="AQ219" s="58">
        <f t="shared" si="338"/>
        <v>5.4999999999999986E-2</v>
      </c>
      <c r="AR219" s="58">
        <f t="shared" si="339"/>
        <v>387.87878787878788</v>
      </c>
      <c r="AS219" s="58">
        <f t="shared" si="340"/>
        <v>21.333333333333329</v>
      </c>
      <c r="AT219" s="58">
        <f t="shared" si="341"/>
        <v>0.21672583826429975</v>
      </c>
      <c r="AU219" s="58">
        <f t="shared" si="342"/>
        <v>3.482708409173644</v>
      </c>
      <c r="AV219" s="58">
        <f t="shared" si="343"/>
        <v>5.3686868686868694</v>
      </c>
      <c r="AW219" s="58">
        <f t="shared" si="344"/>
        <v>1.3841145833333334E-2</v>
      </c>
      <c r="AX219" s="58">
        <f t="shared" si="345"/>
        <v>53.215238624220099</v>
      </c>
      <c r="AY219" s="58"/>
      <c r="AZ219" s="58"/>
      <c r="BA219" s="58"/>
      <c r="BB219" s="58"/>
      <c r="BC219" s="58"/>
      <c r="BD219" s="58"/>
      <c r="BE219" s="58"/>
      <c r="BF219" s="58"/>
      <c r="BG219" s="58"/>
      <c r="BH219" s="58"/>
      <c r="BI219" s="58"/>
      <c r="BJ219" s="58"/>
      <c r="BK219" s="58"/>
      <c r="BL219" s="58"/>
      <c r="BM219" s="58"/>
      <c r="BN219" s="58"/>
      <c r="BO219" s="58"/>
      <c r="BP219" s="58"/>
      <c r="BQ219" s="58"/>
      <c r="BR219" s="58"/>
      <c r="BS219" s="58"/>
      <c r="BT219" s="58"/>
      <c r="BU219" s="58"/>
      <c r="BV219" s="58"/>
      <c r="BW219" s="58"/>
      <c r="BX219" s="58"/>
      <c r="BY219" s="58"/>
      <c r="BZ219" s="58"/>
      <c r="CA219" s="58"/>
      <c r="CB219" s="58"/>
      <c r="CC219" s="58"/>
      <c r="CD219" s="58"/>
      <c r="CE219" s="58"/>
      <c r="CF219" s="58"/>
      <c r="CG219" s="58"/>
      <c r="CH219" s="58"/>
      <c r="CI219" s="58"/>
      <c r="CJ219" s="58"/>
      <c r="CK219" s="58"/>
      <c r="CL219" s="58"/>
      <c r="CM219" s="58"/>
      <c r="CN219" s="58"/>
      <c r="CO219" s="58"/>
      <c r="CP219" s="58"/>
      <c r="CQ219" s="58"/>
      <c r="CR219" s="58"/>
      <c r="CS219" s="58"/>
      <c r="CT219" s="58"/>
      <c r="CU219" s="58"/>
      <c r="CV219" s="58"/>
      <c r="CW219" s="58"/>
      <c r="CX219" s="58"/>
      <c r="CY219" s="58"/>
      <c r="CZ219" s="58"/>
      <c r="DA219" s="58"/>
      <c r="DB219" s="58"/>
      <c r="DC219" s="58"/>
      <c r="DD219" s="58"/>
      <c r="DE219" s="58"/>
      <c r="DF219" s="58"/>
      <c r="DG219" s="58"/>
      <c r="DH219" s="58"/>
      <c r="DI219" s="58"/>
      <c r="DJ219" s="58"/>
      <c r="DK219" s="58"/>
      <c r="DL219" s="58"/>
      <c r="DM219" s="58"/>
      <c r="DN219" s="58"/>
      <c r="DO219" s="58"/>
      <c r="DP219" s="58"/>
      <c r="DQ219" s="58"/>
      <c r="DR219" s="58"/>
      <c r="DS219" s="58"/>
      <c r="DT219" s="58"/>
      <c r="DU219" s="58"/>
      <c r="DV219" s="58"/>
      <c r="DW219" s="58"/>
      <c r="DX219" s="58"/>
      <c r="DY219" s="58"/>
      <c r="DZ219" s="58"/>
      <c r="EA219" s="58"/>
      <c r="EB219" s="58"/>
      <c r="EC219" s="58"/>
      <c r="ED219" s="58"/>
      <c r="EE219" s="58"/>
      <c r="EF219" s="58"/>
      <c r="EG219" s="58"/>
      <c r="EH219" s="58"/>
      <c r="EI219" s="58"/>
      <c r="EJ219" s="58"/>
      <c r="EK219" s="58"/>
      <c r="EL219" s="58"/>
      <c r="EN219" s="8">
        <v>8</v>
      </c>
      <c r="EO219" s="8">
        <v>1</v>
      </c>
    </row>
    <row r="220" spans="1:145">
      <c r="B220" s="18" t="s">
        <v>304</v>
      </c>
      <c r="C220" s="18" t="s">
        <v>210</v>
      </c>
      <c r="D220" s="18" t="s">
        <v>301</v>
      </c>
      <c r="E220" s="8">
        <v>8</v>
      </c>
      <c r="F220" s="8">
        <v>1</v>
      </c>
      <c r="I220" s="58">
        <v>4.0199999999999996</v>
      </c>
      <c r="J220" s="58">
        <v>3.51</v>
      </c>
      <c r="K220" s="58">
        <v>0.9758</v>
      </c>
      <c r="L220" s="58">
        <v>72.319999999999993</v>
      </c>
      <c r="M220" s="58">
        <v>0.20549999999999999</v>
      </c>
      <c r="N220" s="58">
        <v>0.2752</v>
      </c>
      <c r="O220" s="58">
        <v>1.2994000000000001</v>
      </c>
      <c r="P220" s="58">
        <v>8.8099999999999998E-2</v>
      </c>
      <c r="Q220" s="58">
        <v>12.61</v>
      </c>
      <c r="R220" s="58">
        <v>9.1000000000000004E-3</v>
      </c>
      <c r="S220" s="58">
        <v>95.313100000000006</v>
      </c>
      <c r="T220" s="18"/>
      <c r="V220" s="58">
        <f t="shared" si="346"/>
        <v>4.2176783674017519</v>
      </c>
      <c r="W220" s="58"/>
      <c r="X220" s="58">
        <f t="shared" si="347"/>
        <v>3.6825997685522762</v>
      </c>
      <c r="Y220" s="58"/>
      <c r="Z220" s="58">
        <f t="shared" si="348"/>
        <v>1.0237837191319976</v>
      </c>
      <c r="AA220" s="58"/>
      <c r="AB220" s="58">
        <f t="shared" si="349"/>
        <v>75.876243664302166</v>
      </c>
      <c r="AC220" s="58"/>
      <c r="AD220" s="58">
        <f t="shared" si="350"/>
        <v>0.21560520012464182</v>
      </c>
      <c r="AE220" s="58"/>
      <c r="AF220" s="58">
        <f t="shared" si="351"/>
        <v>0.28873260863407024</v>
      </c>
      <c r="AG220" s="58"/>
      <c r="AH220" s="58">
        <f t="shared" si="352"/>
        <v>1.3632963359706063</v>
      </c>
      <c r="AI220" s="58"/>
      <c r="AJ220" s="58">
        <f t="shared" si="353"/>
        <v>9.2432205016938898E-2</v>
      </c>
      <c r="AK220" s="58"/>
      <c r="AL220" s="58">
        <f t="shared" si="354"/>
        <v>13.230080649984103</v>
      </c>
      <c r="AM220" s="58"/>
      <c r="AN220" s="58">
        <f t="shared" si="355"/>
        <v>9.5474808814318291E-3</v>
      </c>
      <c r="AO220" s="58"/>
      <c r="AP220" s="58">
        <f t="shared" si="356"/>
        <v>7.9002781359540286</v>
      </c>
      <c r="AQ220" s="58">
        <f t="shared" si="338"/>
        <v>5.8547008547008547E-2</v>
      </c>
      <c r="AR220" s="58">
        <f t="shared" si="339"/>
        <v>351.92214111922135</v>
      </c>
      <c r="AS220" s="58">
        <f t="shared" si="340"/>
        <v>20.603988603988604</v>
      </c>
      <c r="AT220" s="58">
        <f t="shared" si="341"/>
        <v>0.21179005694936126</v>
      </c>
      <c r="AU220" s="58">
        <f t="shared" si="342"/>
        <v>3.54578488372093</v>
      </c>
      <c r="AV220" s="58">
        <f t="shared" si="343"/>
        <v>4.7484184914841858</v>
      </c>
      <c r="AW220" s="58">
        <f t="shared" si="344"/>
        <v>1.3492809734513276E-2</v>
      </c>
      <c r="AX220" s="58">
        <f t="shared" si="345"/>
        <v>52.768116347950489</v>
      </c>
      <c r="AY220" s="58"/>
      <c r="AZ220" s="58"/>
      <c r="BA220" s="58"/>
      <c r="BB220" s="58"/>
      <c r="BC220" s="58"/>
      <c r="BD220" s="58"/>
      <c r="BE220" s="58"/>
      <c r="BF220" s="58"/>
      <c r="BG220" s="58"/>
      <c r="BH220" s="58"/>
      <c r="BI220" s="58"/>
      <c r="BJ220" s="58"/>
      <c r="BK220" s="58"/>
      <c r="BL220" s="58"/>
      <c r="BM220" s="58"/>
      <c r="BN220" s="58"/>
      <c r="BO220" s="58"/>
      <c r="BP220" s="58"/>
      <c r="BQ220" s="58"/>
      <c r="BR220" s="58"/>
      <c r="BS220" s="58"/>
      <c r="BT220" s="58"/>
      <c r="BU220" s="58"/>
      <c r="BV220" s="58"/>
      <c r="BW220" s="58"/>
      <c r="BX220" s="58"/>
      <c r="BY220" s="58"/>
      <c r="BZ220" s="58"/>
      <c r="CA220" s="58"/>
      <c r="CB220" s="58"/>
      <c r="CC220" s="58"/>
      <c r="CD220" s="58"/>
      <c r="CE220" s="58"/>
      <c r="CF220" s="58"/>
      <c r="CG220" s="58"/>
      <c r="CH220" s="58"/>
      <c r="CI220" s="58"/>
      <c r="CJ220" s="58"/>
      <c r="CK220" s="58"/>
      <c r="CL220" s="58"/>
      <c r="CM220" s="58"/>
      <c r="CN220" s="58"/>
      <c r="CO220" s="58"/>
      <c r="CP220" s="58"/>
      <c r="CQ220" s="58"/>
      <c r="CR220" s="58"/>
      <c r="CS220" s="58"/>
      <c r="CT220" s="58"/>
      <c r="CU220" s="58"/>
      <c r="CV220" s="58"/>
      <c r="CW220" s="58"/>
      <c r="CX220" s="58"/>
      <c r="CY220" s="58"/>
      <c r="CZ220" s="58"/>
      <c r="DA220" s="58"/>
      <c r="DB220" s="58"/>
      <c r="DC220" s="58"/>
      <c r="DD220" s="58"/>
      <c r="DE220" s="58"/>
      <c r="DF220" s="58"/>
      <c r="DG220" s="58"/>
      <c r="DH220" s="58"/>
      <c r="DI220" s="58"/>
      <c r="DJ220" s="58"/>
      <c r="DK220" s="58"/>
      <c r="DL220" s="58"/>
      <c r="DM220" s="58"/>
      <c r="DN220" s="58"/>
      <c r="DO220" s="58"/>
      <c r="DP220" s="58"/>
      <c r="DQ220" s="58"/>
      <c r="DR220" s="58"/>
      <c r="DS220" s="58"/>
      <c r="DT220" s="58"/>
      <c r="DU220" s="58"/>
      <c r="DV220" s="58"/>
      <c r="DW220" s="58"/>
      <c r="DX220" s="58"/>
      <c r="DY220" s="58"/>
      <c r="DZ220" s="58"/>
      <c r="EA220" s="58"/>
      <c r="EB220" s="58"/>
      <c r="EC220" s="58"/>
      <c r="ED220" s="58"/>
      <c r="EE220" s="58"/>
      <c r="EF220" s="58"/>
      <c r="EG220" s="58"/>
      <c r="EH220" s="58"/>
      <c r="EI220" s="58"/>
      <c r="EJ220" s="58"/>
      <c r="EK220" s="58"/>
      <c r="EL220" s="58"/>
      <c r="EN220" s="8">
        <v>8</v>
      </c>
      <c r="EO220" s="8">
        <v>1</v>
      </c>
    </row>
    <row r="221" spans="1:145">
      <c r="B221" s="8" t="s">
        <v>305</v>
      </c>
      <c r="C221" s="18" t="s">
        <v>210</v>
      </c>
      <c r="D221" s="18" t="s">
        <v>301</v>
      </c>
      <c r="E221" s="8">
        <v>8</v>
      </c>
      <c r="F221" s="8">
        <v>1</v>
      </c>
      <c r="I221" s="58">
        <v>3.74</v>
      </c>
      <c r="J221" s="58">
        <v>3.38</v>
      </c>
      <c r="K221" s="58">
        <v>0.85629999999999995</v>
      </c>
      <c r="L221" s="58">
        <v>72.92</v>
      </c>
      <c r="M221" s="58">
        <v>0.1888</v>
      </c>
      <c r="N221" s="58">
        <v>0.27589999999999998</v>
      </c>
      <c r="O221" s="58">
        <v>1.3587</v>
      </c>
      <c r="P221" s="58">
        <v>2.3900000000000001E-2</v>
      </c>
      <c r="Q221" s="58">
        <v>13.23</v>
      </c>
      <c r="R221" s="58">
        <v>5.6500000000000002E-2</v>
      </c>
      <c r="S221" s="58">
        <v>96.030199999999994</v>
      </c>
      <c r="T221" s="18"/>
      <c r="V221" s="58">
        <f t="shared" si="346"/>
        <v>3.8946081545180582</v>
      </c>
      <c r="W221" s="58"/>
      <c r="X221" s="58">
        <f t="shared" si="347"/>
        <v>3.5197260861687263</v>
      </c>
      <c r="Y221" s="58"/>
      <c r="Z221" s="58">
        <f t="shared" si="348"/>
        <v>0.89169865313203556</v>
      </c>
      <c r="AA221" s="58"/>
      <c r="AB221" s="58">
        <f t="shared" si="349"/>
        <v>75.934445622314655</v>
      </c>
      <c r="AC221" s="58"/>
      <c r="AD221" s="58">
        <f t="shared" si="350"/>
        <v>0.19660481806764957</v>
      </c>
      <c r="AE221" s="58"/>
      <c r="AF221" s="58">
        <f t="shared" si="351"/>
        <v>0.28730545182661288</v>
      </c>
      <c r="AG221" s="58"/>
      <c r="AH221" s="58">
        <f t="shared" si="352"/>
        <v>1.4148674062951032</v>
      </c>
      <c r="AI221" s="58"/>
      <c r="AJ221" s="58">
        <f t="shared" si="353"/>
        <v>2.4888003982080641E-2</v>
      </c>
      <c r="AK221" s="58"/>
      <c r="AL221" s="58">
        <f t="shared" si="354"/>
        <v>13.776916011837944</v>
      </c>
      <c r="AM221" s="58"/>
      <c r="AN221" s="58">
        <f t="shared" si="355"/>
        <v>5.8835657949270127E-2</v>
      </c>
      <c r="AO221" s="58"/>
      <c r="AP221" s="58">
        <f t="shared" si="356"/>
        <v>7.4143342406867845</v>
      </c>
      <c r="AQ221" s="58">
        <f t="shared" si="338"/>
        <v>5.5857988165680474E-2</v>
      </c>
      <c r="AR221" s="58">
        <f t="shared" si="339"/>
        <v>386.22881355932202</v>
      </c>
      <c r="AS221" s="58">
        <f t="shared" si="340"/>
        <v>21.57396449704142</v>
      </c>
      <c r="AT221" s="58">
        <f t="shared" si="341"/>
        <v>0.20306175020239933</v>
      </c>
      <c r="AU221" s="58">
        <f t="shared" si="342"/>
        <v>3.103660746647336</v>
      </c>
      <c r="AV221" s="58">
        <f t="shared" si="343"/>
        <v>4.5354872881355925</v>
      </c>
      <c r="AW221" s="58">
        <f t="shared" si="344"/>
        <v>1.1743006034009873E-2</v>
      </c>
      <c r="AX221" s="58">
        <f t="shared" si="345"/>
        <v>56.070290011437748</v>
      </c>
      <c r="AY221" s="58"/>
      <c r="AZ221" s="58"/>
      <c r="BA221" s="58"/>
      <c r="BB221" s="58"/>
      <c r="BC221" s="58"/>
      <c r="BD221" s="58"/>
      <c r="BE221" s="58"/>
      <c r="BF221" s="58"/>
      <c r="BG221" s="58"/>
      <c r="BH221" s="58"/>
      <c r="BI221" s="58"/>
      <c r="BJ221" s="58"/>
      <c r="BK221" s="58"/>
      <c r="BL221" s="58"/>
      <c r="BM221" s="58"/>
      <c r="BN221" s="58"/>
      <c r="BO221" s="58"/>
      <c r="BP221" s="58"/>
      <c r="BQ221" s="58"/>
      <c r="BR221" s="58"/>
      <c r="BS221" s="58"/>
      <c r="BT221" s="58"/>
      <c r="BU221" s="58"/>
      <c r="BV221" s="58"/>
      <c r="BW221" s="58"/>
      <c r="BX221" s="58"/>
      <c r="BY221" s="58"/>
      <c r="BZ221" s="58"/>
      <c r="CA221" s="58"/>
      <c r="CB221" s="58"/>
      <c r="CC221" s="58"/>
      <c r="CD221" s="58"/>
      <c r="CE221" s="58"/>
      <c r="CF221" s="58"/>
      <c r="CG221" s="58"/>
      <c r="CH221" s="58"/>
      <c r="CI221" s="58"/>
      <c r="CJ221" s="58"/>
      <c r="CK221" s="58"/>
      <c r="CL221" s="58"/>
      <c r="CM221" s="58"/>
      <c r="CN221" s="58"/>
      <c r="CO221" s="58"/>
      <c r="CP221" s="58"/>
      <c r="CQ221" s="58"/>
      <c r="CR221" s="58"/>
      <c r="CS221" s="58"/>
      <c r="CT221" s="58"/>
      <c r="CU221" s="58"/>
      <c r="CV221" s="58"/>
      <c r="CW221" s="58"/>
      <c r="CX221" s="58"/>
      <c r="CY221" s="58"/>
      <c r="CZ221" s="58"/>
      <c r="DA221" s="58"/>
      <c r="DB221" s="58"/>
      <c r="DC221" s="58"/>
      <c r="DD221" s="58"/>
      <c r="DE221" s="58"/>
      <c r="DF221" s="58"/>
      <c r="DG221" s="58"/>
      <c r="DH221" s="58"/>
      <c r="DI221" s="58"/>
      <c r="DJ221" s="58"/>
      <c r="DK221" s="58"/>
      <c r="DL221" s="58"/>
      <c r="DM221" s="58"/>
      <c r="DN221" s="58"/>
      <c r="DO221" s="58"/>
      <c r="DP221" s="58"/>
      <c r="DQ221" s="58"/>
      <c r="DR221" s="58"/>
      <c r="DS221" s="58"/>
      <c r="DT221" s="58"/>
      <c r="DU221" s="58"/>
      <c r="DV221" s="58"/>
      <c r="DW221" s="58"/>
      <c r="DX221" s="58"/>
      <c r="DY221" s="58"/>
      <c r="DZ221" s="58"/>
      <c r="EA221" s="58"/>
      <c r="EB221" s="58"/>
      <c r="EC221" s="58"/>
      <c r="ED221" s="58"/>
      <c r="EE221" s="58"/>
      <c r="EF221" s="58"/>
      <c r="EG221" s="58"/>
      <c r="EH221" s="58"/>
      <c r="EI221" s="58"/>
      <c r="EJ221" s="58"/>
      <c r="EK221" s="58"/>
      <c r="EL221" s="58"/>
      <c r="EN221" s="8">
        <v>8</v>
      </c>
      <c r="EO221" s="8">
        <v>1</v>
      </c>
    </row>
    <row r="222" spans="1:145">
      <c r="B222" s="8" t="s">
        <v>306</v>
      </c>
      <c r="C222" s="18" t="s">
        <v>210</v>
      </c>
      <c r="D222" s="18" t="s">
        <v>301</v>
      </c>
      <c r="E222" s="8">
        <v>8</v>
      </c>
      <c r="F222" s="8">
        <v>1</v>
      </c>
      <c r="I222" s="58">
        <v>3.77</v>
      </c>
      <c r="J222" s="58">
        <v>3.39</v>
      </c>
      <c r="K222" s="58">
        <v>0.99550000000000005</v>
      </c>
      <c r="L222" s="58">
        <v>72.87</v>
      </c>
      <c r="M222" s="58">
        <v>0.19170000000000001</v>
      </c>
      <c r="N222" s="58">
        <v>0.22320000000000001</v>
      </c>
      <c r="O222" s="58">
        <v>1.2797000000000001</v>
      </c>
      <c r="P222" s="58">
        <v>0</v>
      </c>
      <c r="Q222" s="58">
        <v>12.67</v>
      </c>
      <c r="R222" s="58">
        <v>1.29E-2</v>
      </c>
      <c r="S222" s="58">
        <v>95.403099999999995</v>
      </c>
      <c r="T222" s="18"/>
      <c r="V222" s="58">
        <f t="shared" si="346"/>
        <v>3.9516535626200824</v>
      </c>
      <c r="W222" s="58"/>
      <c r="X222" s="58">
        <f t="shared" si="347"/>
        <v>3.5533436544514805</v>
      </c>
      <c r="Y222" s="58"/>
      <c r="Z222" s="58">
        <f t="shared" si="348"/>
        <v>1.0434671410048522</v>
      </c>
      <c r="AA222" s="58"/>
      <c r="AB222" s="58">
        <f t="shared" si="349"/>
        <v>76.381165811173858</v>
      </c>
      <c r="AC222" s="58"/>
      <c r="AD222" s="58">
        <f t="shared" si="350"/>
        <v>0.20093686683137135</v>
      </c>
      <c r="AE222" s="58"/>
      <c r="AF222" s="58">
        <f t="shared" si="351"/>
        <v>0.23395466185061076</v>
      </c>
      <c r="AG222" s="58"/>
      <c r="AH222" s="58">
        <f t="shared" si="352"/>
        <v>1.3413610249562122</v>
      </c>
      <c r="AI222" s="58"/>
      <c r="AJ222" s="58">
        <f t="shared" si="353"/>
        <v>0</v>
      </c>
      <c r="AK222" s="58"/>
      <c r="AL222" s="58">
        <f t="shared" si="354"/>
        <v>13.280490885516299</v>
      </c>
      <c r="AM222" s="58"/>
      <c r="AN222" s="58">
        <f t="shared" si="355"/>
        <v>1.352157319835519E-2</v>
      </c>
      <c r="AO222" s="58"/>
      <c r="AP222" s="58">
        <f t="shared" si="356"/>
        <v>7.5049972170715629</v>
      </c>
      <c r="AQ222" s="58">
        <f t="shared" si="338"/>
        <v>5.6548672566371687E-2</v>
      </c>
      <c r="AR222" s="58">
        <f t="shared" si="339"/>
        <v>380.12519561815333</v>
      </c>
      <c r="AS222" s="58">
        <f t="shared" si="340"/>
        <v>21.495575221238937</v>
      </c>
      <c r="AT222" s="58">
        <f t="shared" si="341"/>
        <v>0.17441587872157538</v>
      </c>
      <c r="AU222" s="58">
        <f t="shared" si="342"/>
        <v>4.4601254480286734</v>
      </c>
      <c r="AV222" s="58">
        <f t="shared" si="343"/>
        <v>5.1930099113197699</v>
      </c>
      <c r="AW222" s="58">
        <f t="shared" si="344"/>
        <v>1.3661314669960203E-2</v>
      </c>
      <c r="AX222" s="58">
        <f t="shared" si="345"/>
        <v>47.03898462199119</v>
      </c>
      <c r="AY222" s="58"/>
      <c r="AZ222" s="58"/>
      <c r="BA222" s="58"/>
      <c r="BB222" s="58"/>
      <c r="BC222" s="58"/>
      <c r="BD222" s="58"/>
      <c r="BE222" s="58"/>
      <c r="BF222" s="58"/>
      <c r="BG222" s="58"/>
      <c r="BH222" s="58"/>
      <c r="BI222" s="58"/>
      <c r="BJ222" s="58"/>
      <c r="BK222" s="58"/>
      <c r="BL222" s="58"/>
      <c r="BM222" s="58"/>
      <c r="BN222" s="58"/>
      <c r="BO222" s="58"/>
      <c r="BP222" s="58"/>
      <c r="BQ222" s="58"/>
      <c r="BR222" s="58"/>
      <c r="BS222" s="58"/>
      <c r="BT222" s="58"/>
      <c r="BU222" s="58"/>
      <c r="BV222" s="58"/>
      <c r="BW222" s="58"/>
      <c r="BX222" s="58"/>
      <c r="BY222" s="58"/>
      <c r="BZ222" s="58"/>
      <c r="CA222" s="58"/>
      <c r="CB222" s="58"/>
      <c r="CC222" s="58"/>
      <c r="CD222" s="58"/>
      <c r="CE222" s="58"/>
      <c r="CF222" s="58"/>
      <c r="CG222" s="58"/>
      <c r="CH222" s="58"/>
      <c r="CI222" s="58"/>
      <c r="CJ222" s="58"/>
      <c r="CK222" s="58"/>
      <c r="CL222" s="58"/>
      <c r="CM222" s="58"/>
      <c r="CN222" s="58"/>
      <c r="CO222" s="58"/>
      <c r="CP222" s="58"/>
      <c r="CQ222" s="58"/>
      <c r="CR222" s="58"/>
      <c r="CS222" s="58"/>
      <c r="CT222" s="58"/>
      <c r="CU222" s="58"/>
      <c r="CV222" s="58"/>
      <c r="CW222" s="58"/>
      <c r="CX222" s="58"/>
      <c r="CY222" s="58"/>
      <c r="CZ222" s="58"/>
      <c r="DA222" s="58"/>
      <c r="DB222" s="58"/>
      <c r="DC222" s="58"/>
      <c r="DD222" s="58"/>
      <c r="DE222" s="58"/>
      <c r="DF222" s="58"/>
      <c r="DG222" s="58"/>
      <c r="DH222" s="58"/>
      <c r="DI222" s="58"/>
      <c r="DJ222" s="58"/>
      <c r="DK222" s="58"/>
      <c r="DL222" s="58"/>
      <c r="DM222" s="58"/>
      <c r="DN222" s="58"/>
      <c r="DO222" s="58"/>
      <c r="DP222" s="58"/>
      <c r="DQ222" s="58"/>
      <c r="DR222" s="58"/>
      <c r="DS222" s="58"/>
      <c r="DT222" s="58"/>
      <c r="DU222" s="58"/>
      <c r="DV222" s="58"/>
      <c r="DW222" s="58"/>
      <c r="DX222" s="58"/>
      <c r="DY222" s="58"/>
      <c r="DZ222" s="58"/>
      <c r="EA222" s="58"/>
      <c r="EB222" s="58"/>
      <c r="EC222" s="58"/>
      <c r="ED222" s="58"/>
      <c r="EE222" s="58"/>
      <c r="EF222" s="58"/>
      <c r="EG222" s="58"/>
      <c r="EH222" s="58"/>
      <c r="EI222" s="58"/>
      <c r="EJ222" s="58"/>
      <c r="EK222" s="58"/>
      <c r="EL222" s="58"/>
      <c r="EN222" s="8">
        <v>8</v>
      </c>
      <c r="EO222" s="8">
        <v>1</v>
      </c>
    </row>
    <row r="223" spans="1:145">
      <c r="B223" s="8" t="s">
        <v>307</v>
      </c>
      <c r="C223" s="18" t="s">
        <v>210</v>
      </c>
      <c r="D223" s="18" t="s">
        <v>301</v>
      </c>
      <c r="E223" s="8">
        <v>8</v>
      </c>
      <c r="F223" s="8">
        <v>1</v>
      </c>
      <c r="I223" s="58">
        <v>3.67</v>
      </c>
      <c r="J223" s="58">
        <v>3.45</v>
      </c>
      <c r="K223" s="58">
        <v>0.93789999999999996</v>
      </c>
      <c r="L223" s="58">
        <v>72.790000000000006</v>
      </c>
      <c r="M223" s="58">
        <v>0.20910000000000001</v>
      </c>
      <c r="N223" s="58">
        <v>0.2777</v>
      </c>
      <c r="O223" s="58">
        <v>1.3666</v>
      </c>
      <c r="P223" s="58">
        <v>1.47E-2</v>
      </c>
      <c r="Q223" s="58">
        <v>12.63</v>
      </c>
      <c r="R223" s="58">
        <v>3.39E-2</v>
      </c>
      <c r="S223" s="58">
        <v>95.38</v>
      </c>
      <c r="T223" s="18"/>
      <c r="V223" s="58">
        <f t="shared" si="346"/>
        <v>3.8477668274271335</v>
      </c>
      <c r="W223" s="58"/>
      <c r="X223" s="58">
        <f t="shared" si="347"/>
        <v>3.6171105053470334</v>
      </c>
      <c r="Y223" s="58"/>
      <c r="Z223" s="58">
        <f t="shared" si="348"/>
        <v>0.98332983854057465</v>
      </c>
      <c r="AA223" s="58"/>
      <c r="AB223" s="58">
        <f t="shared" si="349"/>
        <v>76.31578947368422</v>
      </c>
      <c r="AC223" s="58"/>
      <c r="AD223" s="58">
        <f t="shared" si="350"/>
        <v>0.21922834975885933</v>
      </c>
      <c r="AE223" s="58"/>
      <c r="AF223" s="58">
        <f t="shared" si="351"/>
        <v>0.29115118473474527</v>
      </c>
      <c r="AG223" s="58"/>
      <c r="AH223" s="58">
        <f t="shared" si="352"/>
        <v>1.4327951352484798</v>
      </c>
      <c r="AI223" s="58"/>
      <c r="AJ223" s="58">
        <f t="shared" si="353"/>
        <v>1.541203606626127E-2</v>
      </c>
      <c r="AK223" s="58"/>
      <c r="AL223" s="58">
        <f t="shared" si="354"/>
        <v>13.241769763053052</v>
      </c>
      <c r="AM223" s="58"/>
      <c r="AN223" s="58">
        <f t="shared" si="355"/>
        <v>3.5542042356888237E-2</v>
      </c>
      <c r="AO223" s="58"/>
      <c r="AP223" s="58">
        <f t="shared" si="356"/>
        <v>7.4648773327741669</v>
      </c>
      <c r="AQ223" s="58">
        <f t="shared" si="338"/>
        <v>6.0608695652173909E-2</v>
      </c>
      <c r="AR223" s="58">
        <f t="shared" si="339"/>
        <v>348.11095169775228</v>
      </c>
      <c r="AS223" s="58">
        <f t="shared" si="340"/>
        <v>21.098550724637683</v>
      </c>
      <c r="AT223" s="58">
        <f t="shared" si="341"/>
        <v>0.20320503439192159</v>
      </c>
      <c r="AU223" s="58">
        <f t="shared" si="342"/>
        <v>3.3773856679870362</v>
      </c>
      <c r="AV223" s="58">
        <f t="shared" si="343"/>
        <v>4.4854136776661884</v>
      </c>
      <c r="AW223" s="58">
        <f t="shared" si="344"/>
        <v>1.2885011677428218E-2</v>
      </c>
      <c r="AX223" s="58">
        <f t="shared" si="345"/>
        <v>53.978958260031376</v>
      </c>
      <c r="AY223" s="58"/>
      <c r="AZ223" s="58"/>
      <c r="BA223" s="58"/>
      <c r="BB223" s="58"/>
      <c r="BC223" s="58"/>
      <c r="BD223" s="58"/>
      <c r="BE223" s="58"/>
      <c r="BF223" s="58"/>
      <c r="BG223" s="58"/>
      <c r="BH223" s="58"/>
      <c r="BI223" s="58"/>
      <c r="BJ223" s="58"/>
      <c r="BK223" s="58"/>
      <c r="BL223" s="58"/>
      <c r="BM223" s="58"/>
      <c r="BN223" s="58"/>
      <c r="BO223" s="58"/>
      <c r="BP223" s="58"/>
      <c r="BQ223" s="58"/>
      <c r="BR223" s="58"/>
      <c r="BS223" s="58"/>
      <c r="BT223" s="58"/>
      <c r="BU223" s="58"/>
      <c r="BV223" s="58"/>
      <c r="BW223" s="58"/>
      <c r="BX223" s="58"/>
      <c r="BY223" s="58"/>
      <c r="BZ223" s="58"/>
      <c r="CA223" s="58"/>
      <c r="CB223" s="58"/>
      <c r="CC223" s="58"/>
      <c r="CD223" s="58"/>
      <c r="CE223" s="58"/>
      <c r="CF223" s="58"/>
      <c r="CG223" s="58"/>
      <c r="CH223" s="58"/>
      <c r="CI223" s="58"/>
      <c r="CJ223" s="58"/>
      <c r="CK223" s="58"/>
      <c r="CL223" s="58"/>
      <c r="CM223" s="58"/>
      <c r="CN223" s="58"/>
      <c r="CO223" s="58"/>
      <c r="CP223" s="58"/>
      <c r="CQ223" s="58"/>
      <c r="CR223" s="58"/>
      <c r="CS223" s="58"/>
      <c r="CT223" s="58"/>
      <c r="CU223" s="58"/>
      <c r="CV223" s="58"/>
      <c r="CW223" s="58"/>
      <c r="CX223" s="58"/>
      <c r="CY223" s="58"/>
      <c r="CZ223" s="58"/>
      <c r="DA223" s="58"/>
      <c r="DB223" s="58"/>
      <c r="DC223" s="58"/>
      <c r="DD223" s="58"/>
      <c r="DE223" s="58"/>
      <c r="DF223" s="58"/>
      <c r="DG223" s="58"/>
      <c r="DH223" s="58"/>
      <c r="DI223" s="58"/>
      <c r="DJ223" s="58"/>
      <c r="DK223" s="58"/>
      <c r="DL223" s="58"/>
      <c r="DM223" s="58"/>
      <c r="DN223" s="58"/>
      <c r="DO223" s="58"/>
      <c r="DP223" s="58"/>
      <c r="DQ223" s="58"/>
      <c r="DR223" s="58"/>
      <c r="DS223" s="58"/>
      <c r="DT223" s="58"/>
      <c r="DU223" s="58"/>
      <c r="DV223" s="58"/>
      <c r="DW223" s="58"/>
      <c r="DX223" s="58"/>
      <c r="DY223" s="58"/>
      <c r="DZ223" s="58"/>
      <c r="EA223" s="58"/>
      <c r="EB223" s="58"/>
      <c r="EC223" s="58"/>
      <c r="ED223" s="58"/>
      <c r="EE223" s="58"/>
      <c r="EF223" s="58"/>
      <c r="EG223" s="58"/>
      <c r="EH223" s="58"/>
      <c r="EI223" s="58"/>
      <c r="EJ223" s="58"/>
      <c r="EK223" s="58"/>
      <c r="EL223" s="58"/>
      <c r="EN223" s="8">
        <v>8</v>
      </c>
      <c r="EO223" s="8">
        <v>1</v>
      </c>
    </row>
    <row r="224" spans="1:145">
      <c r="B224" s="8" t="s">
        <v>308</v>
      </c>
      <c r="C224" s="18" t="s">
        <v>210</v>
      </c>
      <c r="D224" s="18" t="s">
        <v>301</v>
      </c>
      <c r="E224" s="8">
        <v>8</v>
      </c>
      <c r="F224" s="8">
        <v>1</v>
      </c>
      <c r="I224" s="58">
        <v>3.71</v>
      </c>
      <c r="J224" s="58">
        <v>3.39</v>
      </c>
      <c r="K224" s="58">
        <v>0.79920000000000002</v>
      </c>
      <c r="L224" s="58">
        <v>73.61</v>
      </c>
      <c r="M224" s="58">
        <v>0.1827</v>
      </c>
      <c r="N224" s="58">
        <v>0.27750000000000002</v>
      </c>
      <c r="O224" s="58">
        <v>1.3873</v>
      </c>
      <c r="P224" s="58">
        <v>8.2000000000000007E-3</v>
      </c>
      <c r="Q224" s="58">
        <v>12.89</v>
      </c>
      <c r="R224" s="58">
        <v>6.4999999999999997E-3</v>
      </c>
      <c r="S224" s="58">
        <v>96.261499999999998</v>
      </c>
      <c r="T224" s="18"/>
      <c r="V224" s="58">
        <f t="shared" si="346"/>
        <v>3.8540849664715382</v>
      </c>
      <c r="W224" s="58"/>
      <c r="X224" s="58">
        <f t="shared" si="347"/>
        <v>3.5216571526518914</v>
      </c>
      <c r="Y224" s="58"/>
      <c r="Z224" s="58">
        <f t="shared" si="348"/>
        <v>0.83023846501456977</v>
      </c>
      <c r="AA224" s="58"/>
      <c r="AB224" s="58">
        <f t="shared" si="349"/>
        <v>76.46878554770079</v>
      </c>
      <c r="AC224" s="58"/>
      <c r="AD224" s="58">
        <f t="shared" si="350"/>
        <v>0.18979550495265501</v>
      </c>
      <c r="AE224" s="58"/>
      <c r="AF224" s="58">
        <f t="shared" si="351"/>
        <v>0.28827724479672562</v>
      </c>
      <c r="AG224" s="58"/>
      <c r="AH224" s="58">
        <f t="shared" si="352"/>
        <v>1.4411784565999908</v>
      </c>
      <c r="AI224" s="58"/>
      <c r="AJ224" s="58">
        <f t="shared" si="353"/>
        <v>8.5184627291284686E-3</v>
      </c>
      <c r="AK224" s="58"/>
      <c r="AL224" s="58">
        <f t="shared" si="354"/>
        <v>13.390607875422678</v>
      </c>
      <c r="AM224" s="58"/>
      <c r="AN224" s="58">
        <f t="shared" si="355"/>
        <v>6.7524399682115906E-3</v>
      </c>
      <c r="AO224" s="58"/>
      <c r="AP224" s="58">
        <f t="shared" si="356"/>
        <v>7.37574211912343</v>
      </c>
      <c r="AQ224" s="58">
        <f t="shared" si="338"/>
        <v>5.3893805309734512E-2</v>
      </c>
      <c r="AR224" s="58">
        <f t="shared" si="339"/>
        <v>402.90093048713737</v>
      </c>
      <c r="AS224" s="58">
        <f t="shared" si="340"/>
        <v>21.713864306784657</v>
      </c>
      <c r="AT224" s="58">
        <f t="shared" si="341"/>
        <v>0.20002883298493476</v>
      </c>
      <c r="AU224" s="58">
        <f t="shared" si="342"/>
        <v>2.88</v>
      </c>
      <c r="AV224" s="58">
        <f t="shared" si="343"/>
        <v>4.374384236453202</v>
      </c>
      <c r="AW224" s="58">
        <f t="shared" si="344"/>
        <v>1.0857220486346965E-2</v>
      </c>
      <c r="AX224" s="58">
        <f t="shared" si="345"/>
        <v>57.903353817020644</v>
      </c>
      <c r="AY224" s="58"/>
      <c r="AZ224" s="58"/>
      <c r="BA224" s="58"/>
      <c r="BB224" s="58"/>
      <c r="BC224" s="58"/>
      <c r="BD224" s="58"/>
      <c r="BE224" s="58"/>
      <c r="BF224" s="58"/>
      <c r="BG224" s="58"/>
      <c r="BH224" s="58"/>
      <c r="BI224" s="58"/>
      <c r="BJ224" s="58"/>
      <c r="BK224" s="58"/>
      <c r="BL224" s="58"/>
      <c r="BM224" s="58"/>
      <c r="BN224" s="58"/>
      <c r="BO224" s="58"/>
      <c r="BP224" s="58"/>
      <c r="BQ224" s="58"/>
      <c r="BR224" s="58"/>
      <c r="BS224" s="58"/>
      <c r="BT224" s="58"/>
      <c r="BU224" s="58"/>
      <c r="BV224" s="58"/>
      <c r="BW224" s="58"/>
      <c r="BX224" s="58"/>
      <c r="BY224" s="58"/>
      <c r="BZ224" s="58"/>
      <c r="CA224" s="58"/>
      <c r="CB224" s="58"/>
      <c r="CC224" s="58"/>
      <c r="CD224" s="58"/>
      <c r="CE224" s="58"/>
      <c r="CF224" s="58"/>
      <c r="CG224" s="58"/>
      <c r="CH224" s="58"/>
      <c r="CI224" s="58"/>
      <c r="CJ224" s="58"/>
      <c r="CK224" s="58"/>
      <c r="CL224" s="58"/>
      <c r="CM224" s="58"/>
      <c r="CN224" s="58"/>
      <c r="CO224" s="58"/>
      <c r="CP224" s="58"/>
      <c r="CQ224" s="58"/>
      <c r="CR224" s="58"/>
      <c r="CS224" s="58"/>
      <c r="CT224" s="58"/>
      <c r="CU224" s="58"/>
      <c r="CV224" s="58"/>
      <c r="CW224" s="58"/>
      <c r="CX224" s="58"/>
      <c r="CY224" s="58"/>
      <c r="CZ224" s="58"/>
      <c r="DA224" s="58"/>
      <c r="DB224" s="58"/>
      <c r="DC224" s="58"/>
      <c r="DD224" s="58"/>
      <c r="DE224" s="58"/>
      <c r="DF224" s="58"/>
      <c r="DG224" s="58"/>
      <c r="DH224" s="58"/>
      <c r="DI224" s="58"/>
      <c r="DJ224" s="58"/>
      <c r="DK224" s="58"/>
      <c r="DL224" s="58"/>
      <c r="DM224" s="58"/>
      <c r="DN224" s="58"/>
      <c r="DO224" s="58"/>
      <c r="DP224" s="58"/>
      <c r="DQ224" s="58"/>
      <c r="DR224" s="58"/>
      <c r="DS224" s="58"/>
      <c r="DT224" s="58"/>
      <c r="DU224" s="58"/>
      <c r="DV224" s="58"/>
      <c r="DW224" s="58"/>
      <c r="DX224" s="58"/>
      <c r="DY224" s="58"/>
      <c r="DZ224" s="58"/>
      <c r="EA224" s="58"/>
      <c r="EB224" s="58"/>
      <c r="EC224" s="58"/>
      <c r="ED224" s="58"/>
      <c r="EE224" s="58"/>
      <c r="EF224" s="58"/>
      <c r="EG224" s="58"/>
      <c r="EH224" s="58"/>
      <c r="EI224" s="58"/>
      <c r="EJ224" s="58"/>
      <c r="EK224" s="58"/>
      <c r="EL224" s="58"/>
      <c r="EN224" s="8">
        <v>8</v>
      </c>
      <c r="EO224" s="8">
        <v>1</v>
      </c>
    </row>
    <row r="225" spans="2:145">
      <c r="B225" s="8" t="s">
        <v>309</v>
      </c>
      <c r="C225" s="18" t="s">
        <v>210</v>
      </c>
      <c r="D225" s="18" t="s">
        <v>301</v>
      </c>
      <c r="E225" s="8">
        <v>8</v>
      </c>
      <c r="F225" s="8">
        <v>1</v>
      </c>
      <c r="I225" s="58">
        <v>3.78</v>
      </c>
      <c r="J225" s="58">
        <v>3.43</v>
      </c>
      <c r="K225" s="58">
        <v>0.97729999999999995</v>
      </c>
      <c r="L225" s="58">
        <v>73.930000000000007</v>
      </c>
      <c r="M225" s="58">
        <v>0.1736</v>
      </c>
      <c r="N225" s="58">
        <v>0.30349999999999999</v>
      </c>
      <c r="O225" s="58">
        <v>1.377</v>
      </c>
      <c r="P225" s="58">
        <v>3.2000000000000001E-2</v>
      </c>
      <c r="Q225" s="58">
        <v>13.23</v>
      </c>
      <c r="R225" s="58">
        <v>3.9800000000000002E-2</v>
      </c>
      <c r="S225" s="58">
        <v>97.273200000000003</v>
      </c>
      <c r="T225" s="18"/>
      <c r="V225" s="58">
        <f t="shared" si="346"/>
        <v>3.8859624233601857</v>
      </c>
      <c r="W225" s="58"/>
      <c r="X225" s="58">
        <f t="shared" si="347"/>
        <v>3.5261510878638722</v>
      </c>
      <c r="Y225" s="58"/>
      <c r="Z225" s="58">
        <f t="shared" si="348"/>
        <v>1.0046960519444204</v>
      </c>
      <c r="AA225" s="58"/>
      <c r="AB225" s="58">
        <f t="shared" si="349"/>
        <v>76.002434380692733</v>
      </c>
      <c r="AC225" s="58"/>
      <c r="AD225" s="58">
        <f t="shared" si="350"/>
        <v>0.17846642240617147</v>
      </c>
      <c r="AE225" s="58"/>
      <c r="AF225" s="58">
        <f t="shared" si="351"/>
        <v>0.31200782949466038</v>
      </c>
      <c r="AG225" s="58"/>
      <c r="AH225" s="58">
        <f t="shared" si="352"/>
        <v>1.4156005970812104</v>
      </c>
      <c r="AI225" s="58"/>
      <c r="AJ225" s="58">
        <f t="shared" si="353"/>
        <v>3.2897036388234373E-2</v>
      </c>
      <c r="AK225" s="58"/>
      <c r="AL225" s="58">
        <f t="shared" si="354"/>
        <v>13.600868481760649</v>
      </c>
      <c r="AM225" s="58"/>
      <c r="AN225" s="58">
        <f t="shared" si="355"/>
        <v>4.0915689007866504E-2</v>
      </c>
      <c r="AO225" s="58"/>
      <c r="AP225" s="58">
        <f t="shared" si="356"/>
        <v>7.4121135112240584</v>
      </c>
      <c r="AQ225" s="58">
        <f t="shared" si="338"/>
        <v>5.061224489795918E-2</v>
      </c>
      <c r="AR225" s="58">
        <f t="shared" si="339"/>
        <v>425.86405529953925</v>
      </c>
      <c r="AS225" s="58">
        <f t="shared" si="340"/>
        <v>21.55393586005831</v>
      </c>
      <c r="AT225" s="58">
        <f t="shared" si="341"/>
        <v>0.22040668119099491</v>
      </c>
      <c r="AU225" s="58">
        <f t="shared" si="342"/>
        <v>3.2200988467874794</v>
      </c>
      <c r="AV225" s="58">
        <f t="shared" si="343"/>
        <v>5.6296082949308754</v>
      </c>
      <c r="AW225" s="58">
        <f t="shared" si="344"/>
        <v>1.3219261463546596E-2</v>
      </c>
      <c r="AX225" s="58">
        <f t="shared" si="345"/>
        <v>55.161187597194662</v>
      </c>
      <c r="AY225" s="58"/>
      <c r="AZ225" s="58"/>
      <c r="BA225" s="58"/>
      <c r="BB225" s="58"/>
      <c r="BC225" s="58"/>
      <c r="BD225" s="58"/>
      <c r="BE225" s="58"/>
      <c r="BF225" s="58"/>
      <c r="BG225" s="58"/>
      <c r="BH225" s="58"/>
      <c r="BI225" s="58"/>
      <c r="BJ225" s="58"/>
      <c r="BK225" s="58"/>
      <c r="BL225" s="58"/>
      <c r="BM225" s="58"/>
      <c r="BN225" s="58"/>
      <c r="BO225" s="58"/>
      <c r="BP225" s="58"/>
      <c r="BQ225" s="58"/>
      <c r="BR225" s="58"/>
      <c r="BS225" s="58"/>
      <c r="BT225" s="58"/>
      <c r="BU225" s="58"/>
      <c r="BV225" s="58"/>
      <c r="BW225" s="58"/>
      <c r="BX225" s="58"/>
      <c r="BY225" s="58"/>
      <c r="BZ225" s="58"/>
      <c r="CA225" s="58"/>
      <c r="CB225" s="58"/>
      <c r="CC225" s="58"/>
      <c r="CD225" s="58"/>
      <c r="CE225" s="58"/>
      <c r="CF225" s="58"/>
      <c r="CG225" s="58"/>
      <c r="CH225" s="58"/>
      <c r="CI225" s="58"/>
      <c r="CJ225" s="58"/>
      <c r="CK225" s="58"/>
      <c r="CL225" s="58"/>
      <c r="CM225" s="58"/>
      <c r="CN225" s="58"/>
      <c r="CO225" s="58"/>
      <c r="CP225" s="58"/>
      <c r="CQ225" s="58"/>
      <c r="CR225" s="58"/>
      <c r="CS225" s="58"/>
      <c r="CT225" s="58"/>
      <c r="CU225" s="58"/>
      <c r="CV225" s="58"/>
      <c r="CW225" s="58"/>
      <c r="CX225" s="58"/>
      <c r="CY225" s="58"/>
      <c r="CZ225" s="58"/>
      <c r="DA225" s="58"/>
      <c r="DB225" s="58"/>
      <c r="DC225" s="58"/>
      <c r="DD225" s="58"/>
      <c r="DE225" s="58"/>
      <c r="DF225" s="58"/>
      <c r="DG225" s="58"/>
      <c r="DH225" s="58"/>
      <c r="DI225" s="58"/>
      <c r="DJ225" s="58"/>
      <c r="DK225" s="58"/>
      <c r="DL225" s="58"/>
      <c r="DM225" s="58"/>
      <c r="DN225" s="58"/>
      <c r="DO225" s="58"/>
      <c r="DP225" s="58"/>
      <c r="DQ225" s="58"/>
      <c r="DR225" s="58"/>
      <c r="DS225" s="58"/>
      <c r="DT225" s="58"/>
      <c r="DU225" s="58"/>
      <c r="DV225" s="58"/>
      <c r="DW225" s="58"/>
      <c r="DX225" s="58"/>
      <c r="DY225" s="58"/>
      <c r="DZ225" s="58"/>
      <c r="EA225" s="58"/>
      <c r="EB225" s="58"/>
      <c r="EC225" s="58"/>
      <c r="ED225" s="58"/>
      <c r="EE225" s="58"/>
      <c r="EF225" s="58"/>
      <c r="EG225" s="58"/>
      <c r="EH225" s="58"/>
      <c r="EI225" s="58"/>
      <c r="EJ225" s="58"/>
      <c r="EK225" s="58"/>
      <c r="EL225" s="58"/>
      <c r="EN225" s="8">
        <v>8</v>
      </c>
      <c r="EO225" s="8">
        <v>1</v>
      </c>
    </row>
    <row r="226" spans="2:145">
      <c r="B226" s="8" t="s">
        <v>310</v>
      </c>
      <c r="C226" s="18" t="s">
        <v>210</v>
      </c>
      <c r="D226" s="18" t="s">
        <v>301</v>
      </c>
      <c r="E226" s="8">
        <v>8</v>
      </c>
      <c r="F226" s="8">
        <v>1</v>
      </c>
      <c r="I226" s="58">
        <v>3.37</v>
      </c>
      <c r="J226" s="58">
        <v>3.27</v>
      </c>
      <c r="K226" s="58">
        <v>0.88839999999999997</v>
      </c>
      <c r="L226" s="58">
        <v>69.77</v>
      </c>
      <c r="M226" s="58">
        <v>0.1512</v>
      </c>
      <c r="N226" s="58">
        <v>0.25829999999999997</v>
      </c>
      <c r="O226" s="58">
        <v>1.1855</v>
      </c>
      <c r="P226" s="58">
        <v>8.6099999999999996E-2</v>
      </c>
      <c r="Q226" s="58">
        <v>12.25</v>
      </c>
      <c r="R226" s="58">
        <v>2.4199999999999999E-2</v>
      </c>
      <c r="S226" s="58">
        <v>91.253699999999995</v>
      </c>
      <c r="T226" s="18"/>
      <c r="V226" s="58">
        <f t="shared" si="346"/>
        <v>3.6930009413316944</v>
      </c>
      <c r="W226" s="58"/>
      <c r="X226" s="58">
        <f t="shared" si="347"/>
        <v>3.5834163436660655</v>
      </c>
      <c r="Y226" s="58"/>
      <c r="Z226" s="58">
        <f t="shared" si="348"/>
        <v>0.97354956566144712</v>
      </c>
      <c r="AA226" s="58"/>
      <c r="AB226" s="58">
        <f t="shared" si="349"/>
        <v>76.457173791309287</v>
      </c>
      <c r="AC226" s="58"/>
      <c r="AD226" s="58">
        <f t="shared" si="350"/>
        <v>0.1656919116704309</v>
      </c>
      <c r="AE226" s="58"/>
      <c r="AF226" s="58">
        <f t="shared" si="351"/>
        <v>0.28305701577031944</v>
      </c>
      <c r="AG226" s="58"/>
      <c r="AH226" s="58">
        <f t="shared" si="352"/>
        <v>1.2991254053260306</v>
      </c>
      <c r="AI226" s="58"/>
      <c r="AJ226" s="58">
        <f t="shared" si="353"/>
        <v>9.4352338590106485E-2</v>
      </c>
      <c r="AK226" s="58"/>
      <c r="AL226" s="58">
        <f t="shared" si="354"/>
        <v>13.42411321403954</v>
      </c>
      <c r="AM226" s="58"/>
      <c r="AN226" s="58">
        <f t="shared" si="355"/>
        <v>2.6519472635082194E-2</v>
      </c>
      <c r="AO226" s="58"/>
      <c r="AP226" s="58">
        <f t="shared" si="356"/>
        <v>7.27641728499776</v>
      </c>
      <c r="AQ226" s="58">
        <f t="shared" si="338"/>
        <v>4.623853211009174E-2</v>
      </c>
      <c r="AR226" s="58">
        <f t="shared" si="339"/>
        <v>461.44179894179894</v>
      </c>
      <c r="AS226" s="58">
        <f t="shared" si="340"/>
        <v>21.336391437308865</v>
      </c>
      <c r="AT226" s="58">
        <f t="shared" si="341"/>
        <v>0.21788274989455925</v>
      </c>
      <c r="AU226" s="58">
        <f t="shared" si="342"/>
        <v>3.4394115369725125</v>
      </c>
      <c r="AV226" s="58">
        <f t="shared" si="343"/>
        <v>5.8756613756613749</v>
      </c>
      <c r="AW226" s="58">
        <f t="shared" si="344"/>
        <v>1.2733266446896947E-2</v>
      </c>
      <c r="AX226" s="58">
        <f t="shared" si="345"/>
        <v>53.526563043012409</v>
      </c>
      <c r="AY226" s="58"/>
      <c r="AZ226" s="58"/>
      <c r="BA226" s="58"/>
      <c r="BB226" s="58"/>
      <c r="BC226" s="58"/>
      <c r="BD226" s="58"/>
      <c r="BE226" s="58"/>
      <c r="BF226" s="58"/>
      <c r="BG226" s="58"/>
      <c r="BH226" s="58"/>
      <c r="BI226" s="58"/>
      <c r="BJ226" s="58"/>
      <c r="BK226" s="58"/>
      <c r="BL226" s="58"/>
      <c r="BM226" s="58"/>
      <c r="BN226" s="58"/>
      <c r="BO226" s="58"/>
      <c r="BP226" s="58"/>
      <c r="BQ226" s="58"/>
      <c r="BR226" s="58"/>
      <c r="BS226" s="58"/>
      <c r="BT226" s="58"/>
      <c r="BU226" s="58"/>
      <c r="BV226" s="58"/>
      <c r="BW226" s="58"/>
      <c r="BX226" s="58"/>
      <c r="BY226" s="58"/>
      <c r="BZ226" s="58"/>
      <c r="CA226" s="58"/>
      <c r="CB226" s="58"/>
      <c r="CC226" s="58"/>
      <c r="CD226" s="58"/>
      <c r="CE226" s="58"/>
      <c r="CF226" s="58"/>
      <c r="CG226" s="58"/>
      <c r="CH226" s="58"/>
      <c r="CI226" s="58"/>
      <c r="CJ226" s="58"/>
      <c r="CK226" s="58"/>
      <c r="CL226" s="58"/>
      <c r="CM226" s="58"/>
      <c r="CN226" s="58"/>
      <c r="CO226" s="58"/>
      <c r="CP226" s="58"/>
      <c r="CQ226" s="58"/>
      <c r="CR226" s="58"/>
      <c r="CS226" s="58"/>
      <c r="CT226" s="58"/>
      <c r="CU226" s="58"/>
      <c r="CV226" s="58"/>
      <c r="CW226" s="58"/>
      <c r="CX226" s="58"/>
      <c r="CY226" s="58"/>
      <c r="CZ226" s="58"/>
      <c r="DA226" s="58"/>
      <c r="DB226" s="58"/>
      <c r="DC226" s="58"/>
      <c r="DD226" s="58"/>
      <c r="DE226" s="58"/>
      <c r="DF226" s="58"/>
      <c r="DG226" s="58"/>
      <c r="DH226" s="58"/>
      <c r="DI226" s="58"/>
      <c r="DJ226" s="58"/>
      <c r="DK226" s="58"/>
      <c r="DL226" s="58"/>
      <c r="DM226" s="58"/>
      <c r="DN226" s="58"/>
      <c r="DO226" s="58"/>
      <c r="DP226" s="58"/>
      <c r="DQ226" s="58"/>
      <c r="DR226" s="58"/>
      <c r="DS226" s="58"/>
      <c r="DT226" s="58"/>
      <c r="DU226" s="58"/>
      <c r="DV226" s="58"/>
      <c r="DW226" s="58"/>
      <c r="DX226" s="58"/>
      <c r="DY226" s="58"/>
      <c r="DZ226" s="58"/>
      <c r="EA226" s="58"/>
      <c r="EB226" s="58"/>
      <c r="EC226" s="58"/>
      <c r="ED226" s="58"/>
      <c r="EE226" s="58"/>
      <c r="EF226" s="58"/>
      <c r="EG226" s="58"/>
      <c r="EH226" s="58"/>
      <c r="EI226" s="58"/>
      <c r="EJ226" s="58"/>
      <c r="EK226" s="58"/>
      <c r="EL226" s="58"/>
      <c r="EN226" s="8">
        <v>8</v>
      </c>
      <c r="EO226" s="8">
        <v>1</v>
      </c>
    </row>
    <row r="227" spans="2:145">
      <c r="B227" s="8" t="s">
        <v>311</v>
      </c>
      <c r="C227" s="18" t="s">
        <v>210</v>
      </c>
      <c r="D227" s="18" t="s">
        <v>301</v>
      </c>
      <c r="E227" s="8">
        <v>8</v>
      </c>
      <c r="F227" s="8">
        <v>1</v>
      </c>
      <c r="I227" s="58">
        <v>3.79</v>
      </c>
      <c r="J227" s="58">
        <v>3.41</v>
      </c>
      <c r="K227" s="58">
        <v>0.98380000000000001</v>
      </c>
      <c r="L227" s="58">
        <v>73.19</v>
      </c>
      <c r="M227" s="58">
        <v>0.22800000000000001</v>
      </c>
      <c r="N227" s="58">
        <v>0.31019999999999998</v>
      </c>
      <c r="O227" s="58">
        <v>1.3117000000000001</v>
      </c>
      <c r="P227" s="58">
        <v>1.4E-3</v>
      </c>
      <c r="Q227" s="58">
        <v>12.99</v>
      </c>
      <c r="R227" s="58">
        <v>5.7599999999999998E-2</v>
      </c>
      <c r="S227" s="58">
        <v>96.272800000000004</v>
      </c>
      <c r="T227" s="18"/>
      <c r="V227" s="58">
        <f t="shared" si="346"/>
        <v>3.9367297928386833</v>
      </c>
      <c r="W227" s="58"/>
      <c r="X227" s="58">
        <f t="shared" si="347"/>
        <v>3.5420180985698968</v>
      </c>
      <c r="Y227" s="58"/>
      <c r="Z227" s="58">
        <f t="shared" si="348"/>
        <v>1.0218878021621891</v>
      </c>
      <c r="AA227" s="58"/>
      <c r="AB227" s="58">
        <f t="shared" si="349"/>
        <v>76.023549746138059</v>
      </c>
      <c r="AC227" s="58"/>
      <c r="AD227" s="58">
        <f t="shared" si="350"/>
        <v>0.23682701656127172</v>
      </c>
      <c r="AE227" s="58"/>
      <c r="AF227" s="58">
        <f t="shared" si="351"/>
        <v>0.32220938832151963</v>
      </c>
      <c r="AG227" s="58"/>
      <c r="AH227" s="58">
        <f t="shared" si="352"/>
        <v>1.362482445716755</v>
      </c>
      <c r="AI227" s="58"/>
      <c r="AJ227" s="58">
        <f t="shared" si="353"/>
        <v>1.4542009788850018E-3</v>
      </c>
      <c r="AK227" s="58"/>
      <c r="AL227" s="58">
        <f t="shared" si="354"/>
        <v>13.49290765408298</v>
      </c>
      <c r="AM227" s="58"/>
      <c r="AN227" s="58">
        <f t="shared" si="355"/>
        <v>5.9829983131268638E-2</v>
      </c>
      <c r="AO227" s="58"/>
      <c r="AP227" s="58">
        <f t="shared" si="356"/>
        <v>7.4787478914085801</v>
      </c>
      <c r="AQ227" s="58">
        <f t="shared" si="338"/>
        <v>6.6862170087976555E-2</v>
      </c>
      <c r="AR227" s="58">
        <f t="shared" si="339"/>
        <v>321.00877192982455</v>
      </c>
      <c r="AS227" s="58">
        <f t="shared" si="340"/>
        <v>21.4633431085044</v>
      </c>
      <c r="AT227" s="58">
        <f t="shared" si="341"/>
        <v>0.23648700160097577</v>
      </c>
      <c r="AU227" s="58">
        <f t="shared" si="342"/>
        <v>3.1715022566086399</v>
      </c>
      <c r="AV227" s="58">
        <f t="shared" si="343"/>
        <v>4.3149122807017539</v>
      </c>
      <c r="AW227" s="58">
        <f t="shared" si="344"/>
        <v>1.3441727011886869E-2</v>
      </c>
      <c r="AX227" s="58">
        <f t="shared" si="345"/>
        <v>55.537001745225368</v>
      </c>
      <c r="AY227" s="58"/>
      <c r="AZ227" s="58"/>
      <c r="BA227" s="58"/>
      <c r="BB227" s="58"/>
      <c r="BC227" s="58"/>
      <c r="BD227" s="58"/>
      <c r="BE227" s="58"/>
      <c r="BF227" s="58"/>
      <c r="BG227" s="58"/>
      <c r="BH227" s="58"/>
      <c r="BI227" s="58"/>
      <c r="BJ227" s="58"/>
      <c r="BK227" s="58"/>
      <c r="BL227" s="58"/>
      <c r="BM227" s="58"/>
      <c r="BN227" s="58"/>
      <c r="BO227" s="58"/>
      <c r="BP227" s="58"/>
      <c r="BQ227" s="58"/>
      <c r="BR227" s="58"/>
      <c r="BS227" s="58"/>
      <c r="BT227" s="58"/>
      <c r="BU227" s="58"/>
      <c r="BV227" s="58"/>
      <c r="BW227" s="58"/>
      <c r="BX227" s="58"/>
      <c r="BY227" s="58"/>
      <c r="BZ227" s="58"/>
      <c r="CA227" s="58"/>
      <c r="CB227" s="58"/>
      <c r="CC227" s="58"/>
      <c r="CD227" s="58"/>
      <c r="CE227" s="58"/>
      <c r="CF227" s="58"/>
      <c r="CG227" s="58"/>
      <c r="CH227" s="58"/>
      <c r="CI227" s="58"/>
      <c r="CJ227" s="58"/>
      <c r="CK227" s="58"/>
      <c r="CL227" s="58"/>
      <c r="CM227" s="58"/>
      <c r="CN227" s="58"/>
      <c r="CO227" s="58"/>
      <c r="CP227" s="58"/>
      <c r="CQ227" s="58"/>
      <c r="CR227" s="58"/>
      <c r="CS227" s="58"/>
      <c r="CT227" s="58"/>
      <c r="CU227" s="58"/>
      <c r="CV227" s="58"/>
      <c r="CW227" s="58"/>
      <c r="CX227" s="58"/>
      <c r="CY227" s="58"/>
      <c r="CZ227" s="58"/>
      <c r="DA227" s="58"/>
      <c r="DB227" s="58"/>
      <c r="DC227" s="58"/>
      <c r="DD227" s="58"/>
      <c r="DE227" s="58"/>
      <c r="DF227" s="58"/>
      <c r="DG227" s="58"/>
      <c r="DH227" s="58"/>
      <c r="DI227" s="58"/>
      <c r="DJ227" s="58"/>
      <c r="DK227" s="58"/>
      <c r="DL227" s="58"/>
      <c r="DM227" s="58"/>
      <c r="DN227" s="58"/>
      <c r="DO227" s="58"/>
      <c r="DP227" s="58"/>
      <c r="DQ227" s="58"/>
      <c r="DR227" s="58"/>
      <c r="DS227" s="58"/>
      <c r="DT227" s="58"/>
      <c r="DU227" s="58"/>
      <c r="DV227" s="58"/>
      <c r="DW227" s="58"/>
      <c r="DX227" s="58"/>
      <c r="DY227" s="58"/>
      <c r="DZ227" s="58"/>
      <c r="EA227" s="58"/>
      <c r="EB227" s="58"/>
      <c r="EC227" s="58"/>
      <c r="ED227" s="58"/>
      <c r="EE227" s="58"/>
      <c r="EF227" s="58"/>
      <c r="EG227" s="58"/>
      <c r="EH227" s="58"/>
      <c r="EI227" s="58"/>
      <c r="EJ227" s="58"/>
      <c r="EK227" s="58"/>
      <c r="EL227" s="58"/>
      <c r="EN227" s="8">
        <v>8</v>
      </c>
      <c r="EO227" s="8">
        <v>1</v>
      </c>
    </row>
    <row r="228" spans="2:145">
      <c r="B228" s="8" t="s">
        <v>312</v>
      </c>
      <c r="C228" s="18" t="s">
        <v>210</v>
      </c>
      <c r="D228" s="18" t="s">
        <v>301</v>
      </c>
      <c r="E228" s="8">
        <v>8</v>
      </c>
      <c r="F228" s="8">
        <v>1</v>
      </c>
      <c r="I228" s="58">
        <v>3.53</v>
      </c>
      <c r="J228" s="58">
        <v>3.28</v>
      </c>
      <c r="K228" s="58">
        <v>1.0277000000000001</v>
      </c>
      <c r="L228" s="58">
        <v>71.12</v>
      </c>
      <c r="M228" s="58">
        <v>0.1983</v>
      </c>
      <c r="N228" s="58">
        <v>0.24959999999999999</v>
      </c>
      <c r="O228" s="58">
        <v>1.2292000000000001</v>
      </c>
      <c r="P228" s="58">
        <v>0</v>
      </c>
      <c r="Q228" s="58">
        <v>12.9</v>
      </c>
      <c r="R228" s="58">
        <v>1.5100000000000001E-2</v>
      </c>
      <c r="S228" s="58">
        <v>93.55</v>
      </c>
      <c r="T228" s="18"/>
      <c r="V228" s="58">
        <f t="shared" si="346"/>
        <v>3.773383217530732</v>
      </c>
      <c r="W228" s="58"/>
      <c r="X228" s="58">
        <f t="shared" si="347"/>
        <v>3.506146445750935</v>
      </c>
      <c r="Y228" s="58"/>
      <c r="Z228" s="58">
        <f t="shared" si="348"/>
        <v>1.0985569214323894</v>
      </c>
      <c r="AA228" s="58"/>
      <c r="AB228" s="58">
        <f t="shared" si="349"/>
        <v>76.023516835916624</v>
      </c>
      <c r="AC228" s="58"/>
      <c r="AD228" s="58">
        <f t="shared" si="350"/>
        <v>0.21197220737573494</v>
      </c>
      <c r="AE228" s="58"/>
      <c r="AF228" s="58">
        <f t="shared" si="351"/>
        <v>0.2668091929449492</v>
      </c>
      <c r="AG228" s="58"/>
      <c r="AH228" s="58">
        <f t="shared" si="352"/>
        <v>1.3139497594869054</v>
      </c>
      <c r="AI228" s="58"/>
      <c r="AJ228" s="58">
        <f t="shared" si="353"/>
        <v>0</v>
      </c>
      <c r="AK228" s="58"/>
      <c r="AL228" s="58">
        <f t="shared" si="354"/>
        <v>13.789417423837522</v>
      </c>
      <c r="AM228" s="58"/>
      <c r="AN228" s="58">
        <f t="shared" si="355"/>
        <v>1.6141101015499735E-2</v>
      </c>
      <c r="AO228" s="58"/>
      <c r="AP228" s="58">
        <f t="shared" si="356"/>
        <v>7.2795296632816671</v>
      </c>
      <c r="AQ228" s="58">
        <f t="shared" si="338"/>
        <v>6.0457317073170751E-2</v>
      </c>
      <c r="AR228" s="58">
        <f t="shared" si="339"/>
        <v>358.6485123550176</v>
      </c>
      <c r="AS228" s="58">
        <f t="shared" si="340"/>
        <v>21.682926829268293</v>
      </c>
      <c r="AT228" s="58">
        <f t="shared" si="341"/>
        <v>0.20305890009762445</v>
      </c>
      <c r="AU228" s="58">
        <f t="shared" si="342"/>
        <v>4.117387820512822</v>
      </c>
      <c r="AV228" s="58">
        <f t="shared" si="343"/>
        <v>5.1825516893595562</v>
      </c>
      <c r="AW228" s="58">
        <f t="shared" si="344"/>
        <v>1.4450224971878518E-2</v>
      </c>
      <c r="AX228" s="58">
        <f t="shared" si="345"/>
        <v>49.034584719500515</v>
      </c>
      <c r="AY228" s="58"/>
      <c r="AZ228" s="58"/>
      <c r="BA228" s="58"/>
      <c r="BB228" s="58"/>
      <c r="BC228" s="58"/>
      <c r="BD228" s="58"/>
      <c r="BE228" s="58"/>
      <c r="BF228" s="58"/>
      <c r="BG228" s="58"/>
      <c r="BH228" s="58"/>
      <c r="BI228" s="58"/>
      <c r="BJ228" s="58"/>
      <c r="BK228" s="58"/>
      <c r="BL228" s="58"/>
      <c r="BM228" s="58"/>
      <c r="BN228" s="58"/>
      <c r="BO228" s="58"/>
      <c r="BP228" s="58"/>
      <c r="BQ228" s="58"/>
      <c r="BR228" s="58"/>
      <c r="BS228" s="58"/>
      <c r="BT228" s="58"/>
      <c r="BU228" s="58"/>
      <c r="BV228" s="58"/>
      <c r="BW228" s="58"/>
      <c r="BX228" s="58"/>
      <c r="BY228" s="58"/>
      <c r="BZ228" s="58"/>
      <c r="CA228" s="58"/>
      <c r="CB228" s="58"/>
      <c r="CC228" s="58"/>
      <c r="CD228" s="58"/>
      <c r="CE228" s="58"/>
      <c r="CF228" s="58"/>
      <c r="CG228" s="58"/>
      <c r="CH228" s="58"/>
      <c r="CI228" s="58"/>
      <c r="CJ228" s="58"/>
      <c r="CK228" s="58"/>
      <c r="CL228" s="58"/>
      <c r="CM228" s="58"/>
      <c r="CN228" s="58"/>
      <c r="CO228" s="58"/>
      <c r="CP228" s="58"/>
      <c r="CQ228" s="58"/>
      <c r="CR228" s="58"/>
      <c r="CS228" s="58"/>
      <c r="CT228" s="58"/>
      <c r="CU228" s="58"/>
      <c r="CV228" s="58"/>
      <c r="CW228" s="58"/>
      <c r="CX228" s="58"/>
      <c r="CY228" s="58"/>
      <c r="CZ228" s="58"/>
      <c r="DA228" s="58"/>
      <c r="DB228" s="58"/>
      <c r="DC228" s="58"/>
      <c r="DD228" s="58"/>
      <c r="DE228" s="58"/>
      <c r="DF228" s="58"/>
      <c r="DG228" s="58"/>
      <c r="DH228" s="58"/>
      <c r="DI228" s="58"/>
      <c r="DJ228" s="58"/>
      <c r="DK228" s="58"/>
      <c r="DL228" s="58"/>
      <c r="DM228" s="58"/>
      <c r="DN228" s="58"/>
      <c r="DO228" s="58"/>
      <c r="DP228" s="58"/>
      <c r="DQ228" s="58"/>
      <c r="DR228" s="58"/>
      <c r="DS228" s="58"/>
      <c r="DT228" s="58"/>
      <c r="DU228" s="58"/>
      <c r="DV228" s="58"/>
      <c r="DW228" s="58"/>
      <c r="DX228" s="58"/>
      <c r="DY228" s="58"/>
      <c r="DZ228" s="58"/>
      <c r="EA228" s="58"/>
      <c r="EB228" s="58"/>
      <c r="EC228" s="58"/>
      <c r="ED228" s="58"/>
      <c r="EE228" s="58"/>
      <c r="EF228" s="58"/>
      <c r="EG228" s="58"/>
      <c r="EH228" s="58"/>
      <c r="EI228" s="58"/>
      <c r="EJ228" s="58"/>
      <c r="EK228" s="58"/>
      <c r="EL228" s="58"/>
      <c r="EN228" s="8">
        <v>8</v>
      </c>
      <c r="EO228" s="8">
        <v>1</v>
      </c>
    </row>
    <row r="229" spans="2:145">
      <c r="B229" s="8" t="s">
        <v>313</v>
      </c>
      <c r="C229" s="18" t="s">
        <v>210</v>
      </c>
      <c r="D229" s="18" t="s">
        <v>301</v>
      </c>
      <c r="E229" s="8">
        <v>8</v>
      </c>
      <c r="F229" s="8">
        <v>1</v>
      </c>
      <c r="I229" s="58">
        <v>3.82</v>
      </c>
      <c r="J229" s="58">
        <v>3.38</v>
      </c>
      <c r="K229" s="58">
        <v>1.0031000000000001</v>
      </c>
      <c r="L229" s="58">
        <v>72.98</v>
      </c>
      <c r="M229" s="58">
        <v>0.1731</v>
      </c>
      <c r="N229" s="58">
        <v>0.30690000000000001</v>
      </c>
      <c r="O229" s="58">
        <v>1.3229</v>
      </c>
      <c r="P229" s="58">
        <v>3.56E-2</v>
      </c>
      <c r="Q229" s="58">
        <v>12.94</v>
      </c>
      <c r="R229" s="58">
        <v>4.0899999999999999E-2</v>
      </c>
      <c r="S229" s="58">
        <v>96.002600000000001</v>
      </c>
      <c r="T229" s="18"/>
      <c r="V229" s="58">
        <f t="shared" si="346"/>
        <v>3.9790589004881118</v>
      </c>
      <c r="W229" s="58"/>
      <c r="X229" s="58">
        <f t="shared" si="347"/>
        <v>3.5207379800130409</v>
      </c>
      <c r="Y229" s="58"/>
      <c r="Z229" s="58">
        <f t="shared" si="348"/>
        <v>1.0448675348375982</v>
      </c>
      <c r="AA229" s="58"/>
      <c r="AB229" s="58">
        <f t="shared" si="349"/>
        <v>76.018774491524184</v>
      </c>
      <c r="AC229" s="58"/>
      <c r="AD229" s="58">
        <f t="shared" si="350"/>
        <v>0.18030761666871523</v>
      </c>
      <c r="AE229" s="58"/>
      <c r="AF229" s="58">
        <f t="shared" si="351"/>
        <v>0.31967884203136165</v>
      </c>
      <c r="AG229" s="58"/>
      <c r="AH229" s="58">
        <f t="shared" si="352"/>
        <v>1.3779835129465243</v>
      </c>
      <c r="AI229" s="58"/>
      <c r="AJ229" s="58">
        <f t="shared" si="353"/>
        <v>3.7082329020255704E-2</v>
      </c>
      <c r="AK229" s="58"/>
      <c r="AL229" s="58">
        <f t="shared" si="354"/>
        <v>13.478801615789571</v>
      </c>
      <c r="AM229" s="58"/>
      <c r="AN229" s="58">
        <f t="shared" si="355"/>
        <v>4.2603012835069044E-2</v>
      </c>
      <c r="AO229" s="58"/>
      <c r="AP229" s="58">
        <f t="shared" si="356"/>
        <v>7.4997968805011528</v>
      </c>
      <c r="AQ229" s="58">
        <f t="shared" si="338"/>
        <v>5.1213017751479295E-2</v>
      </c>
      <c r="AR229" s="58">
        <f t="shared" si="339"/>
        <v>421.60600808781049</v>
      </c>
      <c r="AS229" s="58">
        <f t="shared" si="340"/>
        <v>21.591715976331361</v>
      </c>
      <c r="AT229" s="58">
        <f t="shared" si="341"/>
        <v>0.23199032428755009</v>
      </c>
      <c r="AU229" s="58">
        <f t="shared" si="342"/>
        <v>3.2684913652655587</v>
      </c>
      <c r="AV229" s="58">
        <f t="shared" si="343"/>
        <v>5.7949162333911035</v>
      </c>
      <c r="AW229" s="58">
        <f t="shared" si="344"/>
        <v>1.3744861605919432E-2</v>
      </c>
      <c r="AX229" s="58">
        <f t="shared" si="345"/>
        <v>54.791971987571209</v>
      </c>
      <c r="AY229" s="58"/>
      <c r="AZ229" s="58"/>
      <c r="BA229" s="58"/>
      <c r="BB229" s="58"/>
      <c r="BC229" s="58"/>
      <c r="BD229" s="58"/>
      <c r="BE229" s="58"/>
      <c r="BF229" s="58"/>
      <c r="BG229" s="58"/>
      <c r="BH229" s="58"/>
      <c r="BI229" s="58"/>
      <c r="BJ229" s="58"/>
      <c r="BK229" s="58"/>
      <c r="BL229" s="58"/>
      <c r="BM229" s="58"/>
      <c r="BN229" s="58"/>
      <c r="BO229" s="58"/>
      <c r="BP229" s="58"/>
      <c r="BQ229" s="58"/>
      <c r="BR229" s="58"/>
      <c r="BS229" s="58"/>
      <c r="BT229" s="58"/>
      <c r="BU229" s="58"/>
      <c r="BV229" s="58"/>
      <c r="BW229" s="58"/>
      <c r="BX229" s="58"/>
      <c r="BY229" s="58"/>
      <c r="BZ229" s="58"/>
      <c r="CA229" s="58"/>
      <c r="CB229" s="58"/>
      <c r="CC229" s="58"/>
      <c r="CD229" s="58"/>
      <c r="CE229" s="58"/>
      <c r="CF229" s="58"/>
      <c r="CG229" s="58"/>
      <c r="CH229" s="58"/>
      <c r="CI229" s="58"/>
      <c r="CJ229" s="58"/>
      <c r="CK229" s="58"/>
      <c r="CL229" s="58"/>
      <c r="CM229" s="58"/>
      <c r="CN229" s="58"/>
      <c r="CO229" s="58"/>
      <c r="CP229" s="58"/>
      <c r="CQ229" s="58"/>
      <c r="CR229" s="58"/>
      <c r="CS229" s="58"/>
      <c r="CT229" s="58"/>
      <c r="CU229" s="58"/>
      <c r="CV229" s="58"/>
      <c r="CW229" s="58"/>
      <c r="CX229" s="58"/>
      <c r="CY229" s="58"/>
      <c r="CZ229" s="58"/>
      <c r="DA229" s="58"/>
      <c r="DB229" s="58"/>
      <c r="DC229" s="58"/>
      <c r="DD229" s="58"/>
      <c r="DE229" s="58"/>
      <c r="DF229" s="58"/>
      <c r="DG229" s="58"/>
      <c r="DH229" s="58"/>
      <c r="DI229" s="58"/>
      <c r="DJ229" s="58"/>
      <c r="DK229" s="58"/>
      <c r="DL229" s="58"/>
      <c r="DM229" s="58"/>
      <c r="DN229" s="58"/>
      <c r="DO229" s="58"/>
      <c r="DP229" s="58"/>
      <c r="DQ229" s="58"/>
      <c r="DR229" s="58"/>
      <c r="DS229" s="58"/>
      <c r="DT229" s="58"/>
      <c r="DU229" s="58"/>
      <c r="DV229" s="58"/>
      <c r="DW229" s="58"/>
      <c r="DX229" s="58"/>
      <c r="DY229" s="58"/>
      <c r="DZ229" s="58"/>
      <c r="EA229" s="58"/>
      <c r="EB229" s="58"/>
      <c r="EC229" s="58"/>
      <c r="ED229" s="58"/>
      <c r="EE229" s="58"/>
      <c r="EF229" s="58"/>
      <c r="EG229" s="58"/>
      <c r="EH229" s="58"/>
      <c r="EI229" s="58"/>
      <c r="EJ229" s="58"/>
      <c r="EK229" s="58"/>
      <c r="EL229" s="58"/>
      <c r="EN229" s="8">
        <v>8</v>
      </c>
      <c r="EO229" s="8">
        <v>1</v>
      </c>
    </row>
    <row r="230" spans="2:145">
      <c r="B230" s="8" t="s">
        <v>314</v>
      </c>
      <c r="C230" s="18" t="s">
        <v>210</v>
      </c>
      <c r="D230" s="18" t="s">
        <v>301</v>
      </c>
      <c r="E230" s="8">
        <v>8</v>
      </c>
      <c r="F230" s="8">
        <v>1</v>
      </c>
      <c r="I230" s="58">
        <v>3.75</v>
      </c>
      <c r="J230" s="58">
        <v>3.44</v>
      </c>
      <c r="K230" s="58">
        <v>1.2111000000000001</v>
      </c>
      <c r="L230" s="58">
        <v>73.739999999999995</v>
      </c>
      <c r="M230" s="58">
        <v>0.1368</v>
      </c>
      <c r="N230" s="58">
        <v>0.25369999999999998</v>
      </c>
      <c r="O230" s="58">
        <v>1.351</v>
      </c>
      <c r="P230" s="58">
        <v>4.9000000000000002E-2</v>
      </c>
      <c r="Q230" s="58">
        <v>13.06</v>
      </c>
      <c r="R230" s="58">
        <v>5.0599999999999999E-2</v>
      </c>
      <c r="S230" s="58">
        <v>97.042299999999997</v>
      </c>
      <c r="T230" s="18"/>
      <c r="V230" s="58">
        <f t="shared" si="346"/>
        <v>3.8642942304541421</v>
      </c>
      <c r="W230" s="58"/>
      <c r="X230" s="58">
        <f t="shared" si="347"/>
        <v>3.5448459074032663</v>
      </c>
      <c r="Y230" s="58"/>
      <c r="Z230" s="58">
        <f t="shared" si="348"/>
        <v>1.24801246466747</v>
      </c>
      <c r="AA230" s="58"/>
      <c r="AB230" s="58">
        <f t="shared" si="349"/>
        <v>75.987481747650236</v>
      </c>
      <c r="AC230" s="58"/>
      <c r="AD230" s="58">
        <f t="shared" si="350"/>
        <v>0.14096945352696713</v>
      </c>
      <c r="AE230" s="58"/>
      <c r="AF230" s="58">
        <f t="shared" si="351"/>
        <v>0.26143238567099086</v>
      </c>
      <c r="AG230" s="58"/>
      <c r="AH230" s="58">
        <f t="shared" si="352"/>
        <v>1.3921764014249458</v>
      </c>
      <c r="AI230" s="58"/>
      <c r="AJ230" s="58">
        <f t="shared" si="353"/>
        <v>5.0493444611267466E-2</v>
      </c>
      <c r="AK230" s="58"/>
      <c r="AL230" s="58">
        <f t="shared" si="354"/>
        <v>13.45804870659496</v>
      </c>
      <c r="AM230" s="58"/>
      <c r="AN230" s="58">
        <f t="shared" si="355"/>
        <v>5.2142210149594553E-2</v>
      </c>
      <c r="AO230" s="58"/>
      <c r="AP230" s="58">
        <f t="shared" si="356"/>
        <v>7.409140137857408</v>
      </c>
      <c r="AQ230" s="58">
        <f t="shared" si="338"/>
        <v>3.9767441860465123E-2</v>
      </c>
      <c r="AR230" s="58">
        <f t="shared" si="339"/>
        <v>539.03508771929808</v>
      </c>
      <c r="AS230" s="58">
        <f t="shared" si="340"/>
        <v>21.436046511627904</v>
      </c>
      <c r="AT230" s="58">
        <f t="shared" si="341"/>
        <v>0.18778682457438928</v>
      </c>
      <c r="AU230" s="58">
        <f t="shared" si="342"/>
        <v>4.7737485218762332</v>
      </c>
      <c r="AV230" s="58">
        <f t="shared" si="343"/>
        <v>8.8530701754385959</v>
      </c>
      <c r="AW230" s="58">
        <f t="shared" si="344"/>
        <v>1.6423921887713595E-2</v>
      </c>
      <c r="AX230" s="58">
        <f t="shared" si="345"/>
        <v>45.350116857676767</v>
      </c>
      <c r="AY230" s="58"/>
      <c r="AZ230" s="58"/>
      <c r="BA230" s="58"/>
      <c r="BB230" s="58"/>
      <c r="BC230" s="58"/>
      <c r="BD230" s="58"/>
      <c r="BE230" s="58"/>
      <c r="BF230" s="58"/>
      <c r="BG230" s="58"/>
      <c r="BH230" s="58"/>
      <c r="BI230" s="58"/>
      <c r="BJ230" s="58"/>
      <c r="BK230" s="58"/>
      <c r="BL230" s="58"/>
      <c r="BM230" s="58"/>
      <c r="BN230" s="58"/>
      <c r="BO230" s="58"/>
      <c r="BP230" s="58"/>
      <c r="BQ230" s="58"/>
      <c r="BR230" s="58"/>
      <c r="BS230" s="58"/>
      <c r="BT230" s="58"/>
      <c r="BU230" s="58"/>
      <c r="BV230" s="58"/>
      <c r="BW230" s="58"/>
      <c r="BX230" s="58"/>
      <c r="BY230" s="58"/>
      <c r="BZ230" s="58"/>
      <c r="CA230" s="58"/>
      <c r="CB230" s="58"/>
      <c r="CC230" s="58"/>
      <c r="CD230" s="58"/>
      <c r="CE230" s="58"/>
      <c r="CF230" s="58"/>
      <c r="CG230" s="58"/>
      <c r="CH230" s="58"/>
      <c r="CI230" s="58"/>
      <c r="CJ230" s="58"/>
      <c r="CK230" s="58"/>
      <c r="CL230" s="58"/>
      <c r="CM230" s="58"/>
      <c r="CN230" s="58"/>
      <c r="CO230" s="58"/>
      <c r="CP230" s="58"/>
      <c r="CQ230" s="58"/>
      <c r="CR230" s="58"/>
      <c r="CS230" s="58"/>
      <c r="CT230" s="58"/>
      <c r="CU230" s="58"/>
      <c r="CV230" s="58"/>
      <c r="CW230" s="58"/>
      <c r="CX230" s="58"/>
      <c r="CY230" s="58"/>
      <c r="CZ230" s="58"/>
      <c r="DA230" s="58"/>
      <c r="DB230" s="58"/>
      <c r="DC230" s="58"/>
      <c r="DD230" s="58"/>
      <c r="DE230" s="58"/>
      <c r="DF230" s="58"/>
      <c r="DG230" s="58"/>
      <c r="DH230" s="58"/>
      <c r="DI230" s="58"/>
      <c r="DJ230" s="58"/>
      <c r="DK230" s="58"/>
      <c r="DL230" s="58"/>
      <c r="DM230" s="58"/>
      <c r="DN230" s="58"/>
      <c r="DO230" s="58"/>
      <c r="DP230" s="58"/>
      <c r="DQ230" s="58"/>
      <c r="DR230" s="58"/>
      <c r="DS230" s="58"/>
      <c r="DT230" s="58"/>
      <c r="DU230" s="58"/>
      <c r="DV230" s="58"/>
      <c r="DW230" s="58"/>
      <c r="DX230" s="58"/>
      <c r="DY230" s="58"/>
      <c r="DZ230" s="58"/>
      <c r="EA230" s="58"/>
      <c r="EB230" s="58"/>
      <c r="EC230" s="58"/>
      <c r="ED230" s="58"/>
      <c r="EE230" s="58"/>
      <c r="EF230" s="58"/>
      <c r="EG230" s="58"/>
      <c r="EH230" s="58"/>
      <c r="EI230" s="58"/>
      <c r="EJ230" s="58"/>
      <c r="EK230" s="58"/>
      <c r="EL230" s="58"/>
      <c r="EN230" s="8">
        <v>8</v>
      </c>
      <c r="EO230" s="8">
        <v>1</v>
      </c>
    </row>
    <row r="231" spans="2:145">
      <c r="B231" s="8" t="s">
        <v>315</v>
      </c>
      <c r="C231" s="18" t="s">
        <v>210</v>
      </c>
      <c r="D231" s="18" t="s">
        <v>301</v>
      </c>
      <c r="E231" s="8">
        <v>8</v>
      </c>
      <c r="F231" s="8">
        <v>1</v>
      </c>
      <c r="I231" s="58">
        <v>3.74</v>
      </c>
      <c r="J231" s="58">
        <v>3.48</v>
      </c>
      <c r="K231" s="58">
        <v>0.97040000000000004</v>
      </c>
      <c r="L231" s="58">
        <v>72.95</v>
      </c>
      <c r="M231" s="58">
        <v>0.18129999999999999</v>
      </c>
      <c r="N231" s="58">
        <v>0.25929999999999997</v>
      </c>
      <c r="O231" s="58">
        <v>1.2847</v>
      </c>
      <c r="P231" s="58">
        <v>8.0799999999999997E-2</v>
      </c>
      <c r="Q231" s="58">
        <v>12.87</v>
      </c>
      <c r="R231" s="58">
        <v>1.83E-2</v>
      </c>
      <c r="S231" s="58">
        <v>95.834900000000005</v>
      </c>
      <c r="T231" s="18"/>
      <c r="V231" s="58">
        <f t="shared" si="346"/>
        <v>3.9025448975268926</v>
      </c>
      <c r="W231" s="58"/>
      <c r="X231" s="58">
        <f t="shared" si="347"/>
        <v>3.6312449848645949</v>
      </c>
      <c r="Y231" s="58"/>
      <c r="Z231" s="58">
        <f t="shared" si="348"/>
        <v>1.0125747509518974</v>
      </c>
      <c r="AA231" s="58"/>
      <c r="AB231" s="58">
        <f t="shared" si="349"/>
        <v>76.120494725825353</v>
      </c>
      <c r="AC231" s="58"/>
      <c r="AD231" s="58">
        <f t="shared" si="350"/>
        <v>0.18917951602182501</v>
      </c>
      <c r="AE231" s="58"/>
      <c r="AF231" s="58">
        <f t="shared" si="351"/>
        <v>0.27056948982051421</v>
      </c>
      <c r="AG231" s="58"/>
      <c r="AH231" s="58">
        <f t="shared" si="352"/>
        <v>1.340534606912513</v>
      </c>
      <c r="AI231" s="58"/>
      <c r="AJ231" s="58">
        <f t="shared" si="353"/>
        <v>8.4311665165821628E-2</v>
      </c>
      <c r="AK231" s="58"/>
      <c r="AL231" s="58">
        <f t="shared" si="354"/>
        <v>13.429345676783717</v>
      </c>
      <c r="AM231" s="58"/>
      <c r="AN231" s="58">
        <f t="shared" si="355"/>
        <v>1.9095340006615544E-2</v>
      </c>
      <c r="AO231" s="58"/>
      <c r="AP231" s="58">
        <f t="shared" si="356"/>
        <v>7.5337898823914875</v>
      </c>
      <c r="AQ231" s="58">
        <f t="shared" si="338"/>
        <v>5.2097701149425288E-2</v>
      </c>
      <c r="AR231" s="58">
        <f t="shared" si="339"/>
        <v>402.37175951461671</v>
      </c>
      <c r="AS231" s="58">
        <f t="shared" si="340"/>
        <v>20.962643678160923</v>
      </c>
      <c r="AT231" s="58">
        <f t="shared" si="341"/>
        <v>0.20183700474819022</v>
      </c>
      <c r="AU231" s="58">
        <f t="shared" si="342"/>
        <v>3.7423833397608948</v>
      </c>
      <c r="AV231" s="58">
        <f t="shared" si="343"/>
        <v>5.3524544953116386</v>
      </c>
      <c r="AW231" s="58">
        <f t="shared" si="344"/>
        <v>1.3302261823166552E-2</v>
      </c>
      <c r="AX231" s="58">
        <f t="shared" si="345"/>
        <v>51.421488387253092</v>
      </c>
      <c r="AY231" s="58"/>
      <c r="AZ231" s="58"/>
      <c r="BA231" s="58"/>
      <c r="BB231" s="58"/>
      <c r="BC231" s="58"/>
      <c r="BD231" s="58"/>
      <c r="BE231" s="58"/>
      <c r="BF231" s="58"/>
      <c r="BG231" s="58"/>
      <c r="BH231" s="58"/>
      <c r="BI231" s="58"/>
      <c r="BJ231" s="58"/>
      <c r="BK231" s="58"/>
      <c r="BL231" s="58"/>
      <c r="BM231" s="58"/>
      <c r="BN231" s="58"/>
      <c r="BO231" s="58"/>
      <c r="BP231" s="58"/>
      <c r="BQ231" s="58"/>
      <c r="BR231" s="58"/>
      <c r="BS231" s="58"/>
      <c r="BT231" s="58"/>
      <c r="BU231" s="58"/>
      <c r="BV231" s="58"/>
      <c r="BW231" s="58"/>
      <c r="BX231" s="58"/>
      <c r="BY231" s="58"/>
      <c r="BZ231" s="58"/>
      <c r="CA231" s="58"/>
      <c r="CB231" s="58"/>
      <c r="CC231" s="58"/>
      <c r="CD231" s="58"/>
      <c r="CE231" s="58"/>
      <c r="CF231" s="58"/>
      <c r="CG231" s="58"/>
      <c r="CH231" s="58"/>
      <c r="CI231" s="58"/>
      <c r="CJ231" s="58"/>
      <c r="CK231" s="58"/>
      <c r="CL231" s="58"/>
      <c r="CM231" s="58"/>
      <c r="CN231" s="58"/>
      <c r="CO231" s="58"/>
      <c r="CP231" s="58"/>
      <c r="CQ231" s="58"/>
      <c r="CR231" s="58"/>
      <c r="CS231" s="58"/>
      <c r="CT231" s="58"/>
      <c r="CU231" s="58"/>
      <c r="CV231" s="58"/>
      <c r="CW231" s="58"/>
      <c r="CX231" s="58"/>
      <c r="CY231" s="58"/>
      <c r="CZ231" s="58"/>
      <c r="DA231" s="58"/>
      <c r="DB231" s="58"/>
      <c r="DC231" s="58"/>
      <c r="DD231" s="58"/>
      <c r="DE231" s="58"/>
      <c r="DF231" s="58"/>
      <c r="DG231" s="58"/>
      <c r="DH231" s="58"/>
      <c r="DI231" s="58"/>
      <c r="DJ231" s="58"/>
      <c r="DK231" s="58"/>
      <c r="DL231" s="58"/>
      <c r="DM231" s="58"/>
      <c r="DN231" s="58"/>
      <c r="DO231" s="58"/>
      <c r="DP231" s="58"/>
      <c r="DQ231" s="58"/>
      <c r="DR231" s="58"/>
      <c r="DS231" s="58"/>
      <c r="DT231" s="58"/>
      <c r="DU231" s="58"/>
      <c r="DV231" s="58"/>
      <c r="DW231" s="58"/>
      <c r="DX231" s="58"/>
      <c r="DY231" s="58"/>
      <c r="DZ231" s="58"/>
      <c r="EA231" s="58"/>
      <c r="EB231" s="58"/>
      <c r="EC231" s="58"/>
      <c r="ED231" s="58"/>
      <c r="EE231" s="58"/>
      <c r="EF231" s="58"/>
      <c r="EG231" s="58"/>
      <c r="EH231" s="58"/>
      <c r="EI231" s="58"/>
      <c r="EJ231" s="58"/>
      <c r="EK231" s="58"/>
      <c r="EL231" s="58"/>
      <c r="EN231" s="8">
        <v>8</v>
      </c>
      <c r="EO231" s="8">
        <v>1</v>
      </c>
    </row>
    <row r="232" spans="2:145">
      <c r="B232" s="8" t="s">
        <v>316</v>
      </c>
      <c r="C232" s="18" t="s">
        <v>210</v>
      </c>
      <c r="D232" s="18" t="s">
        <v>301</v>
      </c>
      <c r="E232" s="8">
        <v>8</v>
      </c>
      <c r="F232" s="8">
        <v>1</v>
      </c>
      <c r="I232" s="58">
        <v>3.65</v>
      </c>
      <c r="J232" s="58">
        <v>3.4</v>
      </c>
      <c r="K232" s="58">
        <v>1.0463</v>
      </c>
      <c r="L232" s="58">
        <v>73.63</v>
      </c>
      <c r="M232" s="58">
        <v>0.18970000000000001</v>
      </c>
      <c r="N232" s="58">
        <v>0.23719999999999999</v>
      </c>
      <c r="O232" s="58">
        <v>1.2841</v>
      </c>
      <c r="P232" s="58">
        <v>6.9000000000000006E-2</v>
      </c>
      <c r="Q232" s="58">
        <v>13.08</v>
      </c>
      <c r="R232" s="58">
        <v>3.7699999999999997E-2</v>
      </c>
      <c r="S232" s="58">
        <v>96.624099999999999</v>
      </c>
      <c r="T232" s="18"/>
      <c r="V232" s="58">
        <f t="shared" si="346"/>
        <v>3.7775254827729317</v>
      </c>
      <c r="W232" s="58"/>
      <c r="X232" s="58">
        <f t="shared" si="347"/>
        <v>3.5187908606651961</v>
      </c>
      <c r="Y232" s="58"/>
      <c r="Z232" s="58">
        <f t="shared" si="348"/>
        <v>1.0828561404452925</v>
      </c>
      <c r="AA232" s="58"/>
      <c r="AB232" s="58">
        <f t="shared" si="349"/>
        <v>76.202520903170111</v>
      </c>
      <c r="AC232" s="58"/>
      <c r="AD232" s="58">
        <f t="shared" si="350"/>
        <v>0.19632783125534936</v>
      </c>
      <c r="AE232" s="58"/>
      <c r="AF232" s="58">
        <f t="shared" si="351"/>
        <v>0.24548740945581898</v>
      </c>
      <c r="AG232" s="58"/>
      <c r="AH232" s="58">
        <f t="shared" si="352"/>
        <v>1.3289645129941703</v>
      </c>
      <c r="AI232" s="58"/>
      <c r="AJ232" s="58">
        <f t="shared" si="353"/>
        <v>7.1410755701734871E-2</v>
      </c>
      <c r="AK232" s="58"/>
      <c r="AL232" s="58">
        <f t="shared" si="354"/>
        <v>13.536995428676695</v>
      </c>
      <c r="AM232" s="58"/>
      <c r="AN232" s="58">
        <f t="shared" si="355"/>
        <v>3.9017181013846443E-2</v>
      </c>
      <c r="AO232" s="58"/>
      <c r="AP232" s="58">
        <f t="shared" si="356"/>
        <v>7.2963163434381277</v>
      </c>
      <c r="AQ232" s="58">
        <f t="shared" si="338"/>
        <v>5.5794117647058834E-2</v>
      </c>
      <c r="AR232" s="58">
        <f t="shared" si="339"/>
        <v>388.13916710595669</v>
      </c>
      <c r="AS232" s="58">
        <f t="shared" si="340"/>
        <v>21.655882352941177</v>
      </c>
      <c r="AT232" s="58">
        <f t="shared" si="341"/>
        <v>0.18472081613581495</v>
      </c>
      <c r="AU232" s="58">
        <f t="shared" si="342"/>
        <v>4.4110455311973018</v>
      </c>
      <c r="AV232" s="58">
        <f t="shared" si="343"/>
        <v>5.5155508697944109</v>
      </c>
      <c r="AW232" s="58">
        <f t="shared" si="344"/>
        <v>1.4210240391144914E-2</v>
      </c>
      <c r="AX232" s="58">
        <f t="shared" si="345"/>
        <v>47.314730748139269</v>
      </c>
      <c r="AY232" s="58"/>
      <c r="AZ232" s="58"/>
      <c r="BA232" s="58"/>
      <c r="BB232" s="58"/>
      <c r="BC232" s="58"/>
      <c r="BD232" s="58"/>
      <c r="BE232" s="58"/>
      <c r="BF232" s="58"/>
      <c r="BG232" s="58"/>
      <c r="BH232" s="58"/>
      <c r="BI232" s="58"/>
      <c r="BJ232" s="58"/>
      <c r="BK232" s="58"/>
      <c r="BL232" s="58"/>
      <c r="BM232" s="58"/>
      <c r="BN232" s="58"/>
      <c r="BO232" s="58"/>
      <c r="BP232" s="58"/>
      <c r="BQ232" s="58"/>
      <c r="BR232" s="58"/>
      <c r="BS232" s="58"/>
      <c r="BT232" s="58"/>
      <c r="BU232" s="58"/>
      <c r="BV232" s="58"/>
      <c r="BW232" s="58"/>
      <c r="BX232" s="58"/>
      <c r="BY232" s="58"/>
      <c r="BZ232" s="58"/>
      <c r="CA232" s="58"/>
      <c r="CB232" s="58"/>
      <c r="CC232" s="58"/>
      <c r="CD232" s="58"/>
      <c r="CE232" s="58"/>
      <c r="CF232" s="58"/>
      <c r="CG232" s="58"/>
      <c r="CH232" s="58"/>
      <c r="CI232" s="58"/>
      <c r="CJ232" s="58"/>
      <c r="CK232" s="58"/>
      <c r="CL232" s="58"/>
      <c r="CM232" s="58"/>
      <c r="CN232" s="58"/>
      <c r="CO232" s="58"/>
      <c r="CP232" s="58"/>
      <c r="CQ232" s="58"/>
      <c r="CR232" s="58"/>
      <c r="CS232" s="58"/>
      <c r="CT232" s="58"/>
      <c r="CU232" s="58"/>
      <c r="CV232" s="58"/>
      <c r="CW232" s="58"/>
      <c r="CX232" s="58"/>
      <c r="CY232" s="58"/>
      <c r="CZ232" s="58"/>
      <c r="DA232" s="58"/>
      <c r="DB232" s="58"/>
      <c r="DC232" s="58"/>
      <c r="DD232" s="58"/>
      <c r="DE232" s="58"/>
      <c r="DF232" s="58"/>
      <c r="DG232" s="58"/>
      <c r="DH232" s="58"/>
      <c r="DI232" s="58"/>
      <c r="DJ232" s="58"/>
      <c r="DK232" s="58"/>
      <c r="DL232" s="58"/>
      <c r="DM232" s="58"/>
      <c r="DN232" s="58"/>
      <c r="DO232" s="58"/>
      <c r="DP232" s="58"/>
      <c r="DQ232" s="58"/>
      <c r="DR232" s="58"/>
      <c r="DS232" s="58"/>
      <c r="DT232" s="58"/>
      <c r="DU232" s="58"/>
      <c r="DV232" s="58"/>
      <c r="DW232" s="58"/>
      <c r="DX232" s="58"/>
      <c r="DY232" s="58"/>
      <c r="DZ232" s="58"/>
      <c r="EA232" s="58"/>
      <c r="EB232" s="58"/>
      <c r="EC232" s="58"/>
      <c r="ED232" s="58"/>
      <c r="EE232" s="58"/>
      <c r="EF232" s="58"/>
      <c r="EG232" s="58"/>
      <c r="EH232" s="58"/>
      <c r="EI232" s="58"/>
      <c r="EJ232" s="58"/>
      <c r="EK232" s="58"/>
      <c r="EL232" s="58"/>
      <c r="EN232" s="8">
        <v>8</v>
      </c>
      <c r="EO232" s="8">
        <v>1</v>
      </c>
    </row>
    <row r="233" spans="2:145">
      <c r="B233" s="8" t="s">
        <v>317</v>
      </c>
      <c r="C233" s="18" t="s">
        <v>210</v>
      </c>
      <c r="D233" s="18" t="s">
        <v>301</v>
      </c>
      <c r="E233" s="8">
        <v>8</v>
      </c>
      <c r="F233" s="8">
        <v>1</v>
      </c>
      <c r="I233" s="58">
        <v>3.76</v>
      </c>
      <c r="J233" s="58">
        <v>3.44</v>
      </c>
      <c r="K233" s="58">
        <v>1.0528999999999999</v>
      </c>
      <c r="L233" s="58">
        <v>72.97</v>
      </c>
      <c r="M233" s="58">
        <v>0.18809999999999999</v>
      </c>
      <c r="N233" s="58">
        <v>0.31319999999999998</v>
      </c>
      <c r="O233" s="58">
        <v>1.2706999999999999</v>
      </c>
      <c r="P233" s="58">
        <v>7.1199999999999999E-2</v>
      </c>
      <c r="Q233" s="58">
        <v>12.97</v>
      </c>
      <c r="R233" s="58">
        <v>3.2300000000000002E-2</v>
      </c>
      <c r="S233" s="58">
        <v>96.0685</v>
      </c>
      <c r="T233" s="18"/>
      <c r="V233" s="58">
        <f t="shared" si="346"/>
        <v>3.9138739545220331</v>
      </c>
      <c r="W233" s="58"/>
      <c r="X233" s="58">
        <f t="shared" si="347"/>
        <v>3.5807782988180303</v>
      </c>
      <c r="Y233" s="58"/>
      <c r="Z233" s="58">
        <f t="shared" si="348"/>
        <v>1.0959887996585769</v>
      </c>
      <c r="AA233" s="58"/>
      <c r="AB233" s="58">
        <f t="shared" si="349"/>
        <v>75.956218739753396</v>
      </c>
      <c r="AC233" s="58"/>
      <c r="AD233" s="58">
        <f t="shared" si="350"/>
        <v>0.1957977901185092</v>
      </c>
      <c r="AE233" s="58"/>
      <c r="AF233" s="58">
        <f t="shared" si="351"/>
        <v>0.32601737302029282</v>
      </c>
      <c r="AG233" s="58"/>
      <c r="AH233" s="58">
        <f t="shared" si="352"/>
        <v>1.3227020303221138</v>
      </c>
      <c r="AI233" s="58"/>
      <c r="AJ233" s="58">
        <f t="shared" si="353"/>
        <v>7.4113783394140639E-2</v>
      </c>
      <c r="AK233" s="58"/>
      <c r="AL233" s="58">
        <f t="shared" si="354"/>
        <v>13.500783295252866</v>
      </c>
      <c r="AM233" s="58"/>
      <c r="AN233" s="58">
        <f t="shared" si="355"/>
        <v>3.3621842747622789E-2</v>
      </c>
      <c r="AO233" s="58"/>
      <c r="AP233" s="58">
        <f t="shared" si="356"/>
        <v>7.4946522533400639</v>
      </c>
      <c r="AQ233" s="58">
        <f t="shared" si="338"/>
        <v>5.4680232558139544E-2</v>
      </c>
      <c r="AR233" s="58">
        <f t="shared" si="339"/>
        <v>387.93195108984577</v>
      </c>
      <c r="AS233" s="58">
        <f t="shared" si="340"/>
        <v>21.212209302325583</v>
      </c>
      <c r="AT233" s="58">
        <f t="shared" si="341"/>
        <v>0.24647831903675144</v>
      </c>
      <c r="AU233" s="58">
        <f t="shared" si="342"/>
        <v>3.3617496807151976</v>
      </c>
      <c r="AV233" s="58">
        <f t="shared" si="343"/>
        <v>5.5975544922913336</v>
      </c>
      <c r="AW233" s="58">
        <f t="shared" si="344"/>
        <v>1.4429217486638345E-2</v>
      </c>
      <c r="AX233" s="58">
        <f t="shared" si="345"/>
        <v>54.094211167311379</v>
      </c>
      <c r="AY233" s="58"/>
      <c r="AZ233" s="58"/>
      <c r="BA233" s="58"/>
      <c r="BB233" s="58"/>
      <c r="BC233" s="58"/>
      <c r="BD233" s="58"/>
      <c r="BE233" s="58"/>
      <c r="BF233" s="58"/>
      <c r="BG233" s="58"/>
      <c r="BH233" s="58"/>
      <c r="BI233" s="58"/>
      <c r="BJ233" s="58"/>
      <c r="BK233" s="58"/>
      <c r="BL233" s="58"/>
      <c r="BM233" s="58"/>
      <c r="BN233" s="58"/>
      <c r="BO233" s="58"/>
      <c r="BP233" s="58"/>
      <c r="BQ233" s="58"/>
      <c r="BR233" s="58"/>
      <c r="BS233" s="58"/>
      <c r="BT233" s="58"/>
      <c r="BU233" s="58"/>
      <c r="BV233" s="58"/>
      <c r="BW233" s="58"/>
      <c r="BX233" s="58"/>
      <c r="BY233" s="58"/>
      <c r="BZ233" s="58"/>
      <c r="CA233" s="58"/>
      <c r="CB233" s="58"/>
      <c r="CC233" s="58"/>
      <c r="CD233" s="58"/>
      <c r="CE233" s="58"/>
      <c r="CF233" s="58"/>
      <c r="CG233" s="58"/>
      <c r="CH233" s="58"/>
      <c r="CI233" s="58"/>
      <c r="CJ233" s="58"/>
      <c r="CK233" s="58"/>
      <c r="CL233" s="58"/>
      <c r="CM233" s="58"/>
      <c r="CN233" s="58"/>
      <c r="CO233" s="58"/>
      <c r="CP233" s="58"/>
      <c r="CQ233" s="58"/>
      <c r="CR233" s="58"/>
      <c r="CS233" s="58"/>
      <c r="CT233" s="58"/>
      <c r="CU233" s="58"/>
      <c r="CV233" s="58"/>
      <c r="CW233" s="58"/>
      <c r="CX233" s="58"/>
      <c r="CY233" s="58"/>
      <c r="CZ233" s="58"/>
      <c r="DA233" s="58"/>
      <c r="DB233" s="58"/>
      <c r="DC233" s="58"/>
      <c r="DD233" s="58"/>
      <c r="DE233" s="58"/>
      <c r="DF233" s="58"/>
      <c r="DG233" s="58"/>
      <c r="DH233" s="58"/>
      <c r="DI233" s="58"/>
      <c r="DJ233" s="58"/>
      <c r="DK233" s="58"/>
      <c r="DL233" s="58"/>
      <c r="DM233" s="58"/>
      <c r="DN233" s="58"/>
      <c r="DO233" s="58"/>
      <c r="DP233" s="58"/>
      <c r="DQ233" s="58"/>
      <c r="DR233" s="58"/>
      <c r="DS233" s="58"/>
      <c r="DT233" s="58"/>
      <c r="DU233" s="58"/>
      <c r="DV233" s="58"/>
      <c r="DW233" s="58"/>
      <c r="DX233" s="58"/>
      <c r="DY233" s="58"/>
      <c r="DZ233" s="58"/>
      <c r="EA233" s="58"/>
      <c r="EB233" s="58"/>
      <c r="EC233" s="58"/>
      <c r="ED233" s="58"/>
      <c r="EE233" s="58"/>
      <c r="EF233" s="58"/>
      <c r="EG233" s="58"/>
      <c r="EH233" s="58"/>
      <c r="EI233" s="58"/>
      <c r="EJ233" s="58"/>
      <c r="EK233" s="58"/>
      <c r="EL233" s="58"/>
      <c r="EN233" s="8">
        <v>8</v>
      </c>
      <c r="EO233" s="8">
        <v>1</v>
      </c>
    </row>
    <row r="234" spans="2:145">
      <c r="B234" s="8" t="s">
        <v>318</v>
      </c>
      <c r="C234" s="18" t="s">
        <v>210</v>
      </c>
      <c r="D234" s="18" t="s">
        <v>301</v>
      </c>
      <c r="E234" s="8">
        <v>8</v>
      </c>
      <c r="F234" s="8">
        <v>1</v>
      </c>
      <c r="I234" s="58">
        <v>3.76</v>
      </c>
      <c r="J234" s="58">
        <v>3.39</v>
      </c>
      <c r="K234" s="58">
        <v>1.0598000000000001</v>
      </c>
      <c r="L234" s="58">
        <v>73.680000000000007</v>
      </c>
      <c r="M234" s="58">
        <v>0.185</v>
      </c>
      <c r="N234" s="58">
        <v>0.2389</v>
      </c>
      <c r="O234" s="58">
        <v>1.284</v>
      </c>
      <c r="P234" s="58">
        <v>9.5699999999999993E-2</v>
      </c>
      <c r="Q234" s="58">
        <v>12.86</v>
      </c>
      <c r="R234" s="58">
        <v>4.1500000000000002E-2</v>
      </c>
      <c r="S234" s="58">
        <v>96.594899999999996</v>
      </c>
      <c r="T234" s="18"/>
      <c r="V234" s="58">
        <f t="shared" si="346"/>
        <v>3.8925450515503406</v>
      </c>
      <c r="W234" s="58"/>
      <c r="X234" s="58">
        <f t="shared" si="347"/>
        <v>3.5095020544562914</v>
      </c>
      <c r="Y234" s="58"/>
      <c r="Z234" s="58">
        <f t="shared" si="348"/>
        <v>1.0971593738385776</v>
      </c>
      <c r="AA234" s="58"/>
      <c r="AB234" s="58">
        <f t="shared" si="349"/>
        <v>76.277318988890727</v>
      </c>
      <c r="AC234" s="58"/>
      <c r="AD234" s="58">
        <f t="shared" si="350"/>
        <v>0.19152149854702474</v>
      </c>
      <c r="AE234" s="58"/>
      <c r="AF234" s="58">
        <f t="shared" si="351"/>
        <v>0.24732154596153627</v>
      </c>
      <c r="AG234" s="58"/>
      <c r="AH234" s="58">
        <f t="shared" si="352"/>
        <v>1.3292627250507016</v>
      </c>
      <c r="AI234" s="58"/>
      <c r="AJ234" s="58">
        <f t="shared" si="353"/>
        <v>9.9073553572704143E-2</v>
      </c>
      <c r="AK234" s="58"/>
      <c r="AL234" s="58">
        <f t="shared" si="354"/>
        <v>13.313332277376963</v>
      </c>
      <c r="AM234" s="58"/>
      <c r="AN234" s="58">
        <f t="shared" si="355"/>
        <v>4.2962930755143389E-2</v>
      </c>
      <c r="AO234" s="58"/>
      <c r="AP234" s="58">
        <f t="shared" si="356"/>
        <v>7.4020471060066324</v>
      </c>
      <c r="AQ234" s="58">
        <f t="shared" si="338"/>
        <v>5.4572271386430678E-2</v>
      </c>
      <c r="AR234" s="58">
        <f t="shared" si="339"/>
        <v>398.27027027027032</v>
      </c>
      <c r="AS234" s="58">
        <f t="shared" si="340"/>
        <v>21.734513274336283</v>
      </c>
      <c r="AT234" s="58">
        <f t="shared" si="341"/>
        <v>0.18605919003115262</v>
      </c>
      <c r="AU234" s="58">
        <f t="shared" si="342"/>
        <v>4.4361657597321065</v>
      </c>
      <c r="AV234" s="58">
        <f t="shared" si="343"/>
        <v>5.7286486486486501</v>
      </c>
      <c r="AW234" s="58">
        <f t="shared" si="344"/>
        <v>1.4383821932681869E-2</v>
      </c>
      <c r="AX234" s="58">
        <f t="shared" si="345"/>
        <v>47.173194871277865</v>
      </c>
      <c r="AY234" s="58"/>
      <c r="AZ234" s="58"/>
      <c r="BA234" s="58"/>
      <c r="BB234" s="58"/>
      <c r="BC234" s="58"/>
      <c r="BD234" s="58"/>
      <c r="BE234" s="58"/>
      <c r="BF234" s="58"/>
      <c r="BG234" s="58"/>
      <c r="BH234" s="58"/>
      <c r="BI234" s="58"/>
      <c r="BJ234" s="58"/>
      <c r="BK234" s="58"/>
      <c r="BL234" s="58"/>
      <c r="BM234" s="58"/>
      <c r="BN234" s="58"/>
      <c r="BO234" s="58"/>
      <c r="BP234" s="58"/>
      <c r="BQ234" s="58"/>
      <c r="BR234" s="58"/>
      <c r="BS234" s="58"/>
      <c r="BT234" s="58"/>
      <c r="BU234" s="58"/>
      <c r="BV234" s="58"/>
      <c r="BW234" s="58"/>
      <c r="BX234" s="58"/>
      <c r="BY234" s="58"/>
      <c r="BZ234" s="58"/>
      <c r="CA234" s="58"/>
      <c r="CB234" s="58"/>
      <c r="CC234" s="58"/>
      <c r="CD234" s="58"/>
      <c r="CE234" s="58"/>
      <c r="CF234" s="58"/>
      <c r="CG234" s="58"/>
      <c r="CH234" s="58"/>
      <c r="CI234" s="58"/>
      <c r="CJ234" s="58"/>
      <c r="CK234" s="58"/>
      <c r="CL234" s="58"/>
      <c r="CM234" s="58"/>
      <c r="CN234" s="58"/>
      <c r="CO234" s="58"/>
      <c r="CP234" s="58"/>
      <c r="CQ234" s="58"/>
      <c r="CR234" s="58"/>
      <c r="CS234" s="58"/>
      <c r="CT234" s="58"/>
      <c r="CU234" s="58"/>
      <c r="CV234" s="58"/>
      <c r="CW234" s="58"/>
      <c r="CX234" s="58"/>
      <c r="CY234" s="58"/>
      <c r="CZ234" s="58"/>
      <c r="DA234" s="58"/>
      <c r="DB234" s="58"/>
      <c r="DC234" s="58"/>
      <c r="DD234" s="58"/>
      <c r="DE234" s="58"/>
      <c r="DF234" s="58"/>
      <c r="DG234" s="58"/>
      <c r="DH234" s="58"/>
      <c r="DI234" s="58"/>
      <c r="DJ234" s="58"/>
      <c r="DK234" s="58"/>
      <c r="DL234" s="58"/>
      <c r="DM234" s="58"/>
      <c r="DN234" s="58"/>
      <c r="DO234" s="58"/>
      <c r="DP234" s="58"/>
      <c r="DQ234" s="58"/>
      <c r="DR234" s="58"/>
      <c r="DS234" s="58"/>
      <c r="DT234" s="58"/>
      <c r="DU234" s="58"/>
      <c r="DV234" s="58"/>
      <c r="DW234" s="58"/>
      <c r="DX234" s="58"/>
      <c r="DY234" s="58"/>
      <c r="DZ234" s="58"/>
      <c r="EA234" s="58"/>
      <c r="EB234" s="58"/>
      <c r="EC234" s="58"/>
      <c r="ED234" s="58"/>
      <c r="EE234" s="58"/>
      <c r="EF234" s="58"/>
      <c r="EG234" s="58"/>
      <c r="EH234" s="58"/>
      <c r="EI234" s="58"/>
      <c r="EJ234" s="58"/>
      <c r="EK234" s="58"/>
      <c r="EL234" s="58"/>
      <c r="EN234" s="8">
        <v>8</v>
      </c>
      <c r="EO234" s="8">
        <v>1</v>
      </c>
    </row>
    <row r="235" spans="2:145">
      <c r="B235" s="18" t="s">
        <v>319</v>
      </c>
      <c r="C235" s="18" t="s">
        <v>210</v>
      </c>
      <c r="D235" s="18" t="s">
        <v>301</v>
      </c>
      <c r="E235" s="8">
        <v>8</v>
      </c>
      <c r="F235" s="8">
        <v>1</v>
      </c>
      <c r="I235" s="58">
        <v>3.99</v>
      </c>
      <c r="J235" s="58">
        <v>3.41</v>
      </c>
      <c r="K235" s="58">
        <v>1.1396999999999999</v>
      </c>
      <c r="L235" s="58">
        <v>72.81</v>
      </c>
      <c r="M235" s="58">
        <v>0.1875</v>
      </c>
      <c r="N235" s="58">
        <v>0.2828</v>
      </c>
      <c r="O235" s="58">
        <v>1.3351</v>
      </c>
      <c r="P235" s="58">
        <v>6.9500000000000006E-2</v>
      </c>
      <c r="Q235" s="58">
        <v>12.55</v>
      </c>
      <c r="R235" s="58">
        <v>5.6899999999999999E-2</v>
      </c>
      <c r="S235" s="58">
        <v>95.831599999999995</v>
      </c>
      <c r="T235" s="18"/>
      <c r="V235" s="58">
        <f t="shared" si="346"/>
        <v>4.1635535668819053</v>
      </c>
      <c r="W235" s="58"/>
      <c r="X235" s="58">
        <f t="shared" si="347"/>
        <v>3.558325228838922</v>
      </c>
      <c r="Y235" s="58"/>
      <c r="Z235" s="58">
        <f t="shared" si="348"/>
        <v>1.1892736842544631</v>
      </c>
      <c r="AA235" s="58"/>
      <c r="AB235" s="58">
        <f t="shared" si="349"/>
        <v>75.9770263670856</v>
      </c>
      <c r="AC235" s="58"/>
      <c r="AD235" s="58">
        <f t="shared" si="350"/>
        <v>0.19565571272941287</v>
      </c>
      <c r="AE235" s="58"/>
      <c r="AF235" s="58">
        <f t="shared" si="351"/>
        <v>0.29510098965268244</v>
      </c>
      <c r="AG235" s="58"/>
      <c r="AH235" s="58">
        <f t="shared" si="352"/>
        <v>1.3931730243468752</v>
      </c>
      <c r="AI235" s="58"/>
      <c r="AJ235" s="58">
        <f t="shared" si="353"/>
        <v>7.2523050851702367E-2</v>
      </c>
      <c r="AK235" s="58"/>
      <c r="AL235" s="58">
        <f t="shared" si="354"/>
        <v>13.095889038688702</v>
      </c>
      <c r="AM235" s="58"/>
      <c r="AN235" s="58">
        <f t="shared" si="355"/>
        <v>5.9374986956285819E-2</v>
      </c>
      <c r="AO235" s="58"/>
      <c r="AP235" s="58">
        <f t="shared" si="356"/>
        <v>7.7218787957208272</v>
      </c>
      <c r="AQ235" s="58">
        <f t="shared" si="338"/>
        <v>5.4985337243401759E-2</v>
      </c>
      <c r="AR235" s="58">
        <f t="shared" si="339"/>
        <v>388.31999999999994</v>
      </c>
      <c r="AS235" s="58">
        <f t="shared" si="340"/>
        <v>21.351906158357771</v>
      </c>
      <c r="AT235" s="58">
        <f t="shared" si="341"/>
        <v>0.21181933937532771</v>
      </c>
      <c r="AU235" s="58">
        <f t="shared" si="342"/>
        <v>4.0300565770862802</v>
      </c>
      <c r="AV235" s="58">
        <f t="shared" si="343"/>
        <v>6.0783999999999994</v>
      </c>
      <c r="AW235" s="58">
        <f t="shared" si="344"/>
        <v>1.5653069633292129E-2</v>
      </c>
      <c r="AX235" s="58">
        <f t="shared" si="345"/>
        <v>49.570438371710637</v>
      </c>
      <c r="AY235" s="58"/>
      <c r="AZ235" s="58"/>
      <c r="BA235" s="58"/>
      <c r="BB235" s="58"/>
      <c r="BC235" s="58"/>
      <c r="BD235" s="58"/>
      <c r="BE235" s="58"/>
      <c r="BF235" s="58"/>
      <c r="BG235" s="58"/>
      <c r="BH235" s="58"/>
      <c r="BI235" s="58"/>
      <c r="BJ235" s="58"/>
      <c r="BK235" s="58"/>
      <c r="BL235" s="58"/>
      <c r="BM235" s="58"/>
      <c r="BN235" s="58"/>
      <c r="BO235" s="58"/>
      <c r="BP235" s="58"/>
      <c r="BQ235" s="58"/>
      <c r="BR235" s="58"/>
      <c r="BS235" s="58"/>
      <c r="BT235" s="58"/>
      <c r="BU235" s="58"/>
      <c r="BV235" s="58"/>
      <c r="BW235" s="58"/>
      <c r="BX235" s="58"/>
      <c r="BY235" s="58"/>
      <c r="BZ235" s="58"/>
      <c r="CA235" s="58"/>
      <c r="CB235" s="58"/>
      <c r="CC235" s="58"/>
      <c r="CD235" s="58"/>
      <c r="CE235" s="58"/>
      <c r="CF235" s="58"/>
      <c r="CG235" s="58"/>
      <c r="CH235" s="58"/>
      <c r="CI235" s="58"/>
      <c r="CJ235" s="58"/>
      <c r="CK235" s="58"/>
      <c r="CL235" s="58"/>
      <c r="CM235" s="58"/>
      <c r="CN235" s="58"/>
      <c r="CO235" s="58"/>
      <c r="CP235" s="58"/>
      <c r="CQ235" s="58"/>
      <c r="CR235" s="58"/>
      <c r="CS235" s="58"/>
      <c r="CT235" s="58"/>
      <c r="CU235" s="58"/>
      <c r="CV235" s="58"/>
      <c r="CW235" s="58"/>
      <c r="CX235" s="58"/>
      <c r="CY235" s="58"/>
      <c r="CZ235" s="58"/>
      <c r="DA235" s="58"/>
      <c r="DB235" s="58"/>
      <c r="DC235" s="58"/>
      <c r="DD235" s="58"/>
      <c r="DE235" s="58"/>
      <c r="DF235" s="58"/>
      <c r="DG235" s="58"/>
      <c r="DH235" s="58"/>
      <c r="DI235" s="58"/>
      <c r="DJ235" s="58"/>
      <c r="DK235" s="58"/>
      <c r="DL235" s="58"/>
      <c r="DM235" s="58"/>
      <c r="DN235" s="58"/>
      <c r="DO235" s="58"/>
      <c r="DP235" s="58"/>
      <c r="DQ235" s="58"/>
      <c r="DR235" s="58"/>
      <c r="DS235" s="58"/>
      <c r="DT235" s="58"/>
      <c r="DU235" s="58"/>
      <c r="DV235" s="58"/>
      <c r="DW235" s="58"/>
      <c r="DX235" s="58"/>
      <c r="DY235" s="58"/>
      <c r="DZ235" s="58"/>
      <c r="EA235" s="58"/>
      <c r="EB235" s="58"/>
      <c r="EC235" s="58"/>
      <c r="ED235" s="58"/>
      <c r="EE235" s="58"/>
      <c r="EF235" s="58"/>
      <c r="EG235" s="58"/>
      <c r="EH235" s="58"/>
      <c r="EI235" s="58"/>
      <c r="EJ235" s="58"/>
      <c r="EK235" s="58"/>
      <c r="EL235" s="58"/>
      <c r="EN235" s="8">
        <v>8</v>
      </c>
      <c r="EO235" s="8">
        <v>1</v>
      </c>
    </row>
    <row r="236" spans="2:145">
      <c r="B236" s="18" t="s">
        <v>320</v>
      </c>
      <c r="C236" s="18" t="s">
        <v>210</v>
      </c>
      <c r="D236" s="18" t="s">
        <v>301</v>
      </c>
      <c r="E236" s="8">
        <v>8</v>
      </c>
      <c r="F236" s="8">
        <v>1</v>
      </c>
      <c r="I236" s="58">
        <v>3.98</v>
      </c>
      <c r="J236" s="58">
        <v>3.51</v>
      </c>
      <c r="K236" s="58">
        <v>1.0504</v>
      </c>
      <c r="L236" s="58">
        <v>72.58</v>
      </c>
      <c r="M236" s="58">
        <v>0.15559999999999999</v>
      </c>
      <c r="N236" s="58">
        <v>0.26290000000000002</v>
      </c>
      <c r="O236" s="58">
        <v>1.3575999999999999</v>
      </c>
      <c r="P236" s="58">
        <v>5.1700000000000003E-2</v>
      </c>
      <c r="Q236" s="58">
        <v>12.63</v>
      </c>
      <c r="R236" s="58">
        <v>3.2199999999999999E-2</v>
      </c>
      <c r="S236" s="58">
        <v>95.610500000000002</v>
      </c>
      <c r="T236" s="18"/>
      <c r="V236" s="58">
        <f t="shared" si="346"/>
        <v>4.1627227135094991</v>
      </c>
      <c r="W236" s="58"/>
      <c r="X236" s="58">
        <f t="shared" si="347"/>
        <v>3.6711449056327492</v>
      </c>
      <c r="Y236" s="58"/>
      <c r="Z236" s="58">
        <f t="shared" si="348"/>
        <v>1.0986241050930599</v>
      </c>
      <c r="AA236" s="58"/>
      <c r="AB236" s="58">
        <f t="shared" si="349"/>
        <v>75.912164458924494</v>
      </c>
      <c r="AC236" s="58"/>
      <c r="AD236" s="58">
        <f t="shared" si="350"/>
        <v>0.16274363171408995</v>
      </c>
      <c r="AE236" s="58"/>
      <c r="AF236" s="58">
        <f t="shared" si="351"/>
        <v>0.27496979934212246</v>
      </c>
      <c r="AG236" s="58"/>
      <c r="AH236" s="58">
        <f t="shared" si="352"/>
        <v>1.4199277276031397</v>
      </c>
      <c r="AI236" s="58"/>
      <c r="AJ236" s="58">
        <f t="shared" si="353"/>
        <v>5.4073558866442488E-2</v>
      </c>
      <c r="AK236" s="58"/>
      <c r="AL236" s="58">
        <f t="shared" si="354"/>
        <v>13.209846198900749</v>
      </c>
      <c r="AM236" s="58"/>
      <c r="AN236" s="58">
        <f t="shared" si="355"/>
        <v>3.3678309390704993E-2</v>
      </c>
      <c r="AO236" s="58"/>
      <c r="AP236" s="58">
        <f t="shared" si="356"/>
        <v>7.8338676191422483</v>
      </c>
      <c r="AQ236" s="58">
        <f t="shared" si="338"/>
        <v>4.4330484330484331E-2</v>
      </c>
      <c r="AR236" s="58">
        <f t="shared" si="339"/>
        <v>466.45244215938311</v>
      </c>
      <c r="AS236" s="58">
        <f t="shared" si="340"/>
        <v>20.67806267806268</v>
      </c>
      <c r="AT236" s="58">
        <f t="shared" si="341"/>
        <v>0.19365055981143195</v>
      </c>
      <c r="AU236" s="58">
        <f t="shared" si="342"/>
        <v>3.99543552681628</v>
      </c>
      <c r="AV236" s="58">
        <f t="shared" si="343"/>
        <v>6.7506426735218517</v>
      </c>
      <c r="AW236" s="58">
        <f t="shared" si="344"/>
        <v>1.4472306420501515E-2</v>
      </c>
      <c r="AX236" s="58">
        <f t="shared" si="345"/>
        <v>49.786124696805146</v>
      </c>
      <c r="AY236" s="58"/>
      <c r="AZ236" s="58"/>
      <c r="BA236" s="58"/>
      <c r="BB236" s="58"/>
      <c r="BC236" s="58"/>
      <c r="BD236" s="58"/>
      <c r="BE236" s="58"/>
      <c r="BF236" s="58"/>
      <c r="BG236" s="58"/>
      <c r="BH236" s="58"/>
      <c r="BI236" s="58"/>
      <c r="BJ236" s="58"/>
      <c r="BK236" s="58"/>
      <c r="BL236" s="58"/>
      <c r="BM236" s="58"/>
      <c r="BN236" s="58"/>
      <c r="BO236" s="58"/>
      <c r="BP236" s="58"/>
      <c r="BQ236" s="58"/>
      <c r="BR236" s="58"/>
      <c r="BS236" s="58"/>
      <c r="BT236" s="58"/>
      <c r="BU236" s="58"/>
      <c r="BV236" s="58"/>
      <c r="BW236" s="58"/>
      <c r="BX236" s="58"/>
      <c r="BY236" s="58"/>
      <c r="BZ236" s="58"/>
      <c r="CA236" s="58"/>
      <c r="CB236" s="58"/>
      <c r="CC236" s="58"/>
      <c r="CD236" s="58"/>
      <c r="CE236" s="58"/>
      <c r="CF236" s="58"/>
      <c r="CG236" s="58"/>
      <c r="CH236" s="58"/>
      <c r="CI236" s="58"/>
      <c r="CJ236" s="58"/>
      <c r="CK236" s="58"/>
      <c r="CL236" s="58"/>
      <c r="CM236" s="58"/>
      <c r="CN236" s="58"/>
      <c r="CO236" s="58"/>
      <c r="CP236" s="58"/>
      <c r="CQ236" s="58"/>
      <c r="CR236" s="58"/>
      <c r="CS236" s="58"/>
      <c r="CT236" s="58"/>
      <c r="CU236" s="58"/>
      <c r="CV236" s="58"/>
      <c r="CW236" s="58"/>
      <c r="CX236" s="58"/>
      <c r="CY236" s="58"/>
      <c r="CZ236" s="58"/>
      <c r="DA236" s="58"/>
      <c r="DB236" s="58"/>
      <c r="DC236" s="58"/>
      <c r="DD236" s="58"/>
      <c r="DE236" s="58"/>
      <c r="DF236" s="58"/>
      <c r="DG236" s="58"/>
      <c r="DH236" s="58"/>
      <c r="DI236" s="58"/>
      <c r="DJ236" s="58"/>
      <c r="DK236" s="58"/>
      <c r="DL236" s="58"/>
      <c r="DM236" s="58"/>
      <c r="DN236" s="58"/>
      <c r="DO236" s="58"/>
      <c r="DP236" s="58"/>
      <c r="DQ236" s="58"/>
      <c r="DR236" s="58"/>
      <c r="DS236" s="58"/>
      <c r="DT236" s="58"/>
      <c r="DU236" s="58"/>
      <c r="DV236" s="58"/>
      <c r="DW236" s="58"/>
      <c r="DX236" s="58"/>
      <c r="DY236" s="58"/>
      <c r="DZ236" s="58"/>
      <c r="EA236" s="58"/>
      <c r="EB236" s="58"/>
      <c r="EC236" s="58"/>
      <c r="ED236" s="58"/>
      <c r="EE236" s="58"/>
      <c r="EF236" s="58"/>
      <c r="EG236" s="58"/>
      <c r="EH236" s="58"/>
      <c r="EI236" s="58"/>
      <c r="EJ236" s="58"/>
      <c r="EK236" s="58"/>
      <c r="EL236" s="58"/>
      <c r="EN236" s="8">
        <v>8</v>
      </c>
      <c r="EO236" s="8">
        <v>1</v>
      </c>
    </row>
    <row r="237" spans="2:145">
      <c r="B237" s="18" t="s">
        <v>321</v>
      </c>
      <c r="C237" s="18" t="s">
        <v>210</v>
      </c>
      <c r="D237" s="18" t="s">
        <v>301</v>
      </c>
      <c r="E237" s="8">
        <v>8</v>
      </c>
      <c r="F237" s="8">
        <v>1</v>
      </c>
      <c r="I237" s="58">
        <v>3.95</v>
      </c>
      <c r="J237" s="58">
        <v>3.4</v>
      </c>
      <c r="K237" s="58">
        <v>1.159</v>
      </c>
      <c r="L237" s="58">
        <v>72.97</v>
      </c>
      <c r="M237" s="58">
        <v>0.20760000000000001</v>
      </c>
      <c r="N237" s="58">
        <v>0.2515</v>
      </c>
      <c r="O237" s="58">
        <v>1.3749</v>
      </c>
      <c r="P237" s="58">
        <v>6.8900000000000003E-2</v>
      </c>
      <c r="Q237" s="58">
        <v>12.74</v>
      </c>
      <c r="R237" s="58">
        <v>1.18E-2</v>
      </c>
      <c r="S237" s="58">
        <v>96.133799999999994</v>
      </c>
      <c r="T237" s="18"/>
      <c r="V237" s="58">
        <f t="shared" si="346"/>
        <v>4.1088566144269763</v>
      </c>
      <c r="W237" s="58"/>
      <c r="X237" s="58">
        <f t="shared" si="347"/>
        <v>3.5367373390004349</v>
      </c>
      <c r="Y237" s="58"/>
      <c r="Z237" s="58">
        <f t="shared" si="348"/>
        <v>1.2056113458533837</v>
      </c>
      <c r="AA237" s="58"/>
      <c r="AB237" s="58">
        <f t="shared" si="349"/>
        <v>75.904624596135804</v>
      </c>
      <c r="AC237" s="58"/>
      <c r="AD237" s="58">
        <f t="shared" si="350"/>
        <v>0.21594902105190891</v>
      </c>
      <c r="AE237" s="58"/>
      <c r="AF237" s="58">
        <f t="shared" si="351"/>
        <v>0.26161454139959101</v>
      </c>
      <c r="AG237" s="58"/>
      <c r="AH237" s="58">
        <f t="shared" si="352"/>
        <v>1.4301941668799112</v>
      </c>
      <c r="AI237" s="58"/>
      <c r="AJ237" s="58">
        <f t="shared" si="353"/>
        <v>7.1670941957979406E-2</v>
      </c>
      <c r="AK237" s="58"/>
      <c r="AL237" s="58">
        <f t="shared" si="354"/>
        <v>13.252362852607513</v>
      </c>
      <c r="AM237" s="58"/>
      <c r="AN237" s="58">
        <f t="shared" si="355"/>
        <v>1.2274559000060335E-2</v>
      </c>
      <c r="AO237" s="58"/>
      <c r="AP237" s="58">
        <f t="shared" si="356"/>
        <v>7.6455939534274115</v>
      </c>
      <c r="AQ237" s="58">
        <f t="shared" si="338"/>
        <v>6.105882352941177E-2</v>
      </c>
      <c r="AR237" s="58">
        <f t="shared" si="339"/>
        <v>351.49325626204239</v>
      </c>
      <c r="AS237" s="58">
        <f t="shared" si="340"/>
        <v>21.461764705882352</v>
      </c>
      <c r="AT237" s="58">
        <f t="shared" si="341"/>
        <v>0.18292239435595317</v>
      </c>
      <c r="AU237" s="58">
        <f t="shared" si="342"/>
        <v>4.6083499005964219</v>
      </c>
      <c r="AV237" s="58">
        <f t="shared" si="343"/>
        <v>5.5828516377649331</v>
      </c>
      <c r="AW237" s="58">
        <f t="shared" si="344"/>
        <v>1.5883239687542829E-2</v>
      </c>
      <c r="AX237" s="58">
        <f t="shared" si="345"/>
        <v>46.225387056954879</v>
      </c>
      <c r="AY237" s="58"/>
      <c r="AZ237" s="58"/>
      <c r="BA237" s="58"/>
      <c r="BB237" s="58"/>
      <c r="BC237" s="58"/>
      <c r="BD237" s="58"/>
      <c r="BE237" s="58"/>
      <c r="BF237" s="58"/>
      <c r="BG237" s="58"/>
      <c r="BH237" s="58"/>
      <c r="BI237" s="58"/>
      <c r="BJ237" s="58"/>
      <c r="BK237" s="58"/>
      <c r="BL237" s="58"/>
      <c r="BM237" s="58"/>
      <c r="BN237" s="58"/>
      <c r="BO237" s="58"/>
      <c r="BP237" s="58"/>
      <c r="BQ237" s="58"/>
      <c r="BR237" s="58"/>
      <c r="BS237" s="58"/>
      <c r="BT237" s="58"/>
      <c r="BU237" s="58"/>
      <c r="BV237" s="58"/>
      <c r="BW237" s="58"/>
      <c r="BX237" s="58"/>
      <c r="BY237" s="58"/>
      <c r="BZ237" s="58"/>
      <c r="CA237" s="58"/>
      <c r="CB237" s="58"/>
      <c r="CC237" s="58"/>
      <c r="CD237" s="58"/>
      <c r="CE237" s="58"/>
      <c r="CF237" s="58"/>
      <c r="CG237" s="58"/>
      <c r="CH237" s="58"/>
      <c r="CI237" s="58"/>
      <c r="CJ237" s="58"/>
      <c r="CK237" s="58"/>
      <c r="CL237" s="58"/>
      <c r="CM237" s="58"/>
      <c r="CN237" s="58"/>
      <c r="CO237" s="58"/>
      <c r="CP237" s="58"/>
      <c r="CQ237" s="58"/>
      <c r="CR237" s="58"/>
      <c r="CS237" s="58"/>
      <c r="CT237" s="58"/>
      <c r="CU237" s="58"/>
      <c r="CV237" s="58"/>
      <c r="CW237" s="58"/>
      <c r="CX237" s="58"/>
      <c r="CY237" s="58"/>
      <c r="CZ237" s="58"/>
      <c r="DA237" s="58"/>
      <c r="DB237" s="58"/>
      <c r="DC237" s="58"/>
      <c r="DD237" s="58"/>
      <c r="DE237" s="58"/>
      <c r="DF237" s="58"/>
      <c r="DG237" s="58"/>
      <c r="DH237" s="58"/>
      <c r="DI237" s="58"/>
      <c r="DJ237" s="58"/>
      <c r="DK237" s="58"/>
      <c r="DL237" s="58"/>
      <c r="DM237" s="58"/>
      <c r="DN237" s="58"/>
      <c r="DO237" s="58"/>
      <c r="DP237" s="58"/>
      <c r="DQ237" s="58"/>
      <c r="DR237" s="58"/>
      <c r="DS237" s="58"/>
      <c r="DT237" s="58"/>
      <c r="DU237" s="58"/>
      <c r="DV237" s="58"/>
      <c r="DW237" s="58"/>
      <c r="DX237" s="58"/>
      <c r="DY237" s="58"/>
      <c r="DZ237" s="58"/>
      <c r="EA237" s="58"/>
      <c r="EB237" s="58"/>
      <c r="EC237" s="58"/>
      <c r="ED237" s="58"/>
      <c r="EE237" s="58"/>
      <c r="EF237" s="58"/>
      <c r="EG237" s="58"/>
      <c r="EH237" s="58"/>
      <c r="EI237" s="58"/>
      <c r="EJ237" s="58"/>
      <c r="EK237" s="58"/>
      <c r="EL237" s="58"/>
      <c r="EN237" s="8">
        <v>8</v>
      </c>
      <c r="EO237" s="8">
        <v>1</v>
      </c>
    </row>
    <row r="238" spans="2:145">
      <c r="B238" s="18" t="s">
        <v>322</v>
      </c>
      <c r="C238" s="18" t="s">
        <v>210</v>
      </c>
      <c r="D238" s="18" t="s">
        <v>301</v>
      </c>
      <c r="E238" s="8">
        <v>8</v>
      </c>
      <c r="F238" s="8">
        <v>1</v>
      </c>
      <c r="I238" s="58">
        <v>4.0599999999999996</v>
      </c>
      <c r="J238" s="58">
        <v>3.49</v>
      </c>
      <c r="K238" s="58">
        <v>1.1023000000000001</v>
      </c>
      <c r="L238" s="58">
        <v>73.03</v>
      </c>
      <c r="M238" s="58">
        <v>0.19220000000000001</v>
      </c>
      <c r="N238" s="58">
        <v>0.2757</v>
      </c>
      <c r="O238" s="58">
        <v>1.3617999999999999</v>
      </c>
      <c r="P238" s="58">
        <v>0</v>
      </c>
      <c r="Q238" s="58">
        <v>12.9</v>
      </c>
      <c r="R238" s="58">
        <v>3.5499999999999997E-2</v>
      </c>
      <c r="S238" s="58">
        <v>96.447599999999994</v>
      </c>
      <c r="T238" s="18"/>
      <c r="V238" s="58">
        <f t="shared" si="346"/>
        <v>4.2095396878719633</v>
      </c>
      <c r="W238" s="58"/>
      <c r="X238" s="58">
        <f t="shared" si="347"/>
        <v>3.6185451996731905</v>
      </c>
      <c r="Y238" s="58"/>
      <c r="Z238" s="58">
        <f t="shared" si="348"/>
        <v>1.1429003935815927</v>
      </c>
      <c r="AA238" s="58"/>
      <c r="AB238" s="58">
        <f t="shared" si="349"/>
        <v>75.719872759923533</v>
      </c>
      <c r="AC238" s="58"/>
      <c r="AD238" s="58">
        <f t="shared" si="350"/>
        <v>0.1992791940908846</v>
      </c>
      <c r="AE238" s="58"/>
      <c r="AF238" s="58">
        <f t="shared" si="351"/>
        <v>0.28585470244982769</v>
      </c>
      <c r="AG238" s="58"/>
      <c r="AH238" s="58">
        <f t="shared" si="352"/>
        <v>1.4119584105773497</v>
      </c>
      <c r="AI238" s="58"/>
      <c r="AJ238" s="58">
        <f t="shared" si="353"/>
        <v>0</v>
      </c>
      <c r="AK238" s="58"/>
      <c r="AL238" s="58">
        <f t="shared" si="354"/>
        <v>13.375138417130131</v>
      </c>
      <c r="AM238" s="58"/>
      <c r="AN238" s="58">
        <f t="shared" si="355"/>
        <v>3.6807551457993769E-2</v>
      </c>
      <c r="AO238" s="58"/>
      <c r="AP238" s="58">
        <f t="shared" si="356"/>
        <v>7.8280848875451543</v>
      </c>
      <c r="AQ238" s="58">
        <f t="shared" si="338"/>
        <v>5.5071633237822354E-2</v>
      </c>
      <c r="AR238" s="58">
        <f t="shared" si="339"/>
        <v>379.96878251821022</v>
      </c>
      <c r="AS238" s="58">
        <f t="shared" si="340"/>
        <v>20.92550143266476</v>
      </c>
      <c r="AT238" s="58">
        <f t="shared" si="341"/>
        <v>0.20245263621677193</v>
      </c>
      <c r="AU238" s="58">
        <f t="shared" si="342"/>
        <v>3.9981864345302869</v>
      </c>
      <c r="AV238" s="58">
        <f t="shared" si="343"/>
        <v>5.7351716961498447</v>
      </c>
      <c r="AW238" s="58">
        <f t="shared" si="344"/>
        <v>1.5093797069697386E-2</v>
      </c>
      <c r="AX238" s="58">
        <f t="shared" si="345"/>
        <v>49.768918145479645</v>
      </c>
      <c r="AY238" s="58"/>
      <c r="AZ238" s="58"/>
      <c r="BA238" s="58"/>
      <c r="BB238" s="58"/>
      <c r="BC238" s="58"/>
      <c r="BD238" s="58"/>
      <c r="BE238" s="58"/>
      <c r="BF238" s="58"/>
      <c r="BG238" s="58"/>
      <c r="BH238" s="58"/>
      <c r="BI238" s="58"/>
      <c r="BJ238" s="58"/>
      <c r="BK238" s="58"/>
      <c r="BL238" s="58"/>
      <c r="BM238" s="58"/>
      <c r="BN238" s="58"/>
      <c r="BO238" s="58"/>
      <c r="BP238" s="58"/>
      <c r="BQ238" s="58"/>
      <c r="BR238" s="58"/>
      <c r="BS238" s="58"/>
      <c r="BT238" s="58"/>
      <c r="BU238" s="58"/>
      <c r="BV238" s="58"/>
      <c r="BW238" s="58"/>
      <c r="BX238" s="58"/>
      <c r="BY238" s="58"/>
      <c r="BZ238" s="58"/>
      <c r="CA238" s="58"/>
      <c r="CB238" s="58"/>
      <c r="CC238" s="58"/>
      <c r="CD238" s="58"/>
      <c r="CE238" s="58"/>
      <c r="CF238" s="58"/>
      <c r="CG238" s="58"/>
      <c r="CH238" s="58"/>
      <c r="CI238" s="58"/>
      <c r="CJ238" s="58"/>
      <c r="CK238" s="58"/>
      <c r="CL238" s="58"/>
      <c r="CM238" s="58"/>
      <c r="CN238" s="58"/>
      <c r="CO238" s="58"/>
      <c r="CP238" s="58"/>
      <c r="CQ238" s="58"/>
      <c r="CR238" s="58"/>
      <c r="CS238" s="58"/>
      <c r="CT238" s="58"/>
      <c r="CU238" s="58"/>
      <c r="CV238" s="58"/>
      <c r="CW238" s="58"/>
      <c r="CX238" s="58"/>
      <c r="CY238" s="58"/>
      <c r="CZ238" s="58"/>
      <c r="DA238" s="58"/>
      <c r="DB238" s="58"/>
      <c r="DC238" s="58"/>
      <c r="DD238" s="58"/>
      <c r="DE238" s="58"/>
      <c r="DF238" s="58"/>
      <c r="DG238" s="58"/>
      <c r="DH238" s="58"/>
      <c r="DI238" s="58"/>
      <c r="DJ238" s="58"/>
      <c r="DK238" s="58"/>
      <c r="DL238" s="58"/>
      <c r="DM238" s="58"/>
      <c r="DN238" s="58"/>
      <c r="DO238" s="58"/>
      <c r="DP238" s="58"/>
      <c r="DQ238" s="58"/>
      <c r="DR238" s="58"/>
      <c r="DS238" s="58"/>
      <c r="DT238" s="58"/>
      <c r="DU238" s="58"/>
      <c r="DV238" s="58"/>
      <c r="DW238" s="58"/>
      <c r="DX238" s="58"/>
      <c r="DY238" s="58"/>
      <c r="DZ238" s="58"/>
      <c r="EA238" s="58"/>
      <c r="EB238" s="58"/>
      <c r="EC238" s="58"/>
      <c r="ED238" s="58"/>
      <c r="EE238" s="58"/>
      <c r="EF238" s="58"/>
      <c r="EG238" s="58"/>
      <c r="EH238" s="58"/>
      <c r="EI238" s="58"/>
      <c r="EJ238" s="58"/>
      <c r="EK238" s="58"/>
      <c r="EL238" s="58"/>
      <c r="EN238" s="8">
        <v>8</v>
      </c>
      <c r="EO238" s="8">
        <v>1</v>
      </c>
    </row>
    <row r="239" spans="2:145">
      <c r="B239" s="18" t="s">
        <v>323</v>
      </c>
      <c r="C239" s="18" t="s">
        <v>210</v>
      </c>
      <c r="D239" s="18" t="s">
        <v>301</v>
      </c>
      <c r="E239" s="8">
        <v>8</v>
      </c>
      <c r="F239" s="8">
        <v>1</v>
      </c>
      <c r="I239" s="58">
        <v>3.93</v>
      </c>
      <c r="J239" s="58">
        <v>3.47</v>
      </c>
      <c r="K239" s="58">
        <v>1.0971</v>
      </c>
      <c r="L239" s="58">
        <v>72.27</v>
      </c>
      <c r="M239" s="58">
        <v>0.19040000000000001</v>
      </c>
      <c r="N239" s="58">
        <v>0.2843</v>
      </c>
      <c r="O239" s="58">
        <v>1.2886</v>
      </c>
      <c r="P239" s="58">
        <v>0.08</v>
      </c>
      <c r="Q239" s="58">
        <v>12.8</v>
      </c>
      <c r="R239" s="58">
        <v>0</v>
      </c>
      <c r="S239" s="58">
        <v>95.410499999999999</v>
      </c>
      <c r="T239" s="18"/>
      <c r="V239" s="58">
        <f t="shared" si="346"/>
        <v>4.1190435015014071</v>
      </c>
      <c r="W239" s="58"/>
      <c r="X239" s="58">
        <f t="shared" si="347"/>
        <v>3.6369162723180368</v>
      </c>
      <c r="Y239" s="58"/>
      <c r="Z239" s="58">
        <f t="shared" si="348"/>
        <v>1.1498734416023393</v>
      </c>
      <c r="AA239" s="58"/>
      <c r="AB239" s="58">
        <f t="shared" si="349"/>
        <v>75.746380115396107</v>
      </c>
      <c r="AC239" s="58"/>
      <c r="AD239" s="58">
        <f t="shared" si="350"/>
        <v>0.19955874877503002</v>
      </c>
      <c r="AE239" s="58"/>
      <c r="AF239" s="58">
        <f t="shared" si="351"/>
        <v>0.29797558968876592</v>
      </c>
      <c r="AG239" s="58"/>
      <c r="AH239" s="58">
        <f t="shared" si="352"/>
        <v>1.3505851033167209</v>
      </c>
      <c r="AI239" s="58"/>
      <c r="AJ239" s="58">
        <f t="shared" si="353"/>
        <v>8.3848213771021002E-2</v>
      </c>
      <c r="AK239" s="58"/>
      <c r="AL239" s="58">
        <f t="shared" si="354"/>
        <v>13.415714203363363</v>
      </c>
      <c r="AM239" s="58"/>
      <c r="AN239" s="58">
        <f t="shared" si="355"/>
        <v>0</v>
      </c>
      <c r="AO239" s="58"/>
      <c r="AP239" s="58">
        <f t="shared" si="356"/>
        <v>7.7559597738194439</v>
      </c>
      <c r="AQ239" s="58">
        <f t="shared" si="338"/>
        <v>5.4870317002881842E-2</v>
      </c>
      <c r="AR239" s="58">
        <f t="shared" si="339"/>
        <v>379.56932773109241</v>
      </c>
      <c r="AS239" s="58">
        <f t="shared" si="340"/>
        <v>20.827089337175789</v>
      </c>
      <c r="AT239" s="58">
        <f t="shared" si="341"/>
        <v>0.22062703709452119</v>
      </c>
      <c r="AU239" s="58">
        <f t="shared" si="342"/>
        <v>3.8589518114667603</v>
      </c>
      <c r="AV239" s="58">
        <f t="shared" si="343"/>
        <v>5.7620798319327724</v>
      </c>
      <c r="AW239" s="58">
        <f t="shared" si="344"/>
        <v>1.5180572851805726E-2</v>
      </c>
      <c r="AX239" s="58">
        <f t="shared" si="345"/>
        <v>50.655010820618664</v>
      </c>
      <c r="AY239" s="58"/>
      <c r="AZ239" s="58"/>
      <c r="BA239" s="58"/>
      <c r="BB239" s="58"/>
      <c r="BC239" s="58"/>
      <c r="BD239" s="58"/>
      <c r="BE239" s="58"/>
      <c r="BF239" s="58"/>
      <c r="BG239" s="58"/>
      <c r="BH239" s="58"/>
      <c r="BI239" s="58"/>
      <c r="BJ239" s="58"/>
      <c r="BK239" s="58"/>
      <c r="BL239" s="58"/>
      <c r="BM239" s="58"/>
      <c r="BN239" s="58"/>
      <c r="BO239" s="58"/>
      <c r="BP239" s="58"/>
      <c r="BQ239" s="58"/>
      <c r="BR239" s="58"/>
      <c r="BS239" s="58"/>
      <c r="BT239" s="58"/>
      <c r="BU239" s="58"/>
      <c r="BV239" s="58"/>
      <c r="BW239" s="58"/>
      <c r="BX239" s="58"/>
      <c r="BY239" s="58"/>
      <c r="BZ239" s="58"/>
      <c r="CA239" s="58"/>
      <c r="CB239" s="58"/>
      <c r="CC239" s="58"/>
      <c r="CD239" s="58"/>
      <c r="CE239" s="58"/>
      <c r="CF239" s="58"/>
      <c r="CG239" s="58"/>
      <c r="CH239" s="58"/>
      <c r="CI239" s="58"/>
      <c r="CJ239" s="58"/>
      <c r="CK239" s="58"/>
      <c r="CL239" s="58"/>
      <c r="CM239" s="58"/>
      <c r="CN239" s="58"/>
      <c r="CO239" s="58"/>
      <c r="CP239" s="58"/>
      <c r="CQ239" s="58"/>
      <c r="CR239" s="58"/>
      <c r="CS239" s="58"/>
      <c r="CT239" s="58"/>
      <c r="CU239" s="58"/>
      <c r="CV239" s="58"/>
      <c r="CW239" s="58"/>
      <c r="CX239" s="58"/>
      <c r="CY239" s="58"/>
      <c r="CZ239" s="58"/>
      <c r="DA239" s="58"/>
      <c r="DB239" s="58"/>
      <c r="DC239" s="58"/>
      <c r="DD239" s="58"/>
      <c r="DE239" s="58"/>
      <c r="DF239" s="58"/>
      <c r="DG239" s="58"/>
      <c r="DH239" s="58"/>
      <c r="DI239" s="58"/>
      <c r="DJ239" s="58"/>
      <c r="DK239" s="58"/>
      <c r="DL239" s="58"/>
      <c r="DM239" s="58"/>
      <c r="DN239" s="58"/>
      <c r="DO239" s="58"/>
      <c r="DP239" s="58"/>
      <c r="DQ239" s="58"/>
      <c r="DR239" s="58"/>
      <c r="DS239" s="58"/>
      <c r="DT239" s="58"/>
      <c r="DU239" s="58"/>
      <c r="DV239" s="58"/>
      <c r="DW239" s="58"/>
      <c r="DX239" s="58"/>
      <c r="DY239" s="58"/>
      <c r="DZ239" s="58"/>
      <c r="EA239" s="58"/>
      <c r="EB239" s="58"/>
      <c r="EC239" s="58"/>
      <c r="ED239" s="58"/>
      <c r="EE239" s="58"/>
      <c r="EF239" s="58"/>
      <c r="EG239" s="58"/>
      <c r="EH239" s="58"/>
      <c r="EI239" s="58"/>
      <c r="EJ239" s="58"/>
      <c r="EK239" s="58"/>
      <c r="EL239" s="58"/>
      <c r="EN239" s="8">
        <v>8</v>
      </c>
      <c r="EO239" s="8">
        <v>1</v>
      </c>
    </row>
    <row r="240" spans="2:145">
      <c r="B240" s="18" t="s">
        <v>324</v>
      </c>
      <c r="C240" s="18" t="s">
        <v>210</v>
      </c>
      <c r="D240" s="18" t="s">
        <v>301</v>
      </c>
      <c r="E240" s="8">
        <v>8</v>
      </c>
      <c r="F240" s="8">
        <v>1</v>
      </c>
      <c r="I240" s="58">
        <v>3.93</v>
      </c>
      <c r="J240" s="58">
        <v>3.34</v>
      </c>
      <c r="K240" s="58">
        <v>1.0785</v>
      </c>
      <c r="L240" s="58">
        <v>73.739999999999995</v>
      </c>
      <c r="M240" s="58">
        <v>0.1908</v>
      </c>
      <c r="N240" s="58">
        <v>0.30120000000000002</v>
      </c>
      <c r="O240" s="58">
        <v>1.3147</v>
      </c>
      <c r="P240" s="58">
        <v>7.4999999999999997E-2</v>
      </c>
      <c r="Q240" s="58">
        <v>12.95</v>
      </c>
      <c r="R240" s="58">
        <v>2.4799999999999999E-2</v>
      </c>
      <c r="S240" s="58">
        <v>96.944999999999993</v>
      </c>
      <c r="T240" s="18"/>
      <c r="V240" s="58">
        <f t="shared" si="346"/>
        <v>4.0538449636391771</v>
      </c>
      <c r="W240" s="58"/>
      <c r="X240" s="58">
        <f t="shared" si="347"/>
        <v>3.4452524627366032</v>
      </c>
      <c r="Y240" s="58"/>
      <c r="Z240" s="58">
        <f t="shared" si="348"/>
        <v>1.1124864613956369</v>
      </c>
      <c r="AA240" s="58"/>
      <c r="AB240" s="58">
        <f t="shared" si="349"/>
        <v>76.063747485687756</v>
      </c>
      <c r="AC240" s="58"/>
      <c r="AD240" s="58">
        <f t="shared" si="350"/>
        <v>0.19681262571561195</v>
      </c>
      <c r="AE240" s="58"/>
      <c r="AF240" s="58">
        <f t="shared" si="351"/>
        <v>0.31069162927433086</v>
      </c>
      <c r="AG240" s="58"/>
      <c r="AH240" s="58">
        <f t="shared" si="352"/>
        <v>1.3561297642993451</v>
      </c>
      <c r="AI240" s="58"/>
      <c r="AJ240" s="58">
        <f t="shared" si="353"/>
        <v>7.7363453504564444E-2</v>
      </c>
      <c r="AK240" s="58"/>
      <c r="AL240" s="58">
        <f t="shared" si="354"/>
        <v>13.358089638454796</v>
      </c>
      <c r="AM240" s="58"/>
      <c r="AN240" s="58">
        <f t="shared" si="355"/>
        <v>2.5581515292175977E-2</v>
      </c>
      <c r="AO240" s="58"/>
      <c r="AP240" s="58">
        <f t="shared" si="356"/>
        <v>7.4990974263757799</v>
      </c>
      <c r="AQ240" s="58">
        <f t="shared" si="338"/>
        <v>5.7125748502994012E-2</v>
      </c>
      <c r="AR240" s="58">
        <f t="shared" si="339"/>
        <v>386.4779874213836</v>
      </c>
      <c r="AS240" s="58">
        <f t="shared" si="340"/>
        <v>22.077844311377245</v>
      </c>
      <c r="AT240" s="58">
        <f t="shared" si="341"/>
        <v>0.22910169620445731</v>
      </c>
      <c r="AU240" s="58">
        <f t="shared" si="342"/>
        <v>3.5806772908366535</v>
      </c>
      <c r="AV240" s="58">
        <f t="shared" si="343"/>
        <v>5.6525157232704411</v>
      </c>
      <c r="AW240" s="58">
        <f t="shared" si="344"/>
        <v>1.4625711960943861E-2</v>
      </c>
      <c r="AX240" s="58">
        <f t="shared" si="345"/>
        <v>52.523991752101843</v>
      </c>
      <c r="AY240" s="58"/>
      <c r="AZ240" s="58"/>
      <c r="BA240" s="58"/>
      <c r="BB240" s="58"/>
      <c r="BC240" s="58"/>
      <c r="BD240" s="58"/>
      <c r="BE240" s="58"/>
      <c r="BF240" s="58"/>
      <c r="BG240" s="58"/>
      <c r="BH240" s="58"/>
      <c r="BI240" s="58"/>
      <c r="BJ240" s="58"/>
      <c r="BK240" s="58"/>
      <c r="BL240" s="58"/>
      <c r="BM240" s="58"/>
      <c r="BN240" s="58"/>
      <c r="BO240" s="58"/>
      <c r="BP240" s="58"/>
      <c r="BQ240" s="58"/>
      <c r="BR240" s="58"/>
      <c r="BS240" s="58"/>
      <c r="BT240" s="58"/>
      <c r="BU240" s="58"/>
      <c r="BV240" s="58"/>
      <c r="BW240" s="58"/>
      <c r="BX240" s="58"/>
      <c r="BY240" s="58"/>
      <c r="BZ240" s="58"/>
      <c r="CA240" s="58"/>
      <c r="CB240" s="58"/>
      <c r="CC240" s="58"/>
      <c r="CD240" s="58"/>
      <c r="CE240" s="58"/>
      <c r="CF240" s="58"/>
      <c r="CG240" s="58"/>
      <c r="CH240" s="58"/>
      <c r="CI240" s="58"/>
      <c r="CJ240" s="58"/>
      <c r="CK240" s="58"/>
      <c r="CL240" s="58"/>
      <c r="CM240" s="58"/>
      <c r="CN240" s="58"/>
      <c r="CO240" s="58"/>
      <c r="CP240" s="58"/>
      <c r="CQ240" s="58"/>
      <c r="CR240" s="58"/>
      <c r="CS240" s="58"/>
      <c r="CT240" s="58"/>
      <c r="CU240" s="58"/>
      <c r="CV240" s="58"/>
      <c r="CW240" s="58"/>
      <c r="CX240" s="58"/>
      <c r="CY240" s="58"/>
      <c r="CZ240" s="58"/>
      <c r="DA240" s="58"/>
      <c r="DB240" s="58"/>
      <c r="DC240" s="58"/>
      <c r="DD240" s="58"/>
      <c r="DE240" s="58"/>
      <c r="DF240" s="58"/>
      <c r="DG240" s="58"/>
      <c r="DH240" s="58"/>
      <c r="DI240" s="58"/>
      <c r="DJ240" s="58"/>
      <c r="DK240" s="58"/>
      <c r="DL240" s="58"/>
      <c r="DM240" s="58"/>
      <c r="DN240" s="58"/>
      <c r="DO240" s="58"/>
      <c r="DP240" s="58"/>
      <c r="DQ240" s="58"/>
      <c r="DR240" s="58"/>
      <c r="DS240" s="58"/>
      <c r="DT240" s="58"/>
      <c r="DU240" s="58"/>
      <c r="DV240" s="58"/>
      <c r="DW240" s="58"/>
      <c r="DX240" s="58"/>
      <c r="DY240" s="58"/>
      <c r="DZ240" s="58"/>
      <c r="EA240" s="58"/>
      <c r="EB240" s="58"/>
      <c r="EC240" s="58"/>
      <c r="ED240" s="58"/>
      <c r="EE240" s="58"/>
      <c r="EF240" s="58"/>
      <c r="EG240" s="58"/>
      <c r="EH240" s="58"/>
      <c r="EI240" s="58"/>
      <c r="EJ240" s="58"/>
      <c r="EK240" s="58"/>
      <c r="EL240" s="58"/>
      <c r="EN240" s="8">
        <v>8</v>
      </c>
      <c r="EO240" s="8">
        <v>1</v>
      </c>
    </row>
    <row r="241" spans="2:145">
      <c r="B241" s="18" t="s">
        <v>325</v>
      </c>
      <c r="C241" s="18" t="s">
        <v>210</v>
      </c>
      <c r="D241" s="18" t="s">
        <v>301</v>
      </c>
      <c r="E241" s="8">
        <v>8</v>
      </c>
      <c r="F241" s="8">
        <v>1</v>
      </c>
      <c r="I241" s="58">
        <v>4.03</v>
      </c>
      <c r="J241" s="58">
        <v>3.49</v>
      </c>
      <c r="K241" s="58">
        <v>0.84370000000000001</v>
      </c>
      <c r="L241" s="58">
        <v>72.78</v>
      </c>
      <c r="M241" s="58">
        <v>0.21160000000000001</v>
      </c>
      <c r="N241" s="58">
        <v>0.2742</v>
      </c>
      <c r="O241" s="58">
        <v>1.3587</v>
      </c>
      <c r="P241" s="58">
        <v>3.0000000000000001E-3</v>
      </c>
      <c r="Q241" s="58">
        <v>12.97</v>
      </c>
      <c r="R241" s="58">
        <v>4.0899999999999999E-2</v>
      </c>
      <c r="S241" s="58">
        <v>96.002200000000002</v>
      </c>
      <c r="T241" s="18"/>
      <c r="V241" s="58">
        <f t="shared" si="346"/>
        <v>4.1978204666143073</v>
      </c>
      <c r="W241" s="58"/>
      <c r="X241" s="58">
        <f t="shared" si="347"/>
        <v>3.635333356943903</v>
      </c>
      <c r="Y241" s="58"/>
      <c r="Z241" s="58">
        <f t="shared" si="348"/>
        <v>0.87883402672022104</v>
      </c>
      <c r="AA241" s="58"/>
      <c r="AB241" s="58">
        <f t="shared" si="349"/>
        <v>75.810762670022143</v>
      </c>
      <c r="AC241" s="58"/>
      <c r="AD241" s="58">
        <f t="shared" si="350"/>
        <v>0.22041161556714325</v>
      </c>
      <c r="AE241" s="58"/>
      <c r="AF241" s="58">
        <f t="shared" si="351"/>
        <v>0.28561845457708263</v>
      </c>
      <c r="AG241" s="58"/>
      <c r="AH241" s="58">
        <f t="shared" si="352"/>
        <v>1.4152800664984759</v>
      </c>
      <c r="AI241" s="58"/>
      <c r="AJ241" s="58">
        <f t="shared" si="353"/>
        <v>3.1249283870577967E-3</v>
      </c>
      <c r="AK241" s="58"/>
      <c r="AL241" s="58">
        <f t="shared" si="354"/>
        <v>13.510107060046542</v>
      </c>
      <c r="AM241" s="58"/>
      <c r="AN241" s="58">
        <f t="shared" si="355"/>
        <v>4.2603190343554628E-2</v>
      </c>
      <c r="AO241" s="58"/>
      <c r="AP241" s="58">
        <f t="shared" si="356"/>
        <v>7.8331538235582103</v>
      </c>
      <c r="AQ241" s="58">
        <f t="shared" si="338"/>
        <v>6.0630372492836683E-2</v>
      </c>
      <c r="AR241" s="58">
        <f t="shared" si="339"/>
        <v>343.95085066162568</v>
      </c>
      <c r="AS241" s="58">
        <f t="shared" si="340"/>
        <v>20.853868194842409</v>
      </c>
      <c r="AT241" s="58">
        <f t="shared" si="341"/>
        <v>0.20181055420622657</v>
      </c>
      <c r="AU241" s="58">
        <f t="shared" si="342"/>
        <v>3.0769511305616337</v>
      </c>
      <c r="AV241" s="58">
        <f t="shared" si="343"/>
        <v>3.9872400756143671</v>
      </c>
      <c r="AW241" s="58">
        <f t="shared" si="344"/>
        <v>1.1592470458917287E-2</v>
      </c>
      <c r="AX241" s="58">
        <f t="shared" si="345"/>
        <v>56.283069378076014</v>
      </c>
      <c r="AY241" s="58"/>
      <c r="AZ241" s="58"/>
      <c r="BA241" s="58"/>
      <c r="BB241" s="58"/>
      <c r="BC241" s="58"/>
      <c r="BD241" s="58"/>
      <c r="BE241" s="58"/>
      <c r="BF241" s="58"/>
      <c r="BG241" s="58"/>
      <c r="BH241" s="58"/>
      <c r="BI241" s="58"/>
      <c r="BJ241" s="58"/>
      <c r="BK241" s="58"/>
      <c r="BL241" s="58"/>
      <c r="BM241" s="58"/>
      <c r="BN241" s="58"/>
      <c r="BO241" s="58"/>
      <c r="BP241" s="58"/>
      <c r="BQ241" s="58"/>
      <c r="BR241" s="58"/>
      <c r="BS241" s="58"/>
      <c r="BT241" s="58"/>
      <c r="BU241" s="58"/>
      <c r="BV241" s="58"/>
      <c r="BW241" s="58"/>
      <c r="BX241" s="58"/>
      <c r="BY241" s="58"/>
      <c r="BZ241" s="58"/>
      <c r="CA241" s="58"/>
      <c r="CB241" s="58"/>
      <c r="CC241" s="58"/>
      <c r="CD241" s="58"/>
      <c r="CE241" s="58"/>
      <c r="CF241" s="58"/>
      <c r="CG241" s="58"/>
      <c r="CH241" s="58"/>
      <c r="CI241" s="58"/>
      <c r="CJ241" s="58"/>
      <c r="CK241" s="58"/>
      <c r="CL241" s="58"/>
      <c r="CM241" s="58"/>
      <c r="CN241" s="58"/>
      <c r="CO241" s="58"/>
      <c r="CP241" s="58"/>
      <c r="CQ241" s="58"/>
      <c r="CR241" s="58"/>
      <c r="CS241" s="58"/>
      <c r="CT241" s="58"/>
      <c r="CU241" s="58"/>
      <c r="CV241" s="58"/>
      <c r="CW241" s="58"/>
      <c r="CX241" s="58"/>
      <c r="CY241" s="58"/>
      <c r="CZ241" s="58"/>
      <c r="DA241" s="58"/>
      <c r="DB241" s="58"/>
      <c r="DC241" s="58"/>
      <c r="DD241" s="58"/>
      <c r="DE241" s="58"/>
      <c r="DF241" s="58"/>
      <c r="DG241" s="58"/>
      <c r="DH241" s="58"/>
      <c r="DI241" s="58"/>
      <c r="DJ241" s="58"/>
      <c r="DK241" s="58"/>
      <c r="DL241" s="58"/>
      <c r="DM241" s="58"/>
      <c r="DN241" s="58"/>
      <c r="DO241" s="58"/>
      <c r="DP241" s="58"/>
      <c r="DQ241" s="58"/>
      <c r="DR241" s="58"/>
      <c r="DS241" s="58"/>
      <c r="DT241" s="58"/>
      <c r="DU241" s="58"/>
      <c r="DV241" s="58"/>
      <c r="DW241" s="58"/>
      <c r="DX241" s="58"/>
      <c r="DY241" s="58"/>
      <c r="DZ241" s="58"/>
      <c r="EA241" s="58"/>
      <c r="EB241" s="58"/>
      <c r="EC241" s="58"/>
      <c r="ED241" s="58"/>
      <c r="EE241" s="58"/>
      <c r="EF241" s="58"/>
      <c r="EG241" s="58"/>
      <c r="EH241" s="58"/>
      <c r="EI241" s="58"/>
      <c r="EJ241" s="58"/>
      <c r="EK241" s="58"/>
      <c r="EL241" s="58"/>
      <c r="EN241" s="8">
        <v>8</v>
      </c>
      <c r="EO241" s="8">
        <v>1</v>
      </c>
    </row>
    <row r="242" spans="2:145">
      <c r="B242" s="18" t="s">
        <v>326</v>
      </c>
      <c r="C242" s="18" t="s">
        <v>210</v>
      </c>
      <c r="D242" s="18" t="s">
        <v>301</v>
      </c>
      <c r="E242" s="8">
        <v>8</v>
      </c>
      <c r="F242" s="8">
        <v>1</v>
      </c>
      <c r="I242" s="58">
        <v>3.84</v>
      </c>
      <c r="J242" s="58">
        <v>3.43</v>
      </c>
      <c r="K242" s="58">
        <v>1.1035999999999999</v>
      </c>
      <c r="L242" s="58">
        <v>72.73</v>
      </c>
      <c r="M242" s="58">
        <v>0.17510000000000001</v>
      </c>
      <c r="N242" s="58">
        <v>0.29110000000000003</v>
      </c>
      <c r="O242" s="58">
        <v>1.3213999999999999</v>
      </c>
      <c r="P242" s="58">
        <v>6.0100000000000001E-2</v>
      </c>
      <c r="Q242" s="58">
        <v>12.83</v>
      </c>
      <c r="R242" s="58">
        <v>1.4E-2</v>
      </c>
      <c r="S242" s="58">
        <v>95.795400000000001</v>
      </c>
      <c r="T242" s="18"/>
      <c r="V242" s="58">
        <f t="shared" si="346"/>
        <v>4.0085432077114351</v>
      </c>
      <c r="W242" s="58"/>
      <c r="X242" s="58">
        <f t="shared" si="347"/>
        <v>3.5805477089714119</v>
      </c>
      <c r="Y242" s="58"/>
      <c r="Z242" s="58">
        <f t="shared" si="348"/>
        <v>1.152038615632901</v>
      </c>
      <c r="AA242" s="58"/>
      <c r="AB242" s="58">
        <f t="shared" si="349"/>
        <v>75.922225910638716</v>
      </c>
      <c r="AC242" s="58"/>
      <c r="AD242" s="58">
        <f t="shared" si="350"/>
        <v>0.18278539470580007</v>
      </c>
      <c r="AE242" s="58"/>
      <c r="AF242" s="58">
        <f t="shared" si="351"/>
        <v>0.30387680410541634</v>
      </c>
      <c r="AG242" s="58"/>
      <c r="AH242" s="58">
        <f t="shared" si="352"/>
        <v>1.3793981756952838</v>
      </c>
      <c r="AI242" s="58"/>
      <c r="AJ242" s="58">
        <f t="shared" si="353"/>
        <v>6.2737876766525327E-2</v>
      </c>
      <c r="AK242" s="58"/>
      <c r="AL242" s="58">
        <f t="shared" si="354"/>
        <v>13.393127436181695</v>
      </c>
      <c r="AM242" s="58"/>
      <c r="AN242" s="58">
        <f t="shared" si="355"/>
        <v>1.4614480444781273E-2</v>
      </c>
      <c r="AO242" s="58"/>
      <c r="AP242" s="58">
        <f t="shared" si="356"/>
        <v>7.5890909166828475</v>
      </c>
      <c r="AQ242" s="58">
        <f t="shared" si="338"/>
        <v>5.1049562682215749E-2</v>
      </c>
      <c r="AR242" s="58">
        <f t="shared" si="339"/>
        <v>415.36264991433467</v>
      </c>
      <c r="AS242" s="58">
        <f t="shared" si="340"/>
        <v>21.204081632653061</v>
      </c>
      <c r="AT242" s="58">
        <f t="shared" si="341"/>
        <v>0.22029665506281221</v>
      </c>
      <c r="AU242" s="58">
        <f t="shared" si="342"/>
        <v>3.7911370663002404</v>
      </c>
      <c r="AV242" s="58">
        <f t="shared" si="343"/>
        <v>6.3026841804683036</v>
      </c>
      <c r="AW242" s="58">
        <f t="shared" si="344"/>
        <v>1.5173930977588341E-2</v>
      </c>
      <c r="AX242" s="58">
        <f t="shared" si="345"/>
        <v>51.098111778442714</v>
      </c>
      <c r="AY242" s="58"/>
      <c r="AZ242" s="58"/>
      <c r="BA242" s="58"/>
      <c r="BB242" s="58"/>
      <c r="BC242" s="58"/>
      <c r="BD242" s="58"/>
      <c r="BE242" s="58"/>
      <c r="BF242" s="58"/>
      <c r="BG242" s="58"/>
      <c r="BH242" s="58"/>
      <c r="BI242" s="58"/>
      <c r="BJ242" s="58"/>
      <c r="BK242" s="58"/>
      <c r="BL242" s="58"/>
      <c r="BM242" s="58"/>
      <c r="BN242" s="58"/>
      <c r="BO242" s="58"/>
      <c r="BP242" s="58"/>
      <c r="BQ242" s="58"/>
      <c r="BR242" s="58"/>
      <c r="BS242" s="58"/>
      <c r="BT242" s="58"/>
      <c r="BU242" s="58"/>
      <c r="BV242" s="58"/>
      <c r="BW242" s="58"/>
      <c r="BX242" s="58"/>
      <c r="BY242" s="58"/>
      <c r="BZ242" s="58"/>
      <c r="CA242" s="58"/>
      <c r="CB242" s="58"/>
      <c r="CC242" s="58"/>
      <c r="CD242" s="58"/>
      <c r="CE242" s="58"/>
      <c r="CF242" s="58"/>
      <c r="CG242" s="58"/>
      <c r="CH242" s="58"/>
      <c r="CI242" s="58"/>
      <c r="CJ242" s="58"/>
      <c r="CK242" s="58"/>
      <c r="CL242" s="58"/>
      <c r="CM242" s="58"/>
      <c r="CN242" s="58"/>
      <c r="CO242" s="58"/>
      <c r="CP242" s="58"/>
      <c r="CQ242" s="58"/>
      <c r="CR242" s="58"/>
      <c r="CS242" s="58"/>
      <c r="CT242" s="58"/>
      <c r="CU242" s="58"/>
      <c r="CV242" s="58"/>
      <c r="CW242" s="58"/>
      <c r="CX242" s="58"/>
      <c r="CY242" s="58"/>
      <c r="CZ242" s="58"/>
      <c r="DA242" s="58"/>
      <c r="DB242" s="58"/>
      <c r="DC242" s="58"/>
      <c r="DD242" s="58"/>
      <c r="DE242" s="58"/>
      <c r="DF242" s="58"/>
      <c r="DG242" s="58"/>
      <c r="DH242" s="58"/>
      <c r="DI242" s="58"/>
      <c r="DJ242" s="58"/>
      <c r="DK242" s="58"/>
      <c r="DL242" s="58"/>
      <c r="DM242" s="58"/>
      <c r="DN242" s="58"/>
      <c r="DO242" s="58"/>
      <c r="DP242" s="58"/>
      <c r="DQ242" s="58"/>
      <c r="DR242" s="58"/>
      <c r="DS242" s="58"/>
      <c r="DT242" s="58"/>
      <c r="DU242" s="58"/>
      <c r="DV242" s="58"/>
      <c r="DW242" s="58"/>
      <c r="DX242" s="58"/>
      <c r="DY242" s="58"/>
      <c r="DZ242" s="58"/>
      <c r="EA242" s="58"/>
      <c r="EB242" s="58"/>
      <c r="EC242" s="58"/>
      <c r="ED242" s="58"/>
      <c r="EE242" s="58"/>
      <c r="EF242" s="58"/>
      <c r="EG242" s="58"/>
      <c r="EH242" s="58"/>
      <c r="EI242" s="58"/>
      <c r="EJ242" s="58"/>
      <c r="EK242" s="58"/>
      <c r="EL242" s="58"/>
      <c r="EN242" s="8">
        <v>8</v>
      </c>
      <c r="EO242" s="8">
        <v>1</v>
      </c>
    </row>
    <row r="243" spans="2:145">
      <c r="B243" s="18" t="s">
        <v>327</v>
      </c>
      <c r="C243" s="18" t="s">
        <v>210</v>
      </c>
      <c r="D243" s="18" t="s">
        <v>301</v>
      </c>
      <c r="E243" s="8">
        <v>8</v>
      </c>
      <c r="F243" s="8">
        <v>1</v>
      </c>
      <c r="I243" s="58">
        <v>3.84</v>
      </c>
      <c r="J243" s="58">
        <v>3.54</v>
      </c>
      <c r="K243" s="58">
        <v>0.95799999999999996</v>
      </c>
      <c r="L243" s="58">
        <v>72.98</v>
      </c>
      <c r="M243" s="58">
        <v>0.1827</v>
      </c>
      <c r="N243" s="58">
        <v>0.26650000000000001</v>
      </c>
      <c r="O243" s="58">
        <v>1.3275999999999999</v>
      </c>
      <c r="P243" s="58">
        <v>4.2299999999999997E-2</v>
      </c>
      <c r="Q243" s="58">
        <v>13.01</v>
      </c>
      <c r="R243" s="58">
        <v>4.7300000000000002E-2</v>
      </c>
      <c r="S243" s="58">
        <v>96.194500000000005</v>
      </c>
      <c r="T243" s="18"/>
      <c r="V243" s="58">
        <f t="shared" si="346"/>
        <v>3.9919122195135897</v>
      </c>
      <c r="W243" s="58"/>
      <c r="X243" s="58">
        <f t="shared" si="347"/>
        <v>3.6800440773640903</v>
      </c>
      <c r="Y243" s="58"/>
      <c r="Z243" s="58">
        <f t="shared" si="348"/>
        <v>0.99589893393073403</v>
      </c>
      <c r="AA243" s="58"/>
      <c r="AB243" s="58">
        <f t="shared" si="349"/>
        <v>75.86712338023483</v>
      </c>
      <c r="AC243" s="58"/>
      <c r="AD243" s="58">
        <f t="shared" si="350"/>
        <v>0.18992769856904498</v>
      </c>
      <c r="AE243" s="58"/>
      <c r="AF243" s="58">
        <f t="shared" si="351"/>
        <v>0.27704286627613844</v>
      </c>
      <c r="AG243" s="58"/>
      <c r="AH243" s="58">
        <f t="shared" si="352"/>
        <v>1.380120485058917</v>
      </c>
      <c r="AI243" s="58"/>
      <c r="AJ243" s="58">
        <f t="shared" si="353"/>
        <v>4.3973408043079379E-2</v>
      </c>
      <c r="AK243" s="58"/>
      <c r="AL243" s="58">
        <f t="shared" si="354"/>
        <v>13.524681764549948</v>
      </c>
      <c r="AM243" s="58"/>
      <c r="AN243" s="58">
        <f t="shared" si="355"/>
        <v>4.9171210412237702E-2</v>
      </c>
      <c r="AO243" s="58"/>
      <c r="AP243" s="58">
        <f t="shared" si="356"/>
        <v>7.6719562968776795</v>
      </c>
      <c r="AQ243" s="58">
        <f t="shared" si="338"/>
        <v>5.1610169491525422E-2</v>
      </c>
      <c r="AR243" s="58">
        <f t="shared" si="339"/>
        <v>399.45265462506842</v>
      </c>
      <c r="AS243" s="58">
        <f t="shared" si="340"/>
        <v>20.615819209039547</v>
      </c>
      <c r="AT243" s="58">
        <f t="shared" si="341"/>
        <v>0.20073817414884002</v>
      </c>
      <c r="AU243" s="58">
        <f t="shared" si="342"/>
        <v>3.5947467166979359</v>
      </c>
      <c r="AV243" s="58">
        <f t="shared" si="343"/>
        <v>5.2435686918445539</v>
      </c>
      <c r="AW243" s="58">
        <f t="shared" si="344"/>
        <v>1.3126884077829543E-2</v>
      </c>
      <c r="AX243" s="58">
        <f t="shared" si="345"/>
        <v>52.426192910385105</v>
      </c>
      <c r="AY243" s="58"/>
      <c r="AZ243" s="58"/>
      <c r="BA243" s="58"/>
      <c r="BB243" s="58"/>
      <c r="BC243" s="58"/>
      <c r="BD243" s="58"/>
      <c r="BE243" s="58"/>
      <c r="BF243" s="58"/>
      <c r="BG243" s="58"/>
      <c r="BH243" s="58"/>
      <c r="BI243" s="58"/>
      <c r="BJ243" s="58"/>
      <c r="BK243" s="58"/>
      <c r="BL243" s="58"/>
      <c r="BM243" s="58"/>
      <c r="BN243" s="58"/>
      <c r="BO243" s="58"/>
      <c r="BP243" s="58"/>
      <c r="BQ243" s="58"/>
      <c r="BR243" s="58"/>
      <c r="BS243" s="58"/>
      <c r="BT243" s="58"/>
      <c r="BU243" s="58"/>
      <c r="BV243" s="58"/>
      <c r="BW243" s="58"/>
      <c r="BX243" s="58"/>
      <c r="BY243" s="58"/>
      <c r="BZ243" s="58"/>
      <c r="CA243" s="58"/>
      <c r="CB243" s="58"/>
      <c r="CC243" s="58"/>
      <c r="CD243" s="58"/>
      <c r="CE243" s="58"/>
      <c r="CF243" s="58"/>
      <c r="CG243" s="58"/>
      <c r="CH243" s="58"/>
      <c r="CI243" s="58"/>
      <c r="CJ243" s="58"/>
      <c r="CK243" s="58"/>
      <c r="CL243" s="58"/>
      <c r="CM243" s="58"/>
      <c r="CN243" s="58"/>
      <c r="CO243" s="58"/>
      <c r="CP243" s="58"/>
      <c r="CQ243" s="58"/>
      <c r="CR243" s="58"/>
      <c r="CS243" s="58"/>
      <c r="CT243" s="58"/>
      <c r="CU243" s="58"/>
      <c r="CV243" s="58"/>
      <c r="CW243" s="58"/>
      <c r="CX243" s="58"/>
      <c r="CY243" s="58"/>
      <c r="CZ243" s="58"/>
      <c r="DA243" s="58"/>
      <c r="DB243" s="58"/>
      <c r="DC243" s="58"/>
      <c r="DD243" s="58"/>
      <c r="DE243" s="58"/>
      <c r="DF243" s="58"/>
      <c r="DG243" s="58"/>
      <c r="DH243" s="58"/>
      <c r="DI243" s="58"/>
      <c r="DJ243" s="58"/>
      <c r="DK243" s="58"/>
      <c r="DL243" s="58"/>
      <c r="DM243" s="58"/>
      <c r="DN243" s="58"/>
      <c r="DO243" s="58"/>
      <c r="DP243" s="58"/>
      <c r="DQ243" s="58"/>
      <c r="DR243" s="58"/>
      <c r="DS243" s="58"/>
      <c r="DT243" s="58"/>
      <c r="DU243" s="58"/>
      <c r="DV243" s="58"/>
      <c r="DW243" s="58"/>
      <c r="DX243" s="58"/>
      <c r="DY243" s="58"/>
      <c r="DZ243" s="58"/>
      <c r="EA243" s="58"/>
      <c r="EB243" s="58"/>
      <c r="EC243" s="58"/>
      <c r="ED243" s="58"/>
      <c r="EE243" s="58"/>
      <c r="EF243" s="58"/>
      <c r="EG243" s="58"/>
      <c r="EH243" s="58"/>
      <c r="EI243" s="58"/>
      <c r="EJ243" s="58"/>
      <c r="EK243" s="58"/>
      <c r="EL243" s="58"/>
      <c r="EN243" s="8">
        <v>8</v>
      </c>
      <c r="EO243" s="8">
        <v>1</v>
      </c>
    </row>
    <row r="244" spans="2:145">
      <c r="B244" s="18" t="s">
        <v>328</v>
      </c>
      <c r="C244" s="18" t="s">
        <v>210</v>
      </c>
      <c r="D244" s="18" t="s">
        <v>301</v>
      </c>
      <c r="E244" s="8">
        <v>8</v>
      </c>
      <c r="F244" s="8">
        <v>1</v>
      </c>
      <c r="I244" s="58">
        <v>3.85</v>
      </c>
      <c r="J244" s="58">
        <v>3.49</v>
      </c>
      <c r="K244" s="58">
        <v>0.92600000000000005</v>
      </c>
      <c r="L244" s="58">
        <v>72.89</v>
      </c>
      <c r="M244" s="58">
        <v>0.1716</v>
      </c>
      <c r="N244" s="58">
        <v>0.2505</v>
      </c>
      <c r="O244" s="58">
        <v>1.34</v>
      </c>
      <c r="P244" s="58">
        <v>5.4100000000000002E-2</v>
      </c>
      <c r="Q244" s="58">
        <v>12.82</v>
      </c>
      <c r="R244" s="58">
        <v>5.11E-2</v>
      </c>
      <c r="S244" s="58">
        <v>95.843400000000003</v>
      </c>
      <c r="T244" s="18"/>
      <c r="V244" s="58">
        <f t="shared" si="346"/>
        <v>4.0169693479154533</v>
      </c>
      <c r="W244" s="58"/>
      <c r="X244" s="58">
        <f t="shared" si="347"/>
        <v>3.641356629668814</v>
      </c>
      <c r="Y244" s="58"/>
      <c r="Z244" s="58">
        <f t="shared" si="348"/>
        <v>0.96615938082330133</v>
      </c>
      <c r="AA244" s="58"/>
      <c r="AB244" s="58">
        <f t="shared" si="349"/>
        <v>76.051141758326608</v>
      </c>
      <c r="AC244" s="58"/>
      <c r="AD244" s="58">
        <f t="shared" si="350"/>
        <v>0.17904206236423165</v>
      </c>
      <c r="AE244" s="58"/>
      <c r="AF244" s="58">
        <f t="shared" si="351"/>
        <v>0.26136384977995353</v>
      </c>
      <c r="AG244" s="58"/>
      <c r="AH244" s="58">
        <f t="shared" si="352"/>
        <v>1.3981140068069373</v>
      </c>
      <c r="AI244" s="58"/>
      <c r="AJ244" s="58">
        <f t="shared" si="353"/>
        <v>5.6446244603175599E-2</v>
      </c>
      <c r="AK244" s="58"/>
      <c r="AL244" s="58">
        <f t="shared" si="354"/>
        <v>13.375986244227564</v>
      </c>
      <c r="AM244" s="58"/>
      <c r="AN244" s="58">
        <f t="shared" si="355"/>
        <v>5.3316138617786932E-2</v>
      </c>
      <c r="AO244" s="58"/>
      <c r="AP244" s="58">
        <f t="shared" si="356"/>
        <v>7.6583259775842674</v>
      </c>
      <c r="AQ244" s="58">
        <f t="shared" si="338"/>
        <v>4.916905444126074E-2</v>
      </c>
      <c r="AR244" s="58">
        <f t="shared" si="339"/>
        <v>424.76689976689983</v>
      </c>
      <c r="AS244" s="58">
        <f t="shared" si="340"/>
        <v>20.885386819484243</v>
      </c>
      <c r="AT244" s="58">
        <f t="shared" si="341"/>
        <v>0.18694029850746266</v>
      </c>
      <c r="AU244" s="58">
        <f t="shared" si="342"/>
        <v>3.6966067864271461</v>
      </c>
      <c r="AV244" s="58">
        <f t="shared" si="343"/>
        <v>5.3962703962703964</v>
      </c>
      <c r="AW244" s="58">
        <f t="shared" si="344"/>
        <v>1.2704074633008643E-2</v>
      </c>
      <c r="AX244" s="58">
        <f t="shared" si="345"/>
        <v>51.728865820602479</v>
      </c>
      <c r="AY244" s="58"/>
      <c r="AZ244" s="58"/>
      <c r="BA244" s="58"/>
      <c r="BB244" s="58"/>
      <c r="BC244" s="58"/>
      <c r="BD244" s="58"/>
      <c r="BE244" s="58"/>
      <c r="BF244" s="58"/>
      <c r="BG244" s="58"/>
      <c r="BH244" s="58"/>
      <c r="BI244" s="58"/>
      <c r="BJ244" s="58"/>
      <c r="BK244" s="58"/>
      <c r="BL244" s="58"/>
      <c r="BM244" s="58"/>
      <c r="BN244" s="58"/>
      <c r="BO244" s="58"/>
      <c r="BP244" s="58"/>
      <c r="BQ244" s="58"/>
      <c r="BR244" s="58"/>
      <c r="BS244" s="58"/>
      <c r="BT244" s="58"/>
      <c r="BU244" s="58"/>
      <c r="BV244" s="58"/>
      <c r="BW244" s="58"/>
      <c r="BX244" s="58"/>
      <c r="BY244" s="58"/>
      <c r="BZ244" s="58"/>
      <c r="CA244" s="58"/>
      <c r="CB244" s="58"/>
      <c r="CC244" s="58"/>
      <c r="CD244" s="58"/>
      <c r="CE244" s="58"/>
      <c r="CF244" s="58"/>
      <c r="CG244" s="58"/>
      <c r="CH244" s="58"/>
      <c r="CI244" s="58"/>
      <c r="CJ244" s="58"/>
      <c r="CK244" s="58"/>
      <c r="CL244" s="58"/>
      <c r="CM244" s="58"/>
      <c r="CN244" s="58"/>
      <c r="CO244" s="58"/>
      <c r="CP244" s="58"/>
      <c r="CQ244" s="58"/>
      <c r="CR244" s="58"/>
      <c r="CS244" s="58"/>
      <c r="CT244" s="58"/>
      <c r="CU244" s="58"/>
      <c r="CV244" s="58"/>
      <c r="CW244" s="58"/>
      <c r="CX244" s="58"/>
      <c r="CY244" s="58"/>
      <c r="CZ244" s="58"/>
      <c r="DA244" s="58"/>
      <c r="DB244" s="58"/>
      <c r="DC244" s="58"/>
      <c r="DD244" s="58"/>
      <c r="DE244" s="58"/>
      <c r="DF244" s="58"/>
      <c r="DG244" s="58"/>
      <c r="DH244" s="58"/>
      <c r="DI244" s="58"/>
      <c r="DJ244" s="58"/>
      <c r="DK244" s="58"/>
      <c r="DL244" s="58"/>
      <c r="DM244" s="58"/>
      <c r="DN244" s="58"/>
      <c r="DO244" s="58"/>
      <c r="DP244" s="58"/>
      <c r="DQ244" s="58"/>
      <c r="DR244" s="58"/>
      <c r="DS244" s="58"/>
      <c r="DT244" s="58"/>
      <c r="DU244" s="58"/>
      <c r="DV244" s="58"/>
      <c r="DW244" s="58"/>
      <c r="DX244" s="58"/>
      <c r="DY244" s="58"/>
      <c r="DZ244" s="58"/>
      <c r="EA244" s="58"/>
      <c r="EB244" s="58"/>
      <c r="EC244" s="58"/>
      <c r="ED244" s="58"/>
      <c r="EE244" s="58"/>
      <c r="EF244" s="58"/>
      <c r="EG244" s="58"/>
      <c r="EH244" s="58"/>
      <c r="EI244" s="58"/>
      <c r="EJ244" s="58"/>
      <c r="EK244" s="58"/>
      <c r="EL244" s="58"/>
      <c r="EN244" s="8">
        <v>8</v>
      </c>
      <c r="EO244" s="8">
        <v>1</v>
      </c>
    </row>
    <row r="245" spans="2:145">
      <c r="B245" s="18" t="s">
        <v>329</v>
      </c>
      <c r="C245" s="18" t="s">
        <v>210</v>
      </c>
      <c r="D245" s="18" t="s">
        <v>301</v>
      </c>
      <c r="E245" s="8">
        <v>8</v>
      </c>
      <c r="F245" s="8">
        <v>1</v>
      </c>
      <c r="I245" s="58">
        <v>3.99</v>
      </c>
      <c r="J245" s="58">
        <v>3.47</v>
      </c>
      <c r="K245" s="58">
        <v>1.1168</v>
      </c>
      <c r="L245" s="58">
        <v>73.27</v>
      </c>
      <c r="M245" s="58">
        <v>0.15279999999999999</v>
      </c>
      <c r="N245" s="58">
        <v>0.25659999999999999</v>
      </c>
      <c r="O245" s="58">
        <v>1.3391999999999999</v>
      </c>
      <c r="P245" s="58">
        <v>6.3799999999999996E-2</v>
      </c>
      <c r="Q245" s="58">
        <v>12.93</v>
      </c>
      <c r="R245" s="58">
        <v>1.9900000000000001E-2</v>
      </c>
      <c r="S245" s="58">
        <v>96.609200000000001</v>
      </c>
      <c r="T245" s="18"/>
      <c r="V245" s="58">
        <f t="shared" si="346"/>
        <v>4.1300414453281888</v>
      </c>
      <c r="W245" s="58"/>
      <c r="X245" s="58">
        <f t="shared" si="347"/>
        <v>3.5917904298969461</v>
      </c>
      <c r="Y245" s="58"/>
      <c r="Z245" s="58">
        <f t="shared" si="348"/>
        <v>1.1559975654492534</v>
      </c>
      <c r="AA245" s="58"/>
      <c r="AB245" s="58">
        <f t="shared" si="349"/>
        <v>75.841638270475272</v>
      </c>
      <c r="AC245" s="58"/>
      <c r="AD245" s="58">
        <f t="shared" si="350"/>
        <v>0.15816299068825743</v>
      </c>
      <c r="AE245" s="58"/>
      <c r="AF245" s="58">
        <f t="shared" si="351"/>
        <v>0.26560617415318621</v>
      </c>
      <c r="AG245" s="58"/>
      <c r="AH245" s="58">
        <f t="shared" si="352"/>
        <v>1.3862033843567692</v>
      </c>
      <c r="AI245" s="58"/>
      <c r="AJ245" s="58">
        <f t="shared" si="353"/>
        <v>6.6039259200987063E-2</v>
      </c>
      <c r="AK245" s="58"/>
      <c r="AL245" s="58">
        <f t="shared" si="354"/>
        <v>13.383818518319165</v>
      </c>
      <c r="AM245" s="58"/>
      <c r="AN245" s="58">
        <f t="shared" si="355"/>
        <v>2.0598452321311012E-2</v>
      </c>
      <c r="AO245" s="58"/>
      <c r="AP245" s="58">
        <f t="shared" si="356"/>
        <v>7.7218318752251349</v>
      </c>
      <c r="AQ245" s="58">
        <f t="shared" si="338"/>
        <v>4.4034582132564837E-2</v>
      </c>
      <c r="AR245" s="58">
        <f t="shared" si="339"/>
        <v>479.51570680628271</v>
      </c>
      <c r="AS245" s="58">
        <f t="shared" si="340"/>
        <v>21.115273775216135</v>
      </c>
      <c r="AT245" s="58">
        <f t="shared" si="341"/>
        <v>0.19160692951015532</v>
      </c>
      <c r="AU245" s="58">
        <f t="shared" si="342"/>
        <v>4.3522992985190969</v>
      </c>
      <c r="AV245" s="58">
        <f t="shared" si="343"/>
        <v>7.3089005235602098</v>
      </c>
      <c r="AW245" s="58">
        <f t="shared" si="344"/>
        <v>1.5242254674491609E-2</v>
      </c>
      <c r="AX245" s="58">
        <f t="shared" si="345"/>
        <v>47.649065927182853</v>
      </c>
      <c r="AY245" s="58"/>
      <c r="AZ245" s="58"/>
      <c r="BA245" s="58"/>
      <c r="BB245" s="58"/>
      <c r="BC245" s="58"/>
      <c r="BD245" s="58"/>
      <c r="BE245" s="58"/>
      <c r="BF245" s="58"/>
      <c r="BG245" s="58"/>
      <c r="BH245" s="58"/>
      <c r="BI245" s="58"/>
      <c r="BJ245" s="58"/>
      <c r="BK245" s="58"/>
      <c r="BL245" s="58"/>
      <c r="BM245" s="58"/>
      <c r="BN245" s="58"/>
      <c r="BO245" s="58"/>
      <c r="BP245" s="58"/>
      <c r="BQ245" s="58"/>
      <c r="BR245" s="58"/>
      <c r="BS245" s="58"/>
      <c r="BT245" s="58"/>
      <c r="BU245" s="58"/>
      <c r="BV245" s="58"/>
      <c r="BW245" s="58"/>
      <c r="BX245" s="58"/>
      <c r="BY245" s="58"/>
      <c r="BZ245" s="58"/>
      <c r="CA245" s="58"/>
      <c r="CB245" s="58"/>
      <c r="CC245" s="58"/>
      <c r="CD245" s="58"/>
      <c r="CE245" s="58"/>
      <c r="CF245" s="58"/>
      <c r="CG245" s="58"/>
      <c r="CH245" s="58"/>
      <c r="CI245" s="58"/>
      <c r="CJ245" s="58"/>
      <c r="CK245" s="58"/>
      <c r="CL245" s="58"/>
      <c r="CM245" s="58"/>
      <c r="CN245" s="58"/>
      <c r="CO245" s="58"/>
      <c r="CP245" s="58"/>
      <c r="CQ245" s="58"/>
      <c r="CR245" s="58"/>
      <c r="CS245" s="58"/>
      <c r="CT245" s="58"/>
      <c r="CU245" s="58"/>
      <c r="CV245" s="58"/>
      <c r="CW245" s="58"/>
      <c r="CX245" s="58"/>
      <c r="CY245" s="58"/>
      <c r="CZ245" s="58"/>
      <c r="DA245" s="58"/>
      <c r="DB245" s="58"/>
      <c r="DC245" s="58"/>
      <c r="DD245" s="58"/>
      <c r="DE245" s="58"/>
      <c r="DF245" s="58"/>
      <c r="DG245" s="58"/>
      <c r="DH245" s="58"/>
      <c r="DI245" s="58"/>
      <c r="DJ245" s="58"/>
      <c r="DK245" s="58"/>
      <c r="DL245" s="58"/>
      <c r="DM245" s="58"/>
      <c r="DN245" s="58"/>
      <c r="DO245" s="58"/>
      <c r="DP245" s="58"/>
      <c r="DQ245" s="58"/>
      <c r="DR245" s="58"/>
      <c r="DS245" s="58"/>
      <c r="DT245" s="58"/>
      <c r="DU245" s="58"/>
      <c r="DV245" s="58"/>
      <c r="DW245" s="58"/>
      <c r="DX245" s="58"/>
      <c r="DY245" s="58"/>
      <c r="DZ245" s="58"/>
      <c r="EA245" s="58"/>
      <c r="EB245" s="58"/>
      <c r="EC245" s="58"/>
      <c r="ED245" s="58"/>
      <c r="EE245" s="58"/>
      <c r="EF245" s="58"/>
      <c r="EG245" s="58"/>
      <c r="EH245" s="58"/>
      <c r="EI245" s="58"/>
      <c r="EJ245" s="58"/>
      <c r="EK245" s="58"/>
      <c r="EL245" s="58"/>
      <c r="EN245" s="8">
        <v>8</v>
      </c>
      <c r="EO245" s="8">
        <v>1</v>
      </c>
    </row>
    <row r="246" spans="2:145">
      <c r="B246" s="18" t="s">
        <v>330</v>
      </c>
      <c r="C246" s="18" t="s">
        <v>210</v>
      </c>
      <c r="D246" s="18" t="s">
        <v>301</v>
      </c>
      <c r="E246" s="8">
        <v>8</v>
      </c>
      <c r="F246" s="8">
        <v>1</v>
      </c>
      <c r="I246" s="58">
        <v>4.0599999999999996</v>
      </c>
      <c r="J246" s="58">
        <v>3.47</v>
      </c>
      <c r="K246" s="58">
        <v>0.95179999999999998</v>
      </c>
      <c r="L246" s="58">
        <v>72.64</v>
      </c>
      <c r="M246" s="58">
        <v>0.18179999999999999</v>
      </c>
      <c r="N246" s="58">
        <v>0.27539999999999998</v>
      </c>
      <c r="O246" s="58">
        <v>1.3589</v>
      </c>
      <c r="P246" s="58">
        <v>4.2099999999999999E-2</v>
      </c>
      <c r="Q246" s="58">
        <v>12.73</v>
      </c>
      <c r="R246" s="58">
        <v>5.6000000000000001E-2</v>
      </c>
      <c r="S246" s="58">
        <v>95.766099999999994</v>
      </c>
      <c r="T246" s="18"/>
      <c r="V246" s="58">
        <f t="shared" si="346"/>
        <v>4.2394960220787938</v>
      </c>
      <c r="W246" s="58"/>
      <c r="X246" s="58">
        <f t="shared" si="347"/>
        <v>3.6234116247816299</v>
      </c>
      <c r="Y246" s="58"/>
      <c r="Z246" s="58">
        <f t="shared" si="348"/>
        <v>0.99387988024990048</v>
      </c>
      <c r="AA246" s="58"/>
      <c r="AB246" s="58">
        <f t="shared" si="349"/>
        <v>75.851475626552613</v>
      </c>
      <c r="AC246" s="58"/>
      <c r="AD246" s="58">
        <f t="shared" si="350"/>
        <v>0.18983753123495684</v>
      </c>
      <c r="AE246" s="58"/>
      <c r="AF246" s="58">
        <f t="shared" si="351"/>
        <v>0.28757566612820196</v>
      </c>
      <c r="AG246" s="58"/>
      <c r="AH246" s="58">
        <f t="shared" si="352"/>
        <v>1.4189781143849443</v>
      </c>
      <c r="AI246" s="58"/>
      <c r="AJ246" s="58">
        <f t="shared" si="353"/>
        <v>4.3961276485102764E-2</v>
      </c>
      <c r="AK246" s="58"/>
      <c r="AL246" s="58">
        <f t="shared" si="354"/>
        <v>13.292804029818486</v>
      </c>
      <c r="AM246" s="58"/>
      <c r="AN246" s="58">
        <f t="shared" si="355"/>
        <v>5.8475807201086819E-2</v>
      </c>
      <c r="AO246" s="58"/>
      <c r="AP246" s="58">
        <f t="shared" si="356"/>
        <v>7.8629076468604238</v>
      </c>
      <c r="AQ246" s="58">
        <f t="shared" si="338"/>
        <v>5.239193083573486E-2</v>
      </c>
      <c r="AR246" s="58">
        <f t="shared" si="339"/>
        <v>399.55995599559958</v>
      </c>
      <c r="AS246" s="58">
        <f t="shared" si="340"/>
        <v>20.933717579250718</v>
      </c>
      <c r="AT246" s="58">
        <f t="shared" si="341"/>
        <v>0.20266391934653027</v>
      </c>
      <c r="AU246" s="58">
        <f t="shared" si="342"/>
        <v>3.4560639070442987</v>
      </c>
      <c r="AV246" s="58">
        <f t="shared" si="343"/>
        <v>5.2354235423542352</v>
      </c>
      <c r="AW246" s="58">
        <f t="shared" si="344"/>
        <v>1.3102973568281938E-2</v>
      </c>
      <c r="AX246" s="58">
        <f t="shared" si="345"/>
        <v>53.406394730241267</v>
      </c>
      <c r="AY246" s="58"/>
      <c r="AZ246" s="58"/>
      <c r="BA246" s="58"/>
      <c r="BB246" s="58"/>
      <c r="BC246" s="58"/>
      <c r="BD246" s="58"/>
      <c r="BE246" s="58"/>
      <c r="BF246" s="58"/>
      <c r="BG246" s="58"/>
      <c r="BH246" s="58"/>
      <c r="BI246" s="58"/>
      <c r="BJ246" s="58"/>
      <c r="BK246" s="58"/>
      <c r="BL246" s="58"/>
      <c r="BM246" s="58"/>
      <c r="BN246" s="58"/>
      <c r="BO246" s="58"/>
      <c r="BP246" s="58"/>
      <c r="BQ246" s="58"/>
      <c r="BR246" s="58"/>
      <c r="BS246" s="58"/>
      <c r="BT246" s="58"/>
      <c r="BU246" s="58"/>
      <c r="BV246" s="58"/>
      <c r="BW246" s="58"/>
      <c r="BX246" s="58"/>
      <c r="BY246" s="58"/>
      <c r="BZ246" s="58"/>
      <c r="CA246" s="58"/>
      <c r="CB246" s="58"/>
      <c r="CC246" s="58"/>
      <c r="CD246" s="58"/>
      <c r="CE246" s="58"/>
      <c r="CF246" s="58"/>
      <c r="CG246" s="58"/>
      <c r="CH246" s="58"/>
      <c r="CI246" s="58"/>
      <c r="CJ246" s="58"/>
      <c r="CK246" s="58"/>
      <c r="CL246" s="58"/>
      <c r="CM246" s="58"/>
      <c r="CN246" s="58"/>
      <c r="CO246" s="58"/>
      <c r="CP246" s="58"/>
      <c r="CQ246" s="58"/>
      <c r="CR246" s="58"/>
      <c r="CS246" s="58"/>
      <c r="CT246" s="58"/>
      <c r="CU246" s="58"/>
      <c r="CV246" s="58"/>
      <c r="CW246" s="58"/>
      <c r="CX246" s="58"/>
      <c r="CY246" s="58"/>
      <c r="CZ246" s="58"/>
      <c r="DA246" s="58"/>
      <c r="DB246" s="58"/>
      <c r="DC246" s="58"/>
      <c r="DD246" s="58"/>
      <c r="DE246" s="58"/>
      <c r="DF246" s="58"/>
      <c r="DG246" s="58"/>
      <c r="DH246" s="58"/>
      <c r="DI246" s="58"/>
      <c r="DJ246" s="58"/>
      <c r="DK246" s="58"/>
      <c r="DL246" s="58"/>
      <c r="DM246" s="58"/>
      <c r="DN246" s="58"/>
      <c r="DO246" s="58"/>
      <c r="DP246" s="58"/>
      <c r="DQ246" s="58"/>
      <c r="DR246" s="58"/>
      <c r="DS246" s="58"/>
      <c r="DT246" s="58"/>
      <c r="DU246" s="58"/>
      <c r="DV246" s="58"/>
      <c r="DW246" s="58"/>
      <c r="DX246" s="58"/>
      <c r="DY246" s="58"/>
      <c r="DZ246" s="58"/>
      <c r="EA246" s="58"/>
      <c r="EB246" s="58"/>
      <c r="EC246" s="58"/>
      <c r="ED246" s="58"/>
      <c r="EE246" s="58"/>
      <c r="EF246" s="58"/>
      <c r="EG246" s="58"/>
      <c r="EH246" s="58"/>
      <c r="EI246" s="58"/>
      <c r="EJ246" s="58"/>
      <c r="EK246" s="58"/>
      <c r="EL246" s="58"/>
      <c r="EN246" s="8">
        <v>8</v>
      </c>
      <c r="EO246" s="8">
        <v>1</v>
      </c>
    </row>
    <row r="247" spans="2:145">
      <c r="B247" s="18" t="s">
        <v>331</v>
      </c>
      <c r="C247" s="18" t="s">
        <v>210</v>
      </c>
      <c r="D247" s="18" t="s">
        <v>301</v>
      </c>
      <c r="E247" s="8">
        <v>8</v>
      </c>
      <c r="F247" s="8">
        <v>1</v>
      </c>
      <c r="I247" s="58">
        <v>3.94</v>
      </c>
      <c r="J247" s="58">
        <v>3.45</v>
      </c>
      <c r="K247" s="58">
        <v>1.2178</v>
      </c>
      <c r="L247" s="58">
        <v>72.98</v>
      </c>
      <c r="M247" s="58">
        <v>0.20730000000000001</v>
      </c>
      <c r="N247" s="58">
        <v>0.26900000000000002</v>
      </c>
      <c r="O247" s="58">
        <v>1.3534999999999999</v>
      </c>
      <c r="P247" s="58">
        <v>0</v>
      </c>
      <c r="Q247" s="58">
        <v>12.85</v>
      </c>
      <c r="R247" s="58">
        <v>0</v>
      </c>
      <c r="S247" s="58">
        <v>96.267600000000002</v>
      </c>
      <c r="T247" s="18"/>
      <c r="V247" s="58">
        <f t="shared" si="346"/>
        <v>4.0927581034532903</v>
      </c>
      <c r="W247" s="58"/>
      <c r="X247" s="58">
        <f t="shared" si="347"/>
        <v>3.5837602682522474</v>
      </c>
      <c r="Y247" s="58"/>
      <c r="Z247" s="58">
        <f t="shared" si="348"/>
        <v>1.2650154361384307</v>
      </c>
      <c r="AA247" s="58"/>
      <c r="AB247" s="58">
        <f t="shared" si="349"/>
        <v>75.809514312188114</v>
      </c>
      <c r="AC247" s="58"/>
      <c r="AD247" s="58">
        <f t="shared" si="350"/>
        <v>0.21533724742280894</v>
      </c>
      <c r="AE247" s="58"/>
      <c r="AF247" s="58">
        <f t="shared" si="351"/>
        <v>0.27942942381445057</v>
      </c>
      <c r="AG247" s="58"/>
      <c r="AH247" s="58">
        <f t="shared" si="352"/>
        <v>1.4059766733563523</v>
      </c>
      <c r="AI247" s="58"/>
      <c r="AJ247" s="58">
        <f t="shared" si="353"/>
        <v>0</v>
      </c>
      <c r="AK247" s="58"/>
      <c r="AL247" s="58">
        <f t="shared" si="354"/>
        <v>13.34820853537431</v>
      </c>
      <c r="AM247" s="58"/>
      <c r="AN247" s="58">
        <f t="shared" si="355"/>
        <v>0</v>
      </c>
      <c r="AO247" s="58"/>
      <c r="AP247" s="58">
        <f t="shared" si="356"/>
        <v>7.6765183717055372</v>
      </c>
      <c r="AQ247" s="58">
        <f t="shared" si="338"/>
        <v>6.0086956521739128E-2</v>
      </c>
      <c r="AR247" s="58">
        <f t="shared" si="339"/>
        <v>352.05016883743366</v>
      </c>
      <c r="AS247" s="58">
        <f t="shared" si="340"/>
        <v>21.153623188405795</v>
      </c>
      <c r="AT247" s="58">
        <f t="shared" si="341"/>
        <v>0.19874399704469897</v>
      </c>
      <c r="AU247" s="58">
        <f t="shared" si="342"/>
        <v>4.5271375464684009</v>
      </c>
      <c r="AV247" s="58">
        <f t="shared" si="343"/>
        <v>5.8745779064158219</v>
      </c>
      <c r="AW247" s="58">
        <f t="shared" si="344"/>
        <v>1.6686763496848448E-2</v>
      </c>
      <c r="AX247" s="58">
        <f t="shared" si="345"/>
        <v>46.66763902702121</v>
      </c>
      <c r="AY247" s="58"/>
      <c r="AZ247" s="58"/>
      <c r="BA247" s="58"/>
      <c r="BB247" s="58"/>
      <c r="BC247" s="58"/>
      <c r="BD247" s="58"/>
      <c r="BE247" s="58"/>
      <c r="BF247" s="58"/>
      <c r="BG247" s="58"/>
      <c r="BH247" s="58"/>
      <c r="BI247" s="58"/>
      <c r="BJ247" s="58"/>
      <c r="BK247" s="58"/>
      <c r="BL247" s="58"/>
      <c r="BM247" s="58"/>
      <c r="BN247" s="58"/>
      <c r="BO247" s="58"/>
      <c r="BP247" s="58"/>
      <c r="BQ247" s="58"/>
      <c r="BR247" s="58"/>
      <c r="BS247" s="58"/>
      <c r="BT247" s="58"/>
      <c r="BU247" s="58"/>
      <c r="BV247" s="58"/>
      <c r="BW247" s="58"/>
      <c r="BX247" s="58"/>
      <c r="BY247" s="58"/>
      <c r="BZ247" s="58"/>
      <c r="CA247" s="58"/>
      <c r="CB247" s="58"/>
      <c r="CC247" s="58"/>
      <c r="CD247" s="58"/>
      <c r="CE247" s="58"/>
      <c r="CF247" s="58"/>
      <c r="CG247" s="58"/>
      <c r="CH247" s="58"/>
      <c r="CI247" s="58"/>
      <c r="CJ247" s="58"/>
      <c r="CK247" s="58"/>
      <c r="CL247" s="58"/>
      <c r="CM247" s="58"/>
      <c r="CN247" s="58"/>
      <c r="CO247" s="58"/>
      <c r="CP247" s="58"/>
      <c r="CQ247" s="58"/>
      <c r="CR247" s="58"/>
      <c r="CS247" s="58"/>
      <c r="CT247" s="58"/>
      <c r="CU247" s="58"/>
      <c r="CV247" s="58"/>
      <c r="CW247" s="58"/>
      <c r="CX247" s="58"/>
      <c r="CY247" s="58"/>
      <c r="CZ247" s="58"/>
      <c r="DA247" s="58"/>
      <c r="DB247" s="58"/>
      <c r="DC247" s="58"/>
      <c r="DD247" s="58"/>
      <c r="DE247" s="58"/>
      <c r="DF247" s="58"/>
      <c r="DG247" s="58"/>
      <c r="DH247" s="58"/>
      <c r="DI247" s="58"/>
      <c r="DJ247" s="58"/>
      <c r="DK247" s="58"/>
      <c r="DL247" s="58"/>
      <c r="DM247" s="58"/>
      <c r="DN247" s="58"/>
      <c r="DO247" s="58"/>
      <c r="DP247" s="58"/>
      <c r="DQ247" s="58"/>
      <c r="DR247" s="58"/>
      <c r="DS247" s="58"/>
      <c r="DT247" s="58"/>
      <c r="DU247" s="58"/>
      <c r="DV247" s="58"/>
      <c r="DW247" s="58"/>
      <c r="DX247" s="58"/>
      <c r="DY247" s="58"/>
      <c r="DZ247" s="58"/>
      <c r="EA247" s="58"/>
      <c r="EB247" s="58"/>
      <c r="EC247" s="58"/>
      <c r="ED247" s="58"/>
      <c r="EE247" s="58"/>
      <c r="EF247" s="58"/>
      <c r="EG247" s="58"/>
      <c r="EH247" s="58"/>
      <c r="EI247" s="58"/>
      <c r="EJ247" s="58"/>
      <c r="EK247" s="58"/>
      <c r="EL247" s="58"/>
      <c r="EN247" s="8">
        <v>8</v>
      </c>
      <c r="EO247" s="8">
        <v>1</v>
      </c>
    </row>
    <row r="248" spans="2:145">
      <c r="B248" s="18" t="s">
        <v>332</v>
      </c>
      <c r="C248" s="18" t="s">
        <v>210</v>
      </c>
      <c r="D248" s="18" t="s">
        <v>301</v>
      </c>
      <c r="E248" s="8">
        <v>8</v>
      </c>
      <c r="F248" s="8">
        <v>1</v>
      </c>
      <c r="I248" s="58">
        <v>4</v>
      </c>
      <c r="J248" s="58">
        <v>3.43</v>
      </c>
      <c r="K248" s="58">
        <v>0.98319999999999996</v>
      </c>
      <c r="L248" s="58">
        <v>73.06</v>
      </c>
      <c r="M248" s="58">
        <v>0.1895</v>
      </c>
      <c r="N248" s="58">
        <v>0.27529999999999999</v>
      </c>
      <c r="O248" s="58">
        <v>1.3251999999999999</v>
      </c>
      <c r="P248" s="58">
        <v>8.2400000000000001E-2</v>
      </c>
      <c r="Q248" s="58">
        <v>12.7</v>
      </c>
      <c r="R248" s="58">
        <v>8.1799999999999998E-2</v>
      </c>
      <c r="S248" s="58">
        <v>96.127399999999994</v>
      </c>
      <c r="T248" s="18"/>
      <c r="V248" s="58">
        <f t="shared" si="346"/>
        <v>4.1611444811781038</v>
      </c>
      <c r="W248" s="58"/>
      <c r="X248" s="58">
        <f t="shared" si="347"/>
        <v>3.5681813926102235</v>
      </c>
      <c r="Y248" s="58"/>
      <c r="Z248" s="58">
        <f t="shared" si="348"/>
        <v>1.0228093134735778</v>
      </c>
      <c r="AA248" s="58"/>
      <c r="AB248" s="58">
        <f t="shared" si="349"/>
        <v>76.003303948718056</v>
      </c>
      <c r="AC248" s="58"/>
      <c r="AD248" s="58">
        <f t="shared" si="350"/>
        <v>0.19713421979581264</v>
      </c>
      <c r="AE248" s="58"/>
      <c r="AF248" s="58">
        <f t="shared" si="351"/>
        <v>0.28639076891708293</v>
      </c>
      <c r="AG248" s="58"/>
      <c r="AH248" s="58">
        <f t="shared" si="352"/>
        <v>1.3785871666143055</v>
      </c>
      <c r="AI248" s="58"/>
      <c r="AJ248" s="58">
        <f t="shared" si="353"/>
        <v>8.5719576312268939E-2</v>
      </c>
      <c r="AK248" s="58"/>
      <c r="AL248" s="58">
        <f t="shared" si="354"/>
        <v>13.211633727740477</v>
      </c>
      <c r="AM248" s="58"/>
      <c r="AN248" s="58">
        <f t="shared" si="355"/>
        <v>8.5095404640092215E-2</v>
      </c>
      <c r="AO248" s="58"/>
      <c r="AP248" s="58">
        <f t="shared" si="356"/>
        <v>7.7293258737883273</v>
      </c>
      <c r="AQ248" s="58">
        <f t="shared" si="338"/>
        <v>5.5247813411078719E-2</v>
      </c>
      <c r="AR248" s="58">
        <f t="shared" si="339"/>
        <v>385.54089709762536</v>
      </c>
      <c r="AS248" s="58">
        <f t="shared" si="340"/>
        <v>21.300291545189506</v>
      </c>
      <c r="AT248" s="58">
        <f t="shared" si="341"/>
        <v>0.20774222758828856</v>
      </c>
      <c r="AU248" s="58">
        <f t="shared" si="342"/>
        <v>3.5713766799854709</v>
      </c>
      <c r="AV248" s="58">
        <f t="shared" si="343"/>
        <v>5.1883905013192617</v>
      </c>
      <c r="AW248" s="58">
        <f t="shared" si="344"/>
        <v>1.3457432247467836E-2</v>
      </c>
      <c r="AX248" s="58">
        <f t="shared" si="345"/>
        <v>52.588842367086173</v>
      </c>
      <c r="AY248" s="58"/>
      <c r="AZ248" s="58"/>
      <c r="BA248" s="58"/>
      <c r="BB248" s="58"/>
      <c r="BC248" s="58"/>
      <c r="BD248" s="58"/>
      <c r="BE248" s="58"/>
      <c r="BF248" s="58"/>
      <c r="BG248" s="58"/>
      <c r="BH248" s="58"/>
      <c r="BI248" s="58"/>
      <c r="BJ248" s="58"/>
      <c r="BK248" s="58"/>
      <c r="BL248" s="58"/>
      <c r="BM248" s="58"/>
      <c r="BN248" s="58"/>
      <c r="BO248" s="58"/>
      <c r="BP248" s="58"/>
      <c r="BQ248" s="58"/>
      <c r="BR248" s="58"/>
      <c r="BS248" s="58"/>
      <c r="BT248" s="58"/>
      <c r="BU248" s="58"/>
      <c r="BV248" s="58"/>
      <c r="BW248" s="58"/>
      <c r="BX248" s="58"/>
      <c r="BY248" s="58"/>
      <c r="BZ248" s="58"/>
      <c r="CA248" s="58"/>
      <c r="CB248" s="58"/>
      <c r="CC248" s="58"/>
      <c r="CD248" s="58"/>
      <c r="CE248" s="58"/>
      <c r="CF248" s="58"/>
      <c r="CG248" s="58"/>
      <c r="CH248" s="58"/>
      <c r="CI248" s="58"/>
      <c r="CJ248" s="58"/>
      <c r="CK248" s="58"/>
      <c r="CL248" s="58"/>
      <c r="CM248" s="58"/>
      <c r="CN248" s="58"/>
      <c r="CO248" s="58"/>
      <c r="CP248" s="58"/>
      <c r="CQ248" s="58"/>
      <c r="CR248" s="58"/>
      <c r="CS248" s="58"/>
      <c r="CT248" s="58"/>
      <c r="CU248" s="58"/>
      <c r="CV248" s="58"/>
      <c r="CW248" s="58"/>
      <c r="CX248" s="58"/>
      <c r="CY248" s="58"/>
      <c r="CZ248" s="58"/>
      <c r="DA248" s="58"/>
      <c r="DB248" s="58"/>
      <c r="DC248" s="58"/>
      <c r="DD248" s="58"/>
      <c r="DE248" s="58"/>
      <c r="DF248" s="58"/>
      <c r="DG248" s="58"/>
      <c r="DH248" s="58"/>
      <c r="DI248" s="58"/>
      <c r="DJ248" s="58"/>
      <c r="DK248" s="58"/>
      <c r="DL248" s="58"/>
      <c r="DM248" s="58"/>
      <c r="DN248" s="58"/>
      <c r="DO248" s="58"/>
      <c r="DP248" s="58"/>
      <c r="DQ248" s="58"/>
      <c r="DR248" s="58"/>
      <c r="DS248" s="58"/>
      <c r="DT248" s="58"/>
      <c r="DU248" s="58"/>
      <c r="DV248" s="58"/>
      <c r="DW248" s="58"/>
      <c r="DX248" s="58"/>
      <c r="DY248" s="58"/>
      <c r="DZ248" s="58"/>
      <c r="EA248" s="58"/>
      <c r="EB248" s="58"/>
      <c r="EC248" s="58"/>
      <c r="ED248" s="58"/>
      <c r="EE248" s="58"/>
      <c r="EF248" s="58"/>
      <c r="EG248" s="58"/>
      <c r="EH248" s="58"/>
      <c r="EI248" s="58"/>
      <c r="EJ248" s="58"/>
      <c r="EK248" s="58"/>
      <c r="EL248" s="58"/>
      <c r="EN248" s="8">
        <v>8</v>
      </c>
      <c r="EO248" s="8">
        <v>1</v>
      </c>
    </row>
    <row r="249" spans="2:145">
      <c r="B249" s="18" t="s">
        <v>333</v>
      </c>
      <c r="C249" s="18" t="s">
        <v>210</v>
      </c>
      <c r="D249" s="18" t="s">
        <v>301</v>
      </c>
      <c r="E249" s="8">
        <v>8</v>
      </c>
      <c r="F249" s="8">
        <v>1</v>
      </c>
      <c r="I249" s="58">
        <v>3.84</v>
      </c>
      <c r="J249" s="58">
        <v>3.4</v>
      </c>
      <c r="K249" s="58">
        <v>1.1916</v>
      </c>
      <c r="L249" s="58">
        <v>72.95</v>
      </c>
      <c r="M249" s="58">
        <v>0.188</v>
      </c>
      <c r="N249" s="58">
        <v>0.25850000000000001</v>
      </c>
      <c r="O249" s="58">
        <v>1.359</v>
      </c>
      <c r="P249" s="58">
        <v>0</v>
      </c>
      <c r="Q249" s="58">
        <v>12.88</v>
      </c>
      <c r="R249" s="58">
        <v>2.58E-2</v>
      </c>
      <c r="S249" s="58">
        <v>96.093000000000004</v>
      </c>
      <c r="T249" s="18"/>
      <c r="V249" s="58">
        <f t="shared" si="346"/>
        <v>3.9961287502731722</v>
      </c>
      <c r="W249" s="58"/>
      <c r="X249" s="58">
        <f t="shared" si="347"/>
        <v>3.5382389976377047</v>
      </c>
      <c r="Y249" s="58"/>
      <c r="Z249" s="58">
        <f t="shared" si="348"/>
        <v>1.2400487028191438</v>
      </c>
      <c r="AA249" s="58"/>
      <c r="AB249" s="58">
        <f t="shared" si="349"/>
        <v>75.916039669903114</v>
      </c>
      <c r="AC249" s="58"/>
      <c r="AD249" s="58">
        <f t="shared" si="350"/>
        <v>0.19564380339879076</v>
      </c>
      <c r="AE249" s="58"/>
      <c r="AF249" s="58">
        <f t="shared" si="351"/>
        <v>0.26901022967333726</v>
      </c>
      <c r="AG249" s="58"/>
      <c r="AH249" s="58">
        <f t="shared" si="352"/>
        <v>1.4142549405263649</v>
      </c>
      <c r="AI249" s="58"/>
      <c r="AJ249" s="58">
        <f t="shared" si="353"/>
        <v>0</v>
      </c>
      <c r="AK249" s="58"/>
      <c r="AL249" s="58">
        <f t="shared" si="354"/>
        <v>13.403681849874602</v>
      </c>
      <c r="AM249" s="58"/>
      <c r="AN249" s="58">
        <f t="shared" si="355"/>
        <v>2.6848990040897878E-2</v>
      </c>
      <c r="AO249" s="58"/>
      <c r="AP249" s="58">
        <f t="shared" si="356"/>
        <v>7.5343677479108768</v>
      </c>
      <c r="AQ249" s="58">
        <f t="shared" si="338"/>
        <v>5.5294117647058834E-2</v>
      </c>
      <c r="AR249" s="58">
        <f t="shared" si="339"/>
        <v>388.031914893617</v>
      </c>
      <c r="AS249" s="58">
        <f t="shared" si="340"/>
        <v>21.455882352941178</v>
      </c>
      <c r="AT249" s="58">
        <f t="shared" si="341"/>
        <v>0.19021339220014719</v>
      </c>
      <c r="AU249" s="58">
        <f t="shared" si="342"/>
        <v>4.6096711798839456</v>
      </c>
      <c r="AV249" s="58">
        <f t="shared" si="343"/>
        <v>6.3382978723404246</v>
      </c>
      <c r="AW249" s="58">
        <f t="shared" si="344"/>
        <v>1.6334475668265933E-2</v>
      </c>
      <c r="AX249" s="58">
        <f t="shared" si="345"/>
        <v>46.218261151174708</v>
      </c>
      <c r="AY249" s="58"/>
      <c r="AZ249" s="58"/>
      <c r="BA249" s="58"/>
      <c r="BB249" s="58"/>
      <c r="BC249" s="58"/>
      <c r="BD249" s="58"/>
      <c r="BE249" s="58"/>
      <c r="BF249" s="58"/>
      <c r="BG249" s="58"/>
      <c r="BH249" s="58"/>
      <c r="BI249" s="58"/>
      <c r="BJ249" s="58"/>
      <c r="BK249" s="58"/>
      <c r="BL249" s="58"/>
      <c r="BM249" s="58"/>
      <c r="BN249" s="58"/>
      <c r="BO249" s="58"/>
      <c r="BP249" s="58"/>
      <c r="BQ249" s="58"/>
      <c r="BR249" s="58"/>
      <c r="BS249" s="58"/>
      <c r="BT249" s="58"/>
      <c r="BU249" s="58"/>
      <c r="BV249" s="58"/>
      <c r="BW249" s="58"/>
      <c r="BX249" s="58"/>
      <c r="BY249" s="58"/>
      <c r="BZ249" s="58"/>
      <c r="CA249" s="58"/>
      <c r="CB249" s="58"/>
      <c r="CC249" s="58"/>
      <c r="CD249" s="58"/>
      <c r="CE249" s="58"/>
      <c r="CF249" s="58"/>
      <c r="CG249" s="58"/>
      <c r="CH249" s="58"/>
      <c r="CI249" s="58"/>
      <c r="CJ249" s="58"/>
      <c r="CK249" s="58"/>
      <c r="CL249" s="58"/>
      <c r="CM249" s="58"/>
      <c r="CN249" s="58"/>
      <c r="CO249" s="58"/>
      <c r="CP249" s="58"/>
      <c r="CQ249" s="58"/>
      <c r="CR249" s="58"/>
      <c r="CS249" s="58"/>
      <c r="CT249" s="58"/>
      <c r="CU249" s="58"/>
      <c r="CV249" s="58"/>
      <c r="CW249" s="58"/>
      <c r="CX249" s="58"/>
      <c r="CY249" s="58"/>
      <c r="CZ249" s="58"/>
      <c r="DA249" s="58"/>
      <c r="DB249" s="58"/>
      <c r="DC249" s="58"/>
      <c r="DD249" s="58"/>
      <c r="DE249" s="58"/>
      <c r="DF249" s="58"/>
      <c r="DG249" s="58"/>
      <c r="DH249" s="58"/>
      <c r="DI249" s="58"/>
      <c r="DJ249" s="58"/>
      <c r="DK249" s="58"/>
      <c r="DL249" s="58"/>
      <c r="DM249" s="58"/>
      <c r="DN249" s="58"/>
      <c r="DO249" s="58"/>
      <c r="DP249" s="58"/>
      <c r="DQ249" s="58"/>
      <c r="DR249" s="58"/>
      <c r="DS249" s="58"/>
      <c r="DT249" s="58"/>
      <c r="DU249" s="58"/>
      <c r="DV249" s="58"/>
      <c r="DW249" s="58"/>
      <c r="DX249" s="58"/>
      <c r="DY249" s="58"/>
      <c r="DZ249" s="58"/>
      <c r="EA249" s="58"/>
      <c r="EB249" s="58"/>
      <c r="EC249" s="58"/>
      <c r="ED249" s="58"/>
      <c r="EE249" s="58"/>
      <c r="EF249" s="58"/>
      <c r="EG249" s="58"/>
      <c r="EH249" s="58"/>
      <c r="EI249" s="58"/>
      <c r="EJ249" s="58"/>
      <c r="EK249" s="58"/>
      <c r="EL249" s="58"/>
      <c r="EN249" s="8">
        <v>8</v>
      </c>
      <c r="EO249" s="8">
        <v>1</v>
      </c>
    </row>
    <row r="250" spans="2:145">
      <c r="B250" s="18" t="s">
        <v>334</v>
      </c>
      <c r="C250" s="18" t="s">
        <v>210</v>
      </c>
      <c r="D250" s="18" t="s">
        <v>301</v>
      </c>
      <c r="E250" s="8">
        <v>8</v>
      </c>
      <c r="F250" s="8">
        <v>1</v>
      </c>
      <c r="I250" s="58">
        <v>4.0199999999999996</v>
      </c>
      <c r="J250" s="58">
        <v>3.48</v>
      </c>
      <c r="K250" s="58">
        <v>0.85599999999999998</v>
      </c>
      <c r="L250" s="58">
        <v>72.48</v>
      </c>
      <c r="M250" s="58">
        <v>0.20369999999999999</v>
      </c>
      <c r="N250" s="58">
        <v>0.28320000000000001</v>
      </c>
      <c r="O250" s="58">
        <v>1.3653999999999999</v>
      </c>
      <c r="P250" s="58">
        <v>5.2600000000000001E-2</v>
      </c>
      <c r="Q250" s="58">
        <v>12.87</v>
      </c>
      <c r="R250" s="58">
        <v>3.5499999999999997E-2</v>
      </c>
      <c r="S250" s="58">
        <v>95.646500000000003</v>
      </c>
      <c r="T250" s="18"/>
      <c r="V250" s="58">
        <f t="shared" si="346"/>
        <v>4.2029765856565575</v>
      </c>
      <c r="W250" s="58"/>
      <c r="X250" s="58">
        <f t="shared" si="347"/>
        <v>3.6383976413146319</v>
      </c>
      <c r="Y250" s="58"/>
      <c r="Z250" s="58">
        <f t="shared" si="348"/>
        <v>0.89496217843831194</v>
      </c>
      <c r="AA250" s="58"/>
      <c r="AB250" s="58">
        <f t="shared" si="349"/>
        <v>75.779040529449588</v>
      </c>
      <c r="AC250" s="58"/>
      <c r="AD250" s="58">
        <f t="shared" si="350"/>
        <v>0.21297172400453751</v>
      </c>
      <c r="AE250" s="58"/>
      <c r="AF250" s="58">
        <f t="shared" si="351"/>
        <v>0.29609029081043214</v>
      </c>
      <c r="AG250" s="58"/>
      <c r="AH250" s="58">
        <f t="shared" si="352"/>
        <v>1.4275483159341951</v>
      </c>
      <c r="AI250" s="58"/>
      <c r="AJ250" s="58">
        <f t="shared" si="353"/>
        <v>5.4994171245157944E-2</v>
      </c>
      <c r="AK250" s="58"/>
      <c r="AL250" s="58">
        <f t="shared" si="354"/>
        <v>13.455798173482561</v>
      </c>
      <c r="AM250" s="58"/>
      <c r="AN250" s="58">
        <f t="shared" si="355"/>
        <v>3.7115838007663632E-2</v>
      </c>
      <c r="AO250" s="58"/>
      <c r="AP250" s="58">
        <f t="shared" si="356"/>
        <v>7.8413742269711895</v>
      </c>
      <c r="AQ250" s="58">
        <f t="shared" si="338"/>
        <v>5.8534482758620693E-2</v>
      </c>
      <c r="AR250" s="58">
        <f t="shared" si="339"/>
        <v>355.81737849779091</v>
      </c>
      <c r="AS250" s="58">
        <f t="shared" si="340"/>
        <v>20.827586206896555</v>
      </c>
      <c r="AT250" s="58">
        <f t="shared" si="341"/>
        <v>0.2074117474732679</v>
      </c>
      <c r="AU250" s="58">
        <f t="shared" si="342"/>
        <v>3.0225988700564974</v>
      </c>
      <c r="AV250" s="58">
        <f t="shared" si="343"/>
        <v>4.2022582228767806</v>
      </c>
      <c r="AW250" s="58">
        <f t="shared" si="344"/>
        <v>1.1810154525386314E-2</v>
      </c>
      <c r="AX250" s="58">
        <f t="shared" si="345"/>
        <v>56.721086630913533</v>
      </c>
      <c r="AY250" s="58"/>
      <c r="AZ250" s="58"/>
      <c r="BA250" s="58"/>
      <c r="BB250" s="58"/>
      <c r="BC250" s="58"/>
      <c r="BD250" s="58"/>
      <c r="BE250" s="58"/>
      <c r="BF250" s="58"/>
      <c r="BG250" s="58"/>
      <c r="BH250" s="58"/>
      <c r="BI250" s="58"/>
      <c r="BJ250" s="58"/>
      <c r="BK250" s="58"/>
      <c r="BL250" s="58"/>
      <c r="BM250" s="58"/>
      <c r="BN250" s="58"/>
      <c r="BO250" s="58"/>
      <c r="BP250" s="58"/>
      <c r="BQ250" s="58"/>
      <c r="BR250" s="58"/>
      <c r="BS250" s="58"/>
      <c r="BT250" s="58"/>
      <c r="BU250" s="58"/>
      <c r="BV250" s="58"/>
      <c r="BW250" s="58"/>
      <c r="BX250" s="58"/>
      <c r="BY250" s="58"/>
      <c r="BZ250" s="58"/>
      <c r="CA250" s="58"/>
      <c r="CB250" s="58"/>
      <c r="CC250" s="58"/>
      <c r="CD250" s="58"/>
      <c r="CE250" s="58"/>
      <c r="CF250" s="58"/>
      <c r="CG250" s="58"/>
      <c r="CH250" s="58"/>
      <c r="CI250" s="58"/>
      <c r="CJ250" s="58"/>
      <c r="CK250" s="58"/>
      <c r="CL250" s="58"/>
      <c r="CM250" s="58"/>
      <c r="CN250" s="58"/>
      <c r="CO250" s="58"/>
      <c r="CP250" s="58"/>
      <c r="CQ250" s="58"/>
      <c r="CR250" s="58"/>
      <c r="CS250" s="58"/>
      <c r="CT250" s="58"/>
      <c r="CU250" s="58"/>
      <c r="CV250" s="58"/>
      <c r="CW250" s="58"/>
      <c r="CX250" s="58"/>
      <c r="CY250" s="58"/>
      <c r="CZ250" s="58"/>
      <c r="DA250" s="58"/>
      <c r="DB250" s="58"/>
      <c r="DC250" s="58"/>
      <c r="DD250" s="58"/>
      <c r="DE250" s="58"/>
      <c r="DF250" s="58"/>
      <c r="DG250" s="58"/>
      <c r="DH250" s="58"/>
      <c r="DI250" s="58"/>
      <c r="DJ250" s="58"/>
      <c r="DK250" s="58"/>
      <c r="DL250" s="58"/>
      <c r="DM250" s="58"/>
      <c r="DN250" s="58"/>
      <c r="DO250" s="58"/>
      <c r="DP250" s="58"/>
      <c r="DQ250" s="58"/>
      <c r="DR250" s="58"/>
      <c r="DS250" s="58"/>
      <c r="DT250" s="58"/>
      <c r="DU250" s="58"/>
      <c r="DV250" s="58"/>
      <c r="DW250" s="58"/>
      <c r="DX250" s="58"/>
      <c r="DY250" s="58"/>
      <c r="DZ250" s="58"/>
      <c r="EA250" s="58"/>
      <c r="EB250" s="58"/>
      <c r="EC250" s="58"/>
      <c r="ED250" s="58"/>
      <c r="EE250" s="58"/>
      <c r="EF250" s="58"/>
      <c r="EG250" s="58"/>
      <c r="EH250" s="58"/>
      <c r="EI250" s="58"/>
      <c r="EJ250" s="58"/>
      <c r="EK250" s="58"/>
      <c r="EL250" s="58"/>
      <c r="EN250" s="8">
        <v>8</v>
      </c>
      <c r="EO250" s="8">
        <v>1</v>
      </c>
    </row>
    <row r="251" spans="2:145">
      <c r="B251" s="18" t="s">
        <v>335</v>
      </c>
      <c r="C251" s="18" t="s">
        <v>210</v>
      </c>
      <c r="D251" s="18" t="s">
        <v>301</v>
      </c>
      <c r="E251" s="8">
        <v>8</v>
      </c>
      <c r="F251" s="8">
        <v>1</v>
      </c>
      <c r="I251" s="58">
        <v>3.9</v>
      </c>
      <c r="J251" s="58">
        <v>3.41</v>
      </c>
      <c r="K251" s="58">
        <v>0.95679999999999998</v>
      </c>
      <c r="L251" s="58">
        <v>72.3</v>
      </c>
      <c r="M251" s="58">
        <v>0.17860000000000001</v>
      </c>
      <c r="N251" s="58">
        <v>0.28820000000000001</v>
      </c>
      <c r="O251" s="58">
        <v>1.3279000000000001</v>
      </c>
      <c r="P251" s="58">
        <v>2.0000000000000001E-4</v>
      </c>
      <c r="Q251" s="58">
        <v>12.62</v>
      </c>
      <c r="R251" s="58">
        <v>3.1199999999999999E-2</v>
      </c>
      <c r="S251" s="58">
        <v>95.013000000000005</v>
      </c>
      <c r="T251" s="18"/>
      <c r="V251" s="58">
        <f t="shared" si="346"/>
        <v>4.1047014619052131</v>
      </c>
      <c r="W251" s="58"/>
      <c r="X251" s="58">
        <f t="shared" si="347"/>
        <v>3.5889825602812246</v>
      </c>
      <c r="Y251" s="58"/>
      <c r="Z251" s="58">
        <f t="shared" si="348"/>
        <v>1.0070200919874122</v>
      </c>
      <c r="AA251" s="58"/>
      <c r="AB251" s="58">
        <f t="shared" si="349"/>
        <v>76.094850178396626</v>
      </c>
      <c r="AC251" s="58"/>
      <c r="AD251" s="58">
        <f t="shared" si="350"/>
        <v>0.18797427720417206</v>
      </c>
      <c r="AE251" s="58"/>
      <c r="AF251" s="58">
        <f t="shared" si="351"/>
        <v>0.30332691315925187</v>
      </c>
      <c r="AG251" s="58"/>
      <c r="AH251" s="58">
        <f t="shared" si="352"/>
        <v>1.3975982234010083</v>
      </c>
      <c r="AI251" s="58"/>
      <c r="AJ251" s="58">
        <f t="shared" si="353"/>
        <v>2.1049751086693399E-4</v>
      </c>
      <c r="AK251" s="58"/>
      <c r="AL251" s="58">
        <f t="shared" si="354"/>
        <v>13.282392935703532</v>
      </c>
      <c r="AM251" s="58"/>
      <c r="AN251" s="58">
        <f t="shared" si="355"/>
        <v>3.28376116952417E-2</v>
      </c>
      <c r="AO251" s="58"/>
      <c r="AP251" s="58">
        <f t="shared" si="356"/>
        <v>7.6936840221864378</v>
      </c>
      <c r="AQ251" s="58">
        <f t="shared" si="338"/>
        <v>5.2375366568914956E-2</v>
      </c>
      <c r="AR251" s="58">
        <f t="shared" si="339"/>
        <v>404.81522956326978</v>
      </c>
      <c r="AS251" s="58">
        <f t="shared" si="340"/>
        <v>21.202346041055716</v>
      </c>
      <c r="AT251" s="58">
        <f t="shared" si="341"/>
        <v>0.21703441524211159</v>
      </c>
      <c r="AU251" s="58">
        <f t="shared" si="342"/>
        <v>3.3199167244968772</v>
      </c>
      <c r="AV251" s="58">
        <f t="shared" si="343"/>
        <v>5.3572228443449044</v>
      </c>
      <c r="AW251" s="58">
        <f t="shared" si="344"/>
        <v>1.3233748271092671E-2</v>
      </c>
      <c r="AX251" s="58">
        <f t="shared" si="345"/>
        <v>54.404995715983596</v>
      </c>
      <c r="AY251" s="58"/>
      <c r="AZ251" s="58"/>
      <c r="BA251" s="58"/>
      <c r="BB251" s="58"/>
      <c r="BC251" s="58"/>
      <c r="BD251" s="58"/>
      <c r="BE251" s="58"/>
      <c r="BF251" s="58"/>
      <c r="BG251" s="58"/>
      <c r="BH251" s="58"/>
      <c r="BI251" s="58"/>
      <c r="BJ251" s="58"/>
      <c r="BK251" s="58"/>
      <c r="BL251" s="58"/>
      <c r="BM251" s="58"/>
      <c r="BN251" s="58"/>
      <c r="BO251" s="58"/>
      <c r="BP251" s="58"/>
      <c r="BQ251" s="58"/>
      <c r="BR251" s="58"/>
      <c r="BS251" s="58"/>
      <c r="BT251" s="58"/>
      <c r="BU251" s="58"/>
      <c r="BV251" s="58"/>
      <c r="BW251" s="58"/>
      <c r="BX251" s="58"/>
      <c r="BY251" s="58"/>
      <c r="BZ251" s="58"/>
      <c r="CA251" s="58"/>
      <c r="CB251" s="58"/>
      <c r="CC251" s="58"/>
      <c r="CD251" s="58"/>
      <c r="CE251" s="58"/>
      <c r="CF251" s="58"/>
      <c r="CG251" s="58"/>
      <c r="CH251" s="58"/>
      <c r="CI251" s="58"/>
      <c r="CJ251" s="58"/>
      <c r="CK251" s="58"/>
      <c r="CL251" s="58"/>
      <c r="CM251" s="58"/>
      <c r="CN251" s="58"/>
      <c r="CO251" s="58"/>
      <c r="CP251" s="58"/>
      <c r="CQ251" s="58"/>
      <c r="CR251" s="58"/>
      <c r="CS251" s="58"/>
      <c r="CT251" s="58"/>
      <c r="CU251" s="58"/>
      <c r="CV251" s="58"/>
      <c r="CW251" s="58"/>
      <c r="CX251" s="58"/>
      <c r="CY251" s="58"/>
      <c r="CZ251" s="58"/>
      <c r="DA251" s="58"/>
      <c r="DB251" s="58"/>
      <c r="DC251" s="58"/>
      <c r="DD251" s="58"/>
      <c r="DE251" s="58"/>
      <c r="DF251" s="58"/>
      <c r="DG251" s="58"/>
      <c r="DH251" s="58"/>
      <c r="DI251" s="58"/>
      <c r="DJ251" s="58"/>
      <c r="DK251" s="58"/>
      <c r="DL251" s="58"/>
      <c r="DM251" s="58"/>
      <c r="DN251" s="58"/>
      <c r="DO251" s="58"/>
      <c r="DP251" s="58"/>
      <c r="DQ251" s="58"/>
      <c r="DR251" s="58"/>
      <c r="DS251" s="58"/>
      <c r="DT251" s="58"/>
      <c r="DU251" s="58"/>
      <c r="DV251" s="58"/>
      <c r="DW251" s="58"/>
      <c r="DX251" s="58"/>
      <c r="DY251" s="58"/>
      <c r="DZ251" s="58"/>
      <c r="EA251" s="58"/>
      <c r="EB251" s="58"/>
      <c r="EC251" s="58"/>
      <c r="ED251" s="58"/>
      <c r="EE251" s="58"/>
      <c r="EF251" s="58"/>
      <c r="EG251" s="58"/>
      <c r="EH251" s="58"/>
      <c r="EI251" s="58"/>
      <c r="EJ251" s="58"/>
      <c r="EK251" s="58"/>
      <c r="EL251" s="58"/>
      <c r="EN251" s="8">
        <v>8</v>
      </c>
      <c r="EO251" s="8">
        <v>1</v>
      </c>
    </row>
    <row r="252" spans="2:145">
      <c r="B252" s="18" t="s">
        <v>336</v>
      </c>
      <c r="C252" s="18" t="s">
        <v>210</v>
      </c>
      <c r="D252" s="18" t="s">
        <v>301</v>
      </c>
      <c r="E252" s="8">
        <v>8</v>
      </c>
      <c r="F252" s="8">
        <v>1</v>
      </c>
      <c r="I252" s="58">
        <v>3.91</v>
      </c>
      <c r="J252" s="58">
        <v>3.41</v>
      </c>
      <c r="K252" s="58">
        <v>1.1724000000000001</v>
      </c>
      <c r="L252" s="58">
        <v>73.12</v>
      </c>
      <c r="M252" s="58">
        <v>0.18179999999999999</v>
      </c>
      <c r="N252" s="58">
        <v>0.33139999999999997</v>
      </c>
      <c r="O252" s="58">
        <v>1.3404</v>
      </c>
      <c r="P252" s="58">
        <v>2.5999999999999999E-2</v>
      </c>
      <c r="Q252" s="58">
        <v>12.62</v>
      </c>
      <c r="R252" s="58">
        <v>8.0999999999999996E-3</v>
      </c>
      <c r="S252" s="58">
        <v>96.120199999999997</v>
      </c>
      <c r="T252" s="18"/>
      <c r="V252" s="58">
        <f t="shared" si="346"/>
        <v>4.0678234127685959</v>
      </c>
      <c r="W252" s="58"/>
      <c r="X252" s="58">
        <f t="shared" si="347"/>
        <v>3.5476413906754254</v>
      </c>
      <c r="Y252" s="58"/>
      <c r="Z252" s="58">
        <f t="shared" si="348"/>
        <v>1.2197228054040672</v>
      </c>
      <c r="AA252" s="58"/>
      <c r="AB252" s="58">
        <f t="shared" si="349"/>
        <v>76.071418910905308</v>
      </c>
      <c r="AC252" s="58"/>
      <c r="AD252" s="58">
        <f t="shared" si="350"/>
        <v>0.18913818323307691</v>
      </c>
      <c r="AE252" s="58"/>
      <c r="AF252" s="58">
        <f t="shared" si="351"/>
        <v>0.34477664424335364</v>
      </c>
      <c r="AG252" s="58"/>
      <c r="AH252" s="58">
        <f t="shared" si="352"/>
        <v>1.3945039648273725</v>
      </c>
      <c r="AI252" s="58"/>
      <c r="AJ252" s="58">
        <f t="shared" si="353"/>
        <v>2.7049465148844883E-2</v>
      </c>
      <c r="AK252" s="58"/>
      <c r="AL252" s="58">
        <f t="shared" si="354"/>
        <v>13.129394237631631</v>
      </c>
      <c r="AM252" s="58"/>
      <c r="AN252" s="58">
        <f t="shared" si="355"/>
        <v>8.4269487579093673E-3</v>
      </c>
      <c r="AO252" s="58"/>
      <c r="AP252" s="58">
        <f t="shared" si="356"/>
        <v>7.6154648034440218</v>
      </c>
      <c r="AQ252" s="58">
        <f t="shared" si="338"/>
        <v>5.3313782991202339E-2</v>
      </c>
      <c r="AR252" s="58">
        <f t="shared" si="339"/>
        <v>402.20022002200227</v>
      </c>
      <c r="AS252" s="58">
        <f t="shared" si="340"/>
        <v>21.442815249266861</v>
      </c>
      <c r="AT252" s="58">
        <f t="shared" si="341"/>
        <v>0.2472396299612056</v>
      </c>
      <c r="AU252" s="58">
        <f t="shared" si="342"/>
        <v>3.537718768859385</v>
      </c>
      <c r="AV252" s="58">
        <f t="shared" si="343"/>
        <v>6.4488448844884507</v>
      </c>
      <c r="AW252" s="58">
        <f t="shared" si="344"/>
        <v>1.6033916849015319E-2</v>
      </c>
      <c r="AX252" s="58">
        <f t="shared" si="345"/>
        <v>52.82487417432079</v>
      </c>
      <c r="AY252" s="58"/>
      <c r="AZ252" s="58"/>
      <c r="BA252" s="58"/>
      <c r="BB252" s="58"/>
      <c r="BC252" s="58"/>
      <c r="BD252" s="58"/>
      <c r="BE252" s="58"/>
      <c r="BF252" s="58"/>
      <c r="BG252" s="58"/>
      <c r="BH252" s="58"/>
      <c r="BI252" s="58"/>
      <c r="BJ252" s="58"/>
      <c r="BK252" s="58"/>
      <c r="BL252" s="58"/>
      <c r="BM252" s="58"/>
      <c r="BN252" s="58"/>
      <c r="BO252" s="58"/>
      <c r="BP252" s="58"/>
      <c r="BQ252" s="58"/>
      <c r="BR252" s="58"/>
      <c r="BS252" s="58"/>
      <c r="BT252" s="58"/>
      <c r="BU252" s="58"/>
      <c r="BV252" s="58"/>
      <c r="BW252" s="58"/>
      <c r="BX252" s="58"/>
      <c r="BY252" s="58"/>
      <c r="BZ252" s="58"/>
      <c r="CA252" s="58"/>
      <c r="CB252" s="58"/>
      <c r="CC252" s="58"/>
      <c r="CD252" s="58"/>
      <c r="CE252" s="58"/>
      <c r="CF252" s="58"/>
      <c r="CG252" s="58"/>
      <c r="CH252" s="58"/>
      <c r="CI252" s="58"/>
      <c r="CJ252" s="58"/>
      <c r="CK252" s="58"/>
      <c r="CL252" s="58"/>
      <c r="CM252" s="58"/>
      <c r="CN252" s="58"/>
      <c r="CO252" s="58"/>
      <c r="CP252" s="58"/>
      <c r="CQ252" s="58"/>
      <c r="CR252" s="58"/>
      <c r="CS252" s="58"/>
      <c r="CT252" s="58"/>
      <c r="CU252" s="58"/>
      <c r="CV252" s="58"/>
      <c r="CW252" s="58"/>
      <c r="CX252" s="58"/>
      <c r="CY252" s="58"/>
      <c r="CZ252" s="58"/>
      <c r="DA252" s="58"/>
      <c r="DB252" s="58"/>
      <c r="DC252" s="58"/>
      <c r="DD252" s="58"/>
      <c r="DE252" s="58"/>
      <c r="DF252" s="58"/>
      <c r="DG252" s="58"/>
      <c r="DH252" s="58"/>
      <c r="DI252" s="58"/>
      <c r="DJ252" s="58"/>
      <c r="DK252" s="58"/>
      <c r="DL252" s="58"/>
      <c r="DM252" s="58"/>
      <c r="DN252" s="58"/>
      <c r="DO252" s="58"/>
      <c r="DP252" s="58"/>
      <c r="DQ252" s="58"/>
      <c r="DR252" s="58"/>
      <c r="DS252" s="58"/>
      <c r="DT252" s="58"/>
      <c r="DU252" s="58"/>
      <c r="DV252" s="58"/>
      <c r="DW252" s="58"/>
      <c r="DX252" s="58"/>
      <c r="DY252" s="58"/>
      <c r="DZ252" s="58"/>
      <c r="EA252" s="58"/>
      <c r="EB252" s="58"/>
      <c r="EC252" s="58"/>
      <c r="ED252" s="58"/>
      <c r="EE252" s="58"/>
      <c r="EF252" s="58"/>
      <c r="EG252" s="58"/>
      <c r="EH252" s="58"/>
      <c r="EI252" s="58"/>
      <c r="EJ252" s="58"/>
      <c r="EK252" s="58"/>
      <c r="EL252" s="58"/>
      <c r="EN252" s="8">
        <v>8</v>
      </c>
      <c r="EO252" s="8">
        <v>1</v>
      </c>
    </row>
    <row r="253" spans="2:145">
      <c r="B253" s="18" t="s">
        <v>337</v>
      </c>
      <c r="C253" s="18" t="s">
        <v>210</v>
      </c>
      <c r="D253" s="18" t="s">
        <v>301</v>
      </c>
      <c r="E253" s="8">
        <v>8</v>
      </c>
      <c r="F253" s="8">
        <v>1</v>
      </c>
      <c r="I253" s="58">
        <v>3.93</v>
      </c>
      <c r="J253" s="58">
        <v>3.47</v>
      </c>
      <c r="K253" s="58">
        <v>1.1087</v>
      </c>
      <c r="L253" s="58">
        <v>72.760000000000005</v>
      </c>
      <c r="M253" s="58">
        <v>0.16719999999999999</v>
      </c>
      <c r="N253" s="58">
        <v>0.25679999999999997</v>
      </c>
      <c r="O253" s="58">
        <v>1.3551</v>
      </c>
      <c r="P253" s="58">
        <v>9.3299999999999994E-2</v>
      </c>
      <c r="Q253" s="58">
        <v>12.82</v>
      </c>
      <c r="R253" s="58">
        <v>5.4800000000000001E-2</v>
      </c>
      <c r="S253" s="58">
        <v>96.016000000000005</v>
      </c>
      <c r="T253" s="18"/>
      <c r="V253" s="58">
        <f t="shared" si="346"/>
        <v>4.0930678220296617</v>
      </c>
      <c r="W253" s="58"/>
      <c r="X253" s="58">
        <f t="shared" si="347"/>
        <v>3.6139810031661392</v>
      </c>
      <c r="Y253" s="58"/>
      <c r="Z253" s="58">
        <f t="shared" si="348"/>
        <v>1.1547033827695385</v>
      </c>
      <c r="AA253" s="58"/>
      <c r="AB253" s="58">
        <f t="shared" si="349"/>
        <v>75.779036827195469</v>
      </c>
      <c r="AC253" s="58"/>
      <c r="AD253" s="58">
        <f t="shared" si="350"/>
        <v>0.17413764372604562</v>
      </c>
      <c r="AE253" s="58"/>
      <c r="AF253" s="58">
        <f t="shared" si="351"/>
        <v>0.267455424095984</v>
      </c>
      <c r="AG253" s="58"/>
      <c r="AH253" s="58">
        <f t="shared" si="352"/>
        <v>1.4113272787868689</v>
      </c>
      <c r="AI253" s="58"/>
      <c r="AJ253" s="58">
        <f t="shared" si="353"/>
        <v>9.717130478253623E-2</v>
      </c>
      <c r="AK253" s="58"/>
      <c r="AL253" s="58">
        <f t="shared" si="354"/>
        <v>13.35194134310948</v>
      </c>
      <c r="AM253" s="58"/>
      <c r="AN253" s="58">
        <f t="shared" si="355"/>
        <v>5.7073821029828359E-2</v>
      </c>
      <c r="AO253" s="58"/>
      <c r="AP253" s="58">
        <f t="shared" si="356"/>
        <v>7.7070488251958009</v>
      </c>
      <c r="AQ253" s="58">
        <f t="shared" si="338"/>
        <v>4.8184438040345806E-2</v>
      </c>
      <c r="AR253" s="58">
        <f t="shared" si="339"/>
        <v>435.16746411483263</v>
      </c>
      <c r="AS253" s="58">
        <f t="shared" si="340"/>
        <v>20.968299711815561</v>
      </c>
      <c r="AT253" s="58">
        <f t="shared" si="341"/>
        <v>0.18950630949745406</v>
      </c>
      <c r="AU253" s="58">
        <f t="shared" si="342"/>
        <v>4.3173676012461062</v>
      </c>
      <c r="AV253" s="58">
        <f t="shared" si="343"/>
        <v>6.6309808612440211</v>
      </c>
      <c r="AW253" s="58">
        <f t="shared" si="344"/>
        <v>1.5237768004398022E-2</v>
      </c>
      <c r="AX253" s="58">
        <f t="shared" si="345"/>
        <v>47.850117919887168</v>
      </c>
      <c r="AY253" s="58"/>
      <c r="AZ253" s="58"/>
      <c r="BA253" s="58"/>
      <c r="BB253" s="58"/>
      <c r="BC253" s="58"/>
      <c r="BD253" s="58"/>
      <c r="BE253" s="58"/>
      <c r="BF253" s="58"/>
      <c r="BG253" s="58"/>
      <c r="BH253" s="58"/>
      <c r="BI253" s="58"/>
      <c r="BJ253" s="58"/>
      <c r="BK253" s="58"/>
      <c r="BL253" s="58"/>
      <c r="BM253" s="58"/>
      <c r="BN253" s="58"/>
      <c r="BO253" s="58"/>
      <c r="BP253" s="58"/>
      <c r="BQ253" s="58"/>
      <c r="BR253" s="58"/>
      <c r="BS253" s="58"/>
      <c r="BT253" s="58"/>
      <c r="BU253" s="58"/>
      <c r="BV253" s="58"/>
      <c r="BW253" s="58"/>
      <c r="BX253" s="58"/>
      <c r="BY253" s="58"/>
      <c r="BZ253" s="58"/>
      <c r="CA253" s="58"/>
      <c r="CB253" s="58"/>
      <c r="CC253" s="58"/>
      <c r="CD253" s="58"/>
      <c r="CE253" s="58"/>
      <c r="CF253" s="58"/>
      <c r="CG253" s="58"/>
      <c r="CH253" s="58"/>
      <c r="CI253" s="58"/>
      <c r="CJ253" s="58"/>
      <c r="CK253" s="58"/>
      <c r="CL253" s="58"/>
      <c r="CM253" s="58"/>
      <c r="CN253" s="58"/>
      <c r="CO253" s="58"/>
      <c r="CP253" s="58"/>
      <c r="CQ253" s="58"/>
      <c r="CR253" s="58"/>
      <c r="CS253" s="58"/>
      <c r="CT253" s="58"/>
      <c r="CU253" s="58"/>
      <c r="CV253" s="58"/>
      <c r="CW253" s="58"/>
      <c r="CX253" s="58"/>
      <c r="CY253" s="58"/>
      <c r="CZ253" s="58"/>
      <c r="DA253" s="58"/>
      <c r="DB253" s="58"/>
      <c r="DC253" s="58"/>
      <c r="DD253" s="58"/>
      <c r="DE253" s="58"/>
      <c r="DF253" s="58"/>
      <c r="DG253" s="58"/>
      <c r="DH253" s="58"/>
      <c r="DI253" s="58"/>
      <c r="DJ253" s="58"/>
      <c r="DK253" s="58"/>
      <c r="DL253" s="58"/>
      <c r="DM253" s="58"/>
      <c r="DN253" s="58"/>
      <c r="DO253" s="58"/>
      <c r="DP253" s="58"/>
      <c r="DQ253" s="58"/>
      <c r="DR253" s="58"/>
      <c r="DS253" s="58"/>
      <c r="DT253" s="58"/>
      <c r="DU253" s="58"/>
      <c r="DV253" s="58"/>
      <c r="DW253" s="58"/>
      <c r="DX253" s="58"/>
      <c r="DY253" s="58"/>
      <c r="DZ253" s="58"/>
      <c r="EA253" s="58"/>
      <c r="EB253" s="58"/>
      <c r="EC253" s="58"/>
      <c r="ED253" s="58"/>
      <c r="EE253" s="58"/>
      <c r="EF253" s="58"/>
      <c r="EG253" s="58"/>
      <c r="EH253" s="58"/>
      <c r="EI253" s="58"/>
      <c r="EJ253" s="58"/>
      <c r="EK253" s="58"/>
      <c r="EL253" s="58"/>
      <c r="EN253" s="8">
        <v>8</v>
      </c>
      <c r="EO253" s="8">
        <v>1</v>
      </c>
    </row>
    <row r="254" spans="2:145">
      <c r="B254" s="18" t="s">
        <v>338</v>
      </c>
      <c r="C254" s="18" t="s">
        <v>210</v>
      </c>
      <c r="D254" s="18" t="s">
        <v>301</v>
      </c>
      <c r="E254" s="8">
        <v>8</v>
      </c>
      <c r="F254" s="8">
        <v>1</v>
      </c>
      <c r="I254" s="58">
        <v>3.92</v>
      </c>
      <c r="J254" s="58">
        <v>3.4</v>
      </c>
      <c r="K254" s="58">
        <v>0.9254</v>
      </c>
      <c r="L254" s="58">
        <v>72.75</v>
      </c>
      <c r="M254" s="58">
        <v>0.1777</v>
      </c>
      <c r="N254" s="58">
        <v>0.28589999999999999</v>
      </c>
      <c r="O254" s="58">
        <v>1.3463000000000001</v>
      </c>
      <c r="P254" s="58">
        <v>4.3799999999999999E-2</v>
      </c>
      <c r="Q254" s="58">
        <v>12.74</v>
      </c>
      <c r="R254" s="58">
        <v>5.3199999999999997E-2</v>
      </c>
      <c r="S254" s="58">
        <v>95.642300000000006</v>
      </c>
      <c r="T254" s="18"/>
      <c r="V254" s="58">
        <f t="shared" si="346"/>
        <v>4.0986049059882497</v>
      </c>
      <c r="W254" s="58"/>
      <c r="X254" s="58">
        <f t="shared" si="347"/>
        <v>3.554912418459196</v>
      </c>
      <c r="Y254" s="58"/>
      <c r="Z254" s="58">
        <f t="shared" si="348"/>
        <v>0.96756351530651186</v>
      </c>
      <c r="AA254" s="58"/>
      <c r="AB254" s="58">
        <f t="shared" si="349"/>
        <v>76.06467013026662</v>
      </c>
      <c r="AC254" s="58"/>
      <c r="AD254" s="58">
        <f t="shared" si="350"/>
        <v>0.18579645198829386</v>
      </c>
      <c r="AE254" s="58"/>
      <c r="AF254" s="58">
        <f t="shared" si="351"/>
        <v>0.29892631189337765</v>
      </c>
      <c r="AG254" s="58"/>
      <c r="AH254" s="58">
        <f t="shared" si="352"/>
        <v>1.4076407614622402</v>
      </c>
      <c r="AI254" s="58"/>
      <c r="AJ254" s="58">
        <f t="shared" si="353"/>
        <v>4.5795636449562582E-2</v>
      </c>
      <c r="AK254" s="58"/>
      <c r="AL254" s="58">
        <f t="shared" si="354"/>
        <v>13.320465944461812</v>
      </c>
      <c r="AM254" s="58"/>
      <c r="AN254" s="58">
        <f t="shared" si="355"/>
        <v>5.5623923724126251E-2</v>
      </c>
      <c r="AO254" s="58"/>
      <c r="AP254" s="58">
        <f t="shared" si="356"/>
        <v>7.6535173244474457</v>
      </c>
      <c r="AQ254" s="58">
        <f t="shared" si="338"/>
        <v>5.2264705882352942E-2</v>
      </c>
      <c r="AR254" s="58">
        <f t="shared" si="339"/>
        <v>409.39786156443444</v>
      </c>
      <c r="AS254" s="58">
        <f t="shared" si="340"/>
        <v>21.397058823529413</v>
      </c>
      <c r="AT254" s="58">
        <f t="shared" si="341"/>
        <v>0.21235980093589832</v>
      </c>
      <c r="AU254" s="58">
        <f t="shared" si="342"/>
        <v>3.2367960825463458</v>
      </c>
      <c r="AV254" s="58">
        <f t="shared" si="343"/>
        <v>5.2076533483398988</v>
      </c>
      <c r="AW254" s="58">
        <f t="shared" si="344"/>
        <v>1.2720274914089348E-2</v>
      </c>
      <c r="AX254" s="58">
        <f t="shared" si="345"/>
        <v>55.03323340854989</v>
      </c>
      <c r="AY254" s="58"/>
      <c r="AZ254" s="58"/>
      <c r="BA254" s="58"/>
      <c r="BB254" s="58"/>
      <c r="BC254" s="58"/>
      <c r="BD254" s="58"/>
      <c r="BE254" s="58"/>
      <c r="BF254" s="58"/>
      <c r="BG254" s="58"/>
      <c r="BH254" s="58"/>
      <c r="BI254" s="58"/>
      <c r="BJ254" s="58"/>
      <c r="BK254" s="58"/>
      <c r="BL254" s="58"/>
      <c r="BM254" s="58"/>
      <c r="BN254" s="58"/>
      <c r="BO254" s="58"/>
      <c r="BP254" s="58"/>
      <c r="BQ254" s="58"/>
      <c r="BR254" s="58"/>
      <c r="BS254" s="58"/>
      <c r="BT254" s="58"/>
      <c r="BU254" s="58"/>
      <c r="BV254" s="58"/>
      <c r="BW254" s="58"/>
      <c r="BX254" s="58"/>
      <c r="BY254" s="58"/>
      <c r="BZ254" s="58"/>
      <c r="CA254" s="58"/>
      <c r="CB254" s="58"/>
      <c r="CC254" s="58"/>
      <c r="CD254" s="58"/>
      <c r="CE254" s="58"/>
      <c r="CF254" s="58"/>
      <c r="CG254" s="58"/>
      <c r="CH254" s="58"/>
      <c r="CI254" s="58"/>
      <c r="CJ254" s="58"/>
      <c r="CK254" s="58"/>
      <c r="CL254" s="58"/>
      <c r="CM254" s="58"/>
      <c r="CN254" s="58"/>
      <c r="CO254" s="58"/>
      <c r="CP254" s="58"/>
      <c r="CQ254" s="58"/>
      <c r="CR254" s="58"/>
      <c r="CS254" s="58"/>
      <c r="CT254" s="58"/>
      <c r="CU254" s="58"/>
      <c r="CV254" s="58"/>
      <c r="CW254" s="58"/>
      <c r="CX254" s="58"/>
      <c r="CY254" s="58"/>
      <c r="CZ254" s="58"/>
      <c r="DA254" s="58"/>
      <c r="DB254" s="58"/>
      <c r="DC254" s="58"/>
      <c r="DD254" s="58"/>
      <c r="DE254" s="58"/>
      <c r="DF254" s="58"/>
      <c r="DG254" s="58"/>
      <c r="DH254" s="58"/>
      <c r="DI254" s="58"/>
      <c r="DJ254" s="58"/>
      <c r="DK254" s="58"/>
      <c r="DL254" s="58"/>
      <c r="DM254" s="58"/>
      <c r="DN254" s="58"/>
      <c r="DO254" s="58"/>
      <c r="DP254" s="58"/>
      <c r="DQ254" s="58"/>
      <c r="DR254" s="58"/>
      <c r="DS254" s="58"/>
      <c r="DT254" s="58"/>
      <c r="DU254" s="58"/>
      <c r="DV254" s="58"/>
      <c r="DW254" s="58"/>
      <c r="DX254" s="58"/>
      <c r="DY254" s="58"/>
      <c r="DZ254" s="58"/>
      <c r="EA254" s="58"/>
      <c r="EB254" s="58"/>
      <c r="EC254" s="58"/>
      <c r="ED254" s="58"/>
      <c r="EE254" s="58"/>
      <c r="EF254" s="58"/>
      <c r="EG254" s="58"/>
      <c r="EH254" s="58"/>
      <c r="EI254" s="58"/>
      <c r="EJ254" s="58"/>
      <c r="EK254" s="58"/>
      <c r="EL254" s="58"/>
      <c r="EN254" s="8">
        <v>8</v>
      </c>
      <c r="EO254" s="8">
        <v>1</v>
      </c>
    </row>
    <row r="255" spans="2:145">
      <c r="B255" s="18" t="s">
        <v>339</v>
      </c>
      <c r="C255" s="18" t="s">
        <v>210</v>
      </c>
      <c r="D255" s="18" t="s">
        <v>301</v>
      </c>
      <c r="E255" s="8">
        <v>8</v>
      </c>
      <c r="F255" s="8">
        <v>1</v>
      </c>
      <c r="I255" s="58">
        <v>3.95</v>
      </c>
      <c r="J255" s="58">
        <v>3.46</v>
      </c>
      <c r="K255" s="58">
        <v>0.77990000000000004</v>
      </c>
      <c r="L255" s="58">
        <v>73.06</v>
      </c>
      <c r="M255" s="58">
        <v>0.19239999999999999</v>
      </c>
      <c r="N255" s="58">
        <v>0.28270000000000001</v>
      </c>
      <c r="O255" s="58">
        <v>1.3289</v>
      </c>
      <c r="P255" s="58">
        <v>5.2600000000000001E-2</v>
      </c>
      <c r="Q255" s="58">
        <v>12.78</v>
      </c>
      <c r="R255" s="58">
        <v>2.58E-2</v>
      </c>
      <c r="S255" s="58">
        <v>95.912300000000002</v>
      </c>
      <c r="T255" s="18"/>
      <c r="V255" s="58">
        <f t="shared" si="346"/>
        <v>4.1183456136491357</v>
      </c>
      <c r="W255" s="58"/>
      <c r="X255" s="58">
        <f t="shared" si="347"/>
        <v>3.6074622337281035</v>
      </c>
      <c r="Y255" s="58"/>
      <c r="Z255" s="58">
        <f t="shared" si="348"/>
        <v>0.81313866938859769</v>
      </c>
      <c r="AA255" s="58"/>
      <c r="AB255" s="58">
        <f t="shared" si="349"/>
        <v>76.173754565368569</v>
      </c>
      <c r="AC255" s="58"/>
      <c r="AD255" s="58">
        <f t="shared" si="350"/>
        <v>0.20059992305470725</v>
      </c>
      <c r="AE255" s="58"/>
      <c r="AF255" s="58">
        <f t="shared" si="351"/>
        <v>0.29474843164015457</v>
      </c>
      <c r="AG255" s="58"/>
      <c r="AH255" s="58">
        <f t="shared" si="352"/>
        <v>1.3855365787286926</v>
      </c>
      <c r="AI255" s="58"/>
      <c r="AJ255" s="58">
        <f t="shared" si="353"/>
        <v>5.4841766905808741E-2</v>
      </c>
      <c r="AK255" s="58"/>
      <c r="AL255" s="58">
        <f t="shared" si="354"/>
        <v>13.324672643654671</v>
      </c>
      <c r="AM255" s="58"/>
      <c r="AN255" s="58">
        <f t="shared" si="355"/>
        <v>2.689957388155638E-2</v>
      </c>
      <c r="AO255" s="58"/>
      <c r="AP255" s="58">
        <f t="shared" si="356"/>
        <v>7.7258078473772391</v>
      </c>
      <c r="AQ255" s="58">
        <f t="shared" si="338"/>
        <v>5.5606936416184971E-2</v>
      </c>
      <c r="AR255" s="58">
        <f t="shared" si="339"/>
        <v>379.72972972972974</v>
      </c>
      <c r="AS255" s="58">
        <f t="shared" si="340"/>
        <v>21.115606936416185</v>
      </c>
      <c r="AT255" s="58">
        <f t="shared" si="341"/>
        <v>0.2127323350139213</v>
      </c>
      <c r="AU255" s="58">
        <f t="shared" si="342"/>
        <v>2.7587548638132295</v>
      </c>
      <c r="AV255" s="58">
        <f t="shared" si="343"/>
        <v>4.0535343035343034</v>
      </c>
      <c r="AW255" s="58">
        <f t="shared" si="344"/>
        <v>1.067478784560635E-2</v>
      </c>
      <c r="AX255" s="58">
        <f t="shared" si="345"/>
        <v>58.948046988870992</v>
      </c>
      <c r="AY255" s="58"/>
      <c r="AZ255" s="58"/>
      <c r="BA255" s="58"/>
      <c r="BB255" s="58"/>
      <c r="BC255" s="58"/>
      <c r="BD255" s="58"/>
      <c r="BE255" s="58"/>
      <c r="BF255" s="58"/>
      <c r="BG255" s="58"/>
      <c r="BH255" s="58"/>
      <c r="BI255" s="58"/>
      <c r="BJ255" s="58"/>
      <c r="BK255" s="58"/>
      <c r="BL255" s="58"/>
      <c r="BM255" s="58"/>
      <c r="BN255" s="58"/>
      <c r="BO255" s="58"/>
      <c r="BP255" s="58"/>
      <c r="BQ255" s="58"/>
      <c r="BR255" s="58"/>
      <c r="BS255" s="58"/>
      <c r="BT255" s="58"/>
      <c r="BU255" s="58"/>
      <c r="BV255" s="58"/>
      <c r="BW255" s="58"/>
      <c r="BX255" s="58"/>
      <c r="BY255" s="58"/>
      <c r="BZ255" s="58"/>
      <c r="CA255" s="58"/>
      <c r="CB255" s="58"/>
      <c r="CC255" s="58"/>
      <c r="CD255" s="58"/>
      <c r="CE255" s="58"/>
      <c r="CF255" s="58"/>
      <c r="CG255" s="58"/>
      <c r="CH255" s="58"/>
      <c r="CI255" s="58"/>
      <c r="CJ255" s="58"/>
      <c r="CK255" s="58"/>
      <c r="CL255" s="58"/>
      <c r="CM255" s="58"/>
      <c r="CN255" s="58"/>
      <c r="CO255" s="58"/>
      <c r="CP255" s="58"/>
      <c r="CQ255" s="58"/>
      <c r="CR255" s="58"/>
      <c r="CS255" s="58"/>
      <c r="CT255" s="58"/>
      <c r="CU255" s="58"/>
      <c r="CV255" s="58"/>
      <c r="CW255" s="58"/>
      <c r="CX255" s="58"/>
      <c r="CY255" s="58"/>
      <c r="CZ255" s="58"/>
      <c r="DA255" s="58"/>
      <c r="DB255" s="58"/>
      <c r="DC255" s="58"/>
      <c r="DD255" s="58"/>
      <c r="DE255" s="58"/>
      <c r="DF255" s="58"/>
      <c r="DG255" s="58"/>
      <c r="DH255" s="58"/>
      <c r="DI255" s="58"/>
      <c r="DJ255" s="58"/>
      <c r="DK255" s="58"/>
      <c r="DL255" s="58"/>
      <c r="DM255" s="58"/>
      <c r="DN255" s="58"/>
      <c r="DO255" s="58"/>
      <c r="DP255" s="58"/>
      <c r="DQ255" s="58"/>
      <c r="DR255" s="58"/>
      <c r="DS255" s="58"/>
      <c r="DT255" s="58"/>
      <c r="DU255" s="58"/>
      <c r="DV255" s="58"/>
      <c r="DW255" s="58"/>
      <c r="DX255" s="58"/>
      <c r="DY255" s="58"/>
      <c r="DZ255" s="58"/>
      <c r="EA255" s="58"/>
      <c r="EB255" s="58"/>
      <c r="EC255" s="58"/>
      <c r="ED255" s="58"/>
      <c r="EE255" s="58"/>
      <c r="EF255" s="58"/>
      <c r="EG255" s="58"/>
      <c r="EH255" s="58"/>
      <c r="EI255" s="58"/>
      <c r="EJ255" s="58"/>
      <c r="EK255" s="58"/>
      <c r="EL255" s="58"/>
      <c r="EN255" s="8">
        <v>8</v>
      </c>
      <c r="EO255" s="8">
        <v>1</v>
      </c>
    </row>
    <row r="256" spans="2:145">
      <c r="B256" s="18" t="s">
        <v>340</v>
      </c>
      <c r="C256" s="18" t="s">
        <v>210</v>
      </c>
      <c r="D256" s="18" t="s">
        <v>301</v>
      </c>
      <c r="E256" s="8">
        <v>8</v>
      </c>
      <c r="F256" s="8">
        <v>1</v>
      </c>
      <c r="I256" s="58">
        <v>3.88</v>
      </c>
      <c r="J256" s="58">
        <v>3.54</v>
      </c>
      <c r="K256" s="58">
        <v>0.88019999999999998</v>
      </c>
      <c r="L256" s="58">
        <v>72.72</v>
      </c>
      <c r="M256" s="58">
        <v>0.2135</v>
      </c>
      <c r="N256" s="58">
        <v>0.26960000000000001</v>
      </c>
      <c r="O256" s="58">
        <v>1.3511</v>
      </c>
      <c r="P256" s="58">
        <v>6.59E-2</v>
      </c>
      <c r="Q256" s="58">
        <v>12.74</v>
      </c>
      <c r="R256" s="58">
        <v>2.0400000000000001E-2</v>
      </c>
      <c r="S256" s="58">
        <v>95.680800000000005</v>
      </c>
      <c r="T256" s="18"/>
      <c r="V256" s="58">
        <f t="shared" si="346"/>
        <v>4.0551500405515002</v>
      </c>
      <c r="W256" s="58"/>
      <c r="X256" s="58">
        <f t="shared" si="347"/>
        <v>3.6998018411217295</v>
      </c>
      <c r="Y256" s="58"/>
      <c r="Z256" s="58">
        <f t="shared" si="348"/>
        <v>0.91993377981789448</v>
      </c>
      <c r="AA256" s="58"/>
      <c r="AB256" s="58">
        <f t="shared" si="349"/>
        <v>76.002709007449766</v>
      </c>
      <c r="AC256" s="58"/>
      <c r="AD256" s="58">
        <f t="shared" si="350"/>
        <v>0.22313776640663535</v>
      </c>
      <c r="AE256" s="58"/>
      <c r="AF256" s="58">
        <f t="shared" si="351"/>
        <v>0.28177021931254753</v>
      </c>
      <c r="AG256" s="58"/>
      <c r="AH256" s="58">
        <f t="shared" si="352"/>
        <v>1.4120910360281267</v>
      </c>
      <c r="AI256" s="58"/>
      <c r="AJ256" s="58">
        <f t="shared" si="353"/>
        <v>6.8874842183593785E-2</v>
      </c>
      <c r="AK256" s="58"/>
      <c r="AL256" s="58">
        <f t="shared" si="354"/>
        <v>13.315106060986112</v>
      </c>
      <c r="AM256" s="58"/>
      <c r="AN256" s="58">
        <f t="shared" si="355"/>
        <v>2.1320891965786241E-2</v>
      </c>
      <c r="AO256" s="58"/>
      <c r="AP256" s="58">
        <f t="shared" si="356"/>
        <v>7.7549518816732297</v>
      </c>
      <c r="AQ256" s="58">
        <f t="shared" si="338"/>
        <v>6.0310734463276831E-2</v>
      </c>
      <c r="AR256" s="58">
        <f t="shared" si="339"/>
        <v>340.60889929742393</v>
      </c>
      <c r="AS256" s="58">
        <f t="shared" si="340"/>
        <v>20.542372881355931</v>
      </c>
      <c r="AT256" s="58">
        <f t="shared" si="341"/>
        <v>0.19954111464732441</v>
      </c>
      <c r="AU256" s="58">
        <f t="shared" si="342"/>
        <v>3.2648367952522257</v>
      </c>
      <c r="AV256" s="58">
        <f t="shared" si="343"/>
        <v>4.1227166276346612</v>
      </c>
      <c r="AW256" s="58">
        <f t="shared" si="344"/>
        <v>1.2103960396039604E-2</v>
      </c>
      <c r="AX256" s="58">
        <f t="shared" si="345"/>
        <v>54.819682274447857</v>
      </c>
      <c r="AY256" s="58"/>
      <c r="AZ256" s="58"/>
      <c r="BA256" s="58"/>
      <c r="BB256" s="58"/>
      <c r="BC256" s="58"/>
      <c r="BD256" s="58"/>
      <c r="BE256" s="58"/>
      <c r="BF256" s="58"/>
      <c r="BG256" s="58"/>
      <c r="BH256" s="58"/>
      <c r="BI256" s="58"/>
      <c r="BJ256" s="58"/>
      <c r="BK256" s="58"/>
      <c r="BL256" s="58"/>
      <c r="BM256" s="58"/>
      <c r="BN256" s="58"/>
      <c r="BO256" s="58"/>
      <c r="BP256" s="58"/>
      <c r="BQ256" s="58"/>
      <c r="BR256" s="58"/>
      <c r="BS256" s="58"/>
      <c r="BT256" s="58"/>
      <c r="BU256" s="58"/>
      <c r="BV256" s="58"/>
      <c r="BW256" s="58"/>
      <c r="BX256" s="58"/>
      <c r="BY256" s="58"/>
      <c r="BZ256" s="58"/>
      <c r="CA256" s="58"/>
      <c r="CB256" s="58"/>
      <c r="CC256" s="58"/>
      <c r="CD256" s="58"/>
      <c r="CE256" s="58"/>
      <c r="CF256" s="58"/>
      <c r="CG256" s="58"/>
      <c r="CH256" s="58"/>
      <c r="CI256" s="58"/>
      <c r="CJ256" s="58"/>
      <c r="CK256" s="58"/>
      <c r="CL256" s="58"/>
      <c r="CM256" s="58"/>
      <c r="CN256" s="58"/>
      <c r="CO256" s="58"/>
      <c r="CP256" s="58"/>
      <c r="CQ256" s="58"/>
      <c r="CR256" s="58"/>
      <c r="CS256" s="58"/>
      <c r="CT256" s="58"/>
      <c r="CU256" s="58"/>
      <c r="CV256" s="58"/>
      <c r="CW256" s="58"/>
      <c r="CX256" s="58"/>
      <c r="CY256" s="58"/>
      <c r="CZ256" s="58"/>
      <c r="DA256" s="58"/>
      <c r="DB256" s="58"/>
      <c r="DC256" s="58"/>
      <c r="DD256" s="58"/>
      <c r="DE256" s="58"/>
      <c r="DF256" s="58"/>
      <c r="DG256" s="58"/>
      <c r="DH256" s="58"/>
      <c r="DI256" s="58"/>
      <c r="DJ256" s="58"/>
      <c r="DK256" s="58"/>
      <c r="DL256" s="58"/>
      <c r="DM256" s="58"/>
      <c r="DN256" s="58"/>
      <c r="DO256" s="58"/>
      <c r="DP256" s="58"/>
      <c r="DQ256" s="58"/>
      <c r="DR256" s="58"/>
      <c r="DS256" s="58"/>
      <c r="DT256" s="58"/>
      <c r="DU256" s="58"/>
      <c r="DV256" s="58"/>
      <c r="DW256" s="58"/>
      <c r="DX256" s="58"/>
      <c r="DY256" s="58"/>
      <c r="DZ256" s="58"/>
      <c r="EA256" s="58"/>
      <c r="EB256" s="58"/>
      <c r="EC256" s="58"/>
      <c r="ED256" s="58"/>
      <c r="EE256" s="58"/>
      <c r="EF256" s="58"/>
      <c r="EG256" s="58"/>
      <c r="EH256" s="58"/>
      <c r="EI256" s="58"/>
      <c r="EJ256" s="58"/>
      <c r="EK256" s="58"/>
      <c r="EL256" s="58"/>
      <c r="EN256" s="8">
        <v>8</v>
      </c>
      <c r="EO256" s="8">
        <v>1</v>
      </c>
    </row>
    <row r="257" spans="1:145">
      <c r="B257" s="18" t="s">
        <v>341</v>
      </c>
      <c r="C257" s="18" t="s">
        <v>210</v>
      </c>
      <c r="D257" s="18" t="s">
        <v>301</v>
      </c>
      <c r="E257" s="8">
        <v>8</v>
      </c>
      <c r="F257" s="8">
        <v>1</v>
      </c>
      <c r="I257" s="58">
        <v>3.98</v>
      </c>
      <c r="J257" s="58">
        <v>3.4</v>
      </c>
      <c r="K257" s="58">
        <v>0.97450000000000003</v>
      </c>
      <c r="L257" s="58">
        <v>72.66</v>
      </c>
      <c r="M257" s="58">
        <v>0.19389999999999999</v>
      </c>
      <c r="N257" s="58">
        <v>0.27629999999999999</v>
      </c>
      <c r="O257" s="58">
        <v>1.3058000000000001</v>
      </c>
      <c r="P257" s="58">
        <v>8.4400000000000003E-2</v>
      </c>
      <c r="Q257" s="58">
        <v>12.88</v>
      </c>
      <c r="R257" s="58">
        <v>3.8100000000000002E-2</v>
      </c>
      <c r="S257" s="58">
        <v>95.793099999999995</v>
      </c>
      <c r="T257" s="18"/>
      <c r="V257" s="58">
        <f t="shared" si="346"/>
        <v>4.1547877665510358</v>
      </c>
      <c r="W257" s="58"/>
      <c r="X257" s="58">
        <f t="shared" si="347"/>
        <v>3.5493161824807844</v>
      </c>
      <c r="Y257" s="58"/>
      <c r="Z257" s="58">
        <f t="shared" si="348"/>
        <v>1.0172966528904483</v>
      </c>
      <c r="AA257" s="58"/>
      <c r="AB257" s="58">
        <f t="shared" si="349"/>
        <v>75.85097465266287</v>
      </c>
      <c r="AC257" s="58"/>
      <c r="AD257" s="58">
        <f t="shared" si="350"/>
        <v>0.20241541405383059</v>
      </c>
      <c r="AE257" s="58"/>
      <c r="AF257" s="58">
        <f t="shared" si="351"/>
        <v>0.2884341356527767</v>
      </c>
      <c r="AG257" s="58"/>
      <c r="AH257" s="58">
        <f t="shared" si="352"/>
        <v>1.363146197377473</v>
      </c>
      <c r="AI257" s="58"/>
      <c r="AJ257" s="58">
        <f t="shared" si="353"/>
        <v>8.8106554647464183E-2</v>
      </c>
      <c r="AK257" s="58"/>
      <c r="AL257" s="58">
        <f t="shared" si="354"/>
        <v>13.445644832456619</v>
      </c>
      <c r="AM257" s="58"/>
      <c r="AN257" s="58">
        <f t="shared" si="355"/>
        <v>3.9773219574269963E-2</v>
      </c>
      <c r="AO257" s="58"/>
      <c r="AP257" s="58">
        <f t="shared" si="356"/>
        <v>7.7041039490318202</v>
      </c>
      <c r="AQ257" s="58">
        <f t="shared" si="338"/>
        <v>5.7029411764705877E-2</v>
      </c>
      <c r="AR257" s="58">
        <f t="shared" si="339"/>
        <v>374.7292418772563</v>
      </c>
      <c r="AS257" s="58">
        <f t="shared" si="340"/>
        <v>21.370588235294115</v>
      </c>
      <c r="AT257" s="58">
        <f t="shared" si="341"/>
        <v>0.21159442487364069</v>
      </c>
      <c r="AU257" s="58">
        <f t="shared" si="342"/>
        <v>3.5269634455302206</v>
      </c>
      <c r="AV257" s="58">
        <f t="shared" si="343"/>
        <v>5.0257864878803513</v>
      </c>
      <c r="AW257" s="58">
        <f t="shared" si="344"/>
        <v>1.3411780897330031E-2</v>
      </c>
      <c r="AX257" s="58">
        <f t="shared" si="345"/>
        <v>52.900745036765173</v>
      </c>
      <c r="AY257" s="58"/>
      <c r="AZ257" s="58"/>
      <c r="BA257" s="58"/>
      <c r="BB257" s="58"/>
      <c r="BC257" s="58"/>
      <c r="BD257" s="58"/>
      <c r="BE257" s="58"/>
      <c r="BF257" s="58"/>
      <c r="BG257" s="58"/>
      <c r="BH257" s="58"/>
      <c r="BI257" s="58"/>
      <c r="BJ257" s="58"/>
      <c r="BK257" s="58"/>
      <c r="BL257" s="58"/>
      <c r="BM257" s="58"/>
      <c r="BN257" s="58"/>
      <c r="BO257" s="58"/>
      <c r="BP257" s="58"/>
      <c r="BQ257" s="58"/>
      <c r="BR257" s="58"/>
      <c r="BS257" s="58"/>
      <c r="BT257" s="58"/>
      <c r="BU257" s="58"/>
      <c r="BV257" s="58"/>
      <c r="BW257" s="58"/>
      <c r="BX257" s="58"/>
      <c r="BY257" s="58"/>
      <c r="BZ257" s="58"/>
      <c r="CA257" s="58"/>
      <c r="CB257" s="58"/>
      <c r="CC257" s="58"/>
      <c r="CD257" s="58"/>
      <c r="CE257" s="58"/>
      <c r="CF257" s="58"/>
      <c r="CG257" s="58"/>
      <c r="CH257" s="58"/>
      <c r="CI257" s="58"/>
      <c r="CJ257" s="58"/>
      <c r="CK257" s="58"/>
      <c r="CL257" s="58"/>
      <c r="CM257" s="58"/>
      <c r="CN257" s="58"/>
      <c r="CO257" s="58"/>
      <c r="CP257" s="58"/>
      <c r="CQ257" s="58"/>
      <c r="CR257" s="58"/>
      <c r="CS257" s="58"/>
      <c r="CT257" s="58"/>
      <c r="CU257" s="58"/>
      <c r="CV257" s="58"/>
      <c r="CW257" s="58"/>
      <c r="CX257" s="58"/>
      <c r="CY257" s="58"/>
      <c r="CZ257" s="58"/>
      <c r="DA257" s="58"/>
      <c r="DB257" s="58"/>
      <c r="DC257" s="58"/>
      <c r="DD257" s="58"/>
      <c r="DE257" s="58"/>
      <c r="DF257" s="58"/>
      <c r="DG257" s="58"/>
      <c r="DH257" s="58"/>
      <c r="DI257" s="58"/>
      <c r="DJ257" s="58"/>
      <c r="DK257" s="58"/>
      <c r="DL257" s="58"/>
      <c r="DM257" s="58"/>
      <c r="DN257" s="58"/>
      <c r="DO257" s="58"/>
      <c r="DP257" s="58"/>
      <c r="DQ257" s="58"/>
      <c r="DR257" s="58"/>
      <c r="DS257" s="58"/>
      <c r="DT257" s="58"/>
      <c r="DU257" s="58"/>
      <c r="DV257" s="58"/>
      <c r="DW257" s="58"/>
      <c r="DX257" s="58"/>
      <c r="DY257" s="58"/>
      <c r="DZ257" s="58"/>
      <c r="EA257" s="58"/>
      <c r="EB257" s="58"/>
      <c r="EC257" s="58"/>
      <c r="ED257" s="58"/>
      <c r="EE257" s="58"/>
      <c r="EF257" s="58"/>
      <c r="EG257" s="58"/>
      <c r="EH257" s="58"/>
      <c r="EI257" s="58"/>
      <c r="EJ257" s="58"/>
      <c r="EK257" s="58"/>
      <c r="EL257" s="58"/>
      <c r="EN257" s="8">
        <v>8</v>
      </c>
      <c r="EO257" s="8">
        <v>1</v>
      </c>
    </row>
    <row r="258" spans="1:145">
      <c r="B258" s="18" t="s">
        <v>342</v>
      </c>
      <c r="C258" s="18" t="s">
        <v>210</v>
      </c>
      <c r="D258" s="18" t="s">
        <v>301</v>
      </c>
      <c r="E258" s="8">
        <v>8</v>
      </c>
      <c r="F258" s="8">
        <v>1</v>
      </c>
      <c r="I258" s="58">
        <v>3.92</v>
      </c>
      <c r="J258" s="58">
        <v>3.53</v>
      </c>
      <c r="K258" s="58">
        <v>1.0887</v>
      </c>
      <c r="L258" s="58">
        <v>72.67</v>
      </c>
      <c r="M258" s="58">
        <v>0.19489999999999999</v>
      </c>
      <c r="N258" s="58">
        <v>0.23930000000000001</v>
      </c>
      <c r="O258" s="58">
        <v>1.3038000000000001</v>
      </c>
      <c r="P258" s="58">
        <v>5.1799999999999999E-2</v>
      </c>
      <c r="Q258" s="58">
        <v>12.91</v>
      </c>
      <c r="R258" s="58">
        <v>6.8699999999999997E-2</v>
      </c>
      <c r="S258" s="58">
        <v>95.9773</v>
      </c>
      <c r="T258" s="18"/>
      <c r="V258" s="58">
        <f t="shared" si="346"/>
        <v>4.0842990998913278</v>
      </c>
      <c r="W258" s="58"/>
      <c r="X258" s="58">
        <f t="shared" si="347"/>
        <v>3.6779530159735687</v>
      </c>
      <c r="Y258" s="58"/>
      <c r="Z258" s="58">
        <f t="shared" si="348"/>
        <v>1.1343307219519616</v>
      </c>
      <c r="AA258" s="58"/>
      <c r="AB258" s="58">
        <f t="shared" si="349"/>
        <v>75.715820303342568</v>
      </c>
      <c r="AC258" s="58"/>
      <c r="AD258" s="58">
        <f t="shared" si="350"/>
        <v>0.20306885065531122</v>
      </c>
      <c r="AE258" s="58"/>
      <c r="AF258" s="58">
        <f t="shared" si="351"/>
        <v>0.24932978943979461</v>
      </c>
      <c r="AG258" s="58"/>
      <c r="AH258" s="58">
        <f t="shared" si="352"/>
        <v>1.3584462159281414</v>
      </c>
      <c r="AI258" s="58"/>
      <c r="AJ258" s="58">
        <f t="shared" si="353"/>
        <v>5.3971095248563986E-2</v>
      </c>
      <c r="AK258" s="58"/>
      <c r="AL258" s="58">
        <f t="shared" si="354"/>
        <v>13.451097290713534</v>
      </c>
      <c r="AM258" s="58"/>
      <c r="AN258" s="58">
        <f t="shared" si="355"/>
        <v>7.1579425551666895E-2</v>
      </c>
      <c r="AO258" s="58"/>
      <c r="AP258" s="58">
        <f t="shared" si="356"/>
        <v>7.7622521158648965</v>
      </c>
      <c r="AQ258" s="58">
        <f t="shared" si="338"/>
        <v>5.5212464589235129E-2</v>
      </c>
      <c r="AR258" s="58">
        <f t="shared" si="339"/>
        <v>372.85787583376089</v>
      </c>
      <c r="AS258" s="58">
        <f t="shared" si="340"/>
        <v>20.586402266288953</v>
      </c>
      <c r="AT258" s="58">
        <f t="shared" si="341"/>
        <v>0.18354042030986345</v>
      </c>
      <c r="AU258" s="58">
        <f t="shared" si="342"/>
        <v>4.549519431675721</v>
      </c>
      <c r="AV258" s="58">
        <f t="shared" si="343"/>
        <v>5.5859415084658801</v>
      </c>
      <c r="AW258" s="58">
        <f t="shared" si="344"/>
        <v>1.4981422870510526E-2</v>
      </c>
      <c r="AX258" s="58">
        <f t="shared" si="345"/>
        <v>46.544913188293677</v>
      </c>
      <c r="AY258" s="58"/>
      <c r="AZ258" s="58"/>
      <c r="BA258" s="58"/>
      <c r="BB258" s="58"/>
      <c r="BC258" s="58"/>
      <c r="BD258" s="58"/>
      <c r="BE258" s="58"/>
      <c r="BF258" s="58"/>
      <c r="BG258" s="58"/>
      <c r="BH258" s="58"/>
      <c r="BI258" s="58"/>
      <c r="BJ258" s="58"/>
      <c r="BK258" s="58"/>
      <c r="BL258" s="58"/>
      <c r="BM258" s="58"/>
      <c r="BN258" s="58"/>
      <c r="BO258" s="58"/>
      <c r="BP258" s="58"/>
      <c r="BQ258" s="58"/>
      <c r="BR258" s="58"/>
      <c r="BS258" s="58"/>
      <c r="BT258" s="58"/>
      <c r="BU258" s="58"/>
      <c r="BV258" s="58"/>
      <c r="BW258" s="58"/>
      <c r="BX258" s="58"/>
      <c r="BY258" s="58"/>
      <c r="BZ258" s="58"/>
      <c r="CA258" s="58"/>
      <c r="CB258" s="58"/>
      <c r="CC258" s="58"/>
      <c r="CD258" s="58"/>
      <c r="CE258" s="58"/>
      <c r="CF258" s="58"/>
      <c r="CG258" s="58"/>
      <c r="CH258" s="58"/>
      <c r="CI258" s="58"/>
      <c r="CJ258" s="58"/>
      <c r="CK258" s="58"/>
      <c r="CL258" s="58"/>
      <c r="CM258" s="58"/>
      <c r="CN258" s="58"/>
      <c r="CO258" s="58"/>
      <c r="CP258" s="58"/>
      <c r="CQ258" s="58"/>
      <c r="CR258" s="58"/>
      <c r="CS258" s="58"/>
      <c r="CT258" s="58"/>
      <c r="CU258" s="58"/>
      <c r="CV258" s="58"/>
      <c r="CW258" s="58"/>
      <c r="CX258" s="58"/>
      <c r="CY258" s="58"/>
      <c r="CZ258" s="58"/>
      <c r="DA258" s="58"/>
      <c r="DB258" s="58"/>
      <c r="DC258" s="58"/>
      <c r="DD258" s="58"/>
      <c r="DE258" s="58"/>
      <c r="DF258" s="58"/>
      <c r="DG258" s="58"/>
      <c r="DH258" s="58"/>
      <c r="DI258" s="58"/>
      <c r="DJ258" s="58"/>
      <c r="DK258" s="58"/>
      <c r="DL258" s="58"/>
      <c r="DM258" s="58"/>
      <c r="DN258" s="58"/>
      <c r="DO258" s="58"/>
      <c r="DP258" s="58"/>
      <c r="DQ258" s="58"/>
      <c r="DR258" s="58"/>
      <c r="DS258" s="58"/>
      <c r="DT258" s="58"/>
      <c r="DU258" s="58"/>
      <c r="DV258" s="58"/>
      <c r="DW258" s="58"/>
      <c r="DX258" s="58"/>
      <c r="DY258" s="58"/>
      <c r="DZ258" s="58"/>
      <c r="EA258" s="58"/>
      <c r="EB258" s="58"/>
      <c r="EC258" s="58"/>
      <c r="ED258" s="58"/>
      <c r="EE258" s="58"/>
      <c r="EF258" s="58"/>
      <c r="EG258" s="58"/>
      <c r="EH258" s="58"/>
      <c r="EI258" s="58"/>
      <c r="EJ258" s="58"/>
      <c r="EK258" s="58"/>
      <c r="EL258" s="58"/>
      <c r="EN258" s="8">
        <v>8</v>
      </c>
      <c r="EO258" s="8">
        <v>1</v>
      </c>
    </row>
    <row r="259" spans="1:145">
      <c r="B259" s="18" t="s">
        <v>343</v>
      </c>
      <c r="C259" s="18" t="s">
        <v>210</v>
      </c>
      <c r="D259" s="18" t="s">
        <v>301</v>
      </c>
      <c r="E259" s="8">
        <v>8</v>
      </c>
      <c r="F259" s="8">
        <v>1</v>
      </c>
      <c r="I259" s="58">
        <v>4.03</v>
      </c>
      <c r="J259" s="58">
        <v>3.41</v>
      </c>
      <c r="K259" s="58">
        <v>1.0699000000000001</v>
      </c>
      <c r="L259" s="58">
        <v>73.099999999999994</v>
      </c>
      <c r="M259" s="58">
        <v>0.2021</v>
      </c>
      <c r="N259" s="58">
        <v>0.28370000000000001</v>
      </c>
      <c r="O259" s="58">
        <v>1.3372999999999999</v>
      </c>
      <c r="P259" s="58">
        <v>2.58E-2</v>
      </c>
      <c r="Q259" s="58">
        <v>13.12</v>
      </c>
      <c r="R259" s="58">
        <v>1.24E-2</v>
      </c>
      <c r="S259" s="58">
        <v>96.591300000000004</v>
      </c>
      <c r="T259" s="18"/>
      <c r="V259" s="58">
        <f t="shared" si="346"/>
        <v>4.1722184089043219</v>
      </c>
      <c r="W259" s="58"/>
      <c r="X259" s="58">
        <f t="shared" si="347"/>
        <v>3.5303386536882719</v>
      </c>
      <c r="Y259" s="58"/>
      <c r="Z259" s="58">
        <f t="shared" si="348"/>
        <v>1.1076566937187926</v>
      </c>
      <c r="AA259" s="58"/>
      <c r="AB259" s="58">
        <f t="shared" si="349"/>
        <v>75.679693719827753</v>
      </c>
      <c r="AC259" s="58"/>
      <c r="AD259" s="58">
        <f t="shared" si="350"/>
        <v>0.20923209440187676</v>
      </c>
      <c r="AE259" s="58"/>
      <c r="AF259" s="58">
        <f t="shared" si="351"/>
        <v>0.29371175250773102</v>
      </c>
      <c r="AG259" s="58"/>
      <c r="AH259" s="58">
        <f t="shared" si="352"/>
        <v>1.3844932204039078</v>
      </c>
      <c r="AI259" s="58"/>
      <c r="AJ259" s="58">
        <f t="shared" si="353"/>
        <v>2.6710480136409802E-2</v>
      </c>
      <c r="AK259" s="58"/>
      <c r="AL259" s="58">
        <f t="shared" si="354"/>
        <v>13.583003852313819</v>
      </c>
      <c r="AM259" s="58"/>
      <c r="AN259" s="58">
        <f t="shared" si="355"/>
        <v>1.2837595104320988E-2</v>
      </c>
      <c r="AO259" s="58"/>
      <c r="AP259" s="58">
        <f t="shared" si="356"/>
        <v>7.7025570625925939</v>
      </c>
      <c r="AQ259" s="58">
        <f t="shared" si="338"/>
        <v>5.9266862170087975E-2</v>
      </c>
      <c r="AR259" s="58">
        <f t="shared" si="339"/>
        <v>361.70212765957439</v>
      </c>
      <c r="AS259" s="58">
        <f t="shared" si="340"/>
        <v>21.436950146627563</v>
      </c>
      <c r="AT259" s="58">
        <f t="shared" si="341"/>
        <v>0.21214387198085699</v>
      </c>
      <c r="AU259" s="58">
        <f t="shared" si="342"/>
        <v>3.7712372224180477</v>
      </c>
      <c r="AV259" s="58">
        <f t="shared" si="343"/>
        <v>5.2939139040079182</v>
      </c>
      <c r="AW259" s="58">
        <f t="shared" si="344"/>
        <v>1.4636114911080716E-2</v>
      </c>
      <c r="AX259" s="58">
        <f t="shared" si="345"/>
        <v>51.229612119505141</v>
      </c>
      <c r="AY259" s="58"/>
      <c r="AZ259" s="58"/>
      <c r="BA259" s="58"/>
      <c r="BB259" s="58"/>
      <c r="BC259" s="58"/>
      <c r="BD259" s="58"/>
      <c r="BE259" s="58"/>
      <c r="BF259" s="58"/>
      <c r="BG259" s="58"/>
      <c r="BH259" s="58"/>
      <c r="BI259" s="58"/>
      <c r="BJ259" s="58"/>
      <c r="BK259" s="58"/>
      <c r="BL259" s="58"/>
      <c r="BM259" s="58"/>
      <c r="BN259" s="58"/>
      <c r="BO259" s="58"/>
      <c r="BP259" s="58"/>
      <c r="BQ259" s="58"/>
      <c r="BR259" s="58"/>
      <c r="BS259" s="58"/>
      <c r="BT259" s="58"/>
      <c r="BU259" s="58"/>
      <c r="BV259" s="58"/>
      <c r="BW259" s="58"/>
      <c r="BX259" s="58"/>
      <c r="BY259" s="58"/>
      <c r="BZ259" s="58"/>
      <c r="CA259" s="58"/>
      <c r="CB259" s="58"/>
      <c r="CC259" s="58"/>
      <c r="CD259" s="58"/>
      <c r="CE259" s="58"/>
      <c r="CF259" s="58"/>
      <c r="CG259" s="58"/>
      <c r="CH259" s="58"/>
      <c r="CI259" s="58"/>
      <c r="CJ259" s="58"/>
      <c r="CK259" s="58"/>
      <c r="CL259" s="58"/>
      <c r="CM259" s="58"/>
      <c r="CN259" s="58"/>
      <c r="CO259" s="58"/>
      <c r="CP259" s="58"/>
      <c r="CQ259" s="58"/>
      <c r="CR259" s="58"/>
      <c r="CS259" s="58"/>
      <c r="CT259" s="58"/>
      <c r="CU259" s="58"/>
      <c r="CV259" s="58"/>
      <c r="CW259" s="58"/>
      <c r="CX259" s="58"/>
      <c r="CY259" s="58"/>
      <c r="CZ259" s="58"/>
      <c r="DA259" s="58"/>
      <c r="DB259" s="58"/>
      <c r="DC259" s="58"/>
      <c r="DD259" s="58"/>
      <c r="DE259" s="58"/>
      <c r="DF259" s="58"/>
      <c r="DG259" s="58"/>
      <c r="DH259" s="58"/>
      <c r="DI259" s="58"/>
      <c r="DJ259" s="58"/>
      <c r="DK259" s="58"/>
      <c r="DL259" s="58"/>
      <c r="DM259" s="58"/>
      <c r="DN259" s="58"/>
      <c r="DO259" s="58"/>
      <c r="DP259" s="58"/>
      <c r="DQ259" s="58"/>
      <c r="DR259" s="58"/>
      <c r="DS259" s="58"/>
      <c r="DT259" s="58"/>
      <c r="DU259" s="58"/>
      <c r="DV259" s="58"/>
      <c r="DW259" s="58"/>
      <c r="DX259" s="58"/>
      <c r="DY259" s="58"/>
      <c r="DZ259" s="58"/>
      <c r="EA259" s="58"/>
      <c r="EB259" s="58"/>
      <c r="EC259" s="58"/>
      <c r="ED259" s="58"/>
      <c r="EE259" s="58"/>
      <c r="EF259" s="58"/>
      <c r="EG259" s="58"/>
      <c r="EH259" s="58"/>
      <c r="EI259" s="58"/>
      <c r="EJ259" s="58"/>
      <c r="EK259" s="58"/>
      <c r="EL259" s="58"/>
      <c r="EN259" s="8">
        <v>8</v>
      </c>
      <c r="EO259" s="8">
        <v>1</v>
      </c>
    </row>
    <row r="260" spans="1:145">
      <c r="B260" s="18" t="s">
        <v>344</v>
      </c>
      <c r="C260" s="18" t="s">
        <v>210</v>
      </c>
      <c r="D260" s="18" t="s">
        <v>301</v>
      </c>
      <c r="E260" s="8">
        <v>8</v>
      </c>
      <c r="F260" s="8">
        <v>1</v>
      </c>
      <c r="I260" s="58">
        <v>3.83</v>
      </c>
      <c r="J260" s="58">
        <v>3.41</v>
      </c>
      <c r="K260" s="58">
        <v>0.89900000000000002</v>
      </c>
      <c r="L260" s="58">
        <v>72.510000000000005</v>
      </c>
      <c r="M260" s="58">
        <v>0.1489</v>
      </c>
      <c r="N260" s="58">
        <v>0.30959999999999999</v>
      </c>
      <c r="O260" s="58">
        <v>1.3595999999999999</v>
      </c>
      <c r="P260" s="58">
        <v>8.8700000000000001E-2</v>
      </c>
      <c r="Q260" s="58">
        <v>12.79</v>
      </c>
      <c r="R260" s="58">
        <v>4.3499999999999997E-2</v>
      </c>
      <c r="S260" s="58">
        <v>95.389399999999995</v>
      </c>
      <c r="T260" s="18"/>
      <c r="V260" s="58">
        <f t="shared" si="346"/>
        <v>4.0151211769861224</v>
      </c>
      <c r="W260" s="58"/>
      <c r="X260" s="58">
        <f t="shared" si="347"/>
        <v>3.5748206823819002</v>
      </c>
      <c r="Y260" s="58"/>
      <c r="Z260" s="58">
        <f t="shared" si="348"/>
        <v>0.94245272535522817</v>
      </c>
      <c r="AA260" s="58"/>
      <c r="AB260" s="58">
        <f t="shared" si="349"/>
        <v>76.014735389886098</v>
      </c>
      <c r="AC260" s="58"/>
      <c r="AD260" s="58">
        <f t="shared" si="350"/>
        <v>0.15609700868230644</v>
      </c>
      <c r="AE260" s="58"/>
      <c r="AF260" s="58">
        <f t="shared" si="351"/>
        <v>0.32456436459396959</v>
      </c>
      <c r="AG260" s="58"/>
      <c r="AH260" s="58">
        <f t="shared" si="352"/>
        <v>1.4253156011045254</v>
      </c>
      <c r="AI260" s="58"/>
      <c r="AJ260" s="58">
        <f t="shared" si="353"/>
        <v>9.2987271122367904E-2</v>
      </c>
      <c r="AK260" s="58"/>
      <c r="AL260" s="58">
        <f t="shared" si="354"/>
        <v>13.408198395209531</v>
      </c>
      <c r="AM260" s="58"/>
      <c r="AN260" s="58">
        <f t="shared" si="355"/>
        <v>4.5602551226865878E-2</v>
      </c>
      <c r="AO260" s="58"/>
      <c r="AP260" s="58">
        <f t="shared" si="356"/>
        <v>7.5899418593680226</v>
      </c>
      <c r="AQ260" s="58">
        <f t="shared" si="338"/>
        <v>4.3665689149560122E-2</v>
      </c>
      <c r="AR260" s="58">
        <f t="shared" si="339"/>
        <v>486.97112155809265</v>
      </c>
      <c r="AS260" s="58">
        <f t="shared" si="340"/>
        <v>21.26392961876833</v>
      </c>
      <c r="AT260" s="58">
        <f t="shared" si="341"/>
        <v>0.22771403353927624</v>
      </c>
      <c r="AU260" s="58">
        <f t="shared" si="342"/>
        <v>2.9037467700258395</v>
      </c>
      <c r="AV260" s="58">
        <f t="shared" si="343"/>
        <v>6.0376091336467423</v>
      </c>
      <c r="AW260" s="58">
        <f t="shared" si="344"/>
        <v>1.2398289891049508E-2</v>
      </c>
      <c r="AX260" s="58">
        <f t="shared" si="345"/>
        <v>57.703064201951449</v>
      </c>
      <c r="AY260" s="58"/>
      <c r="AZ260" s="58"/>
      <c r="BA260" s="58"/>
      <c r="BB260" s="58"/>
      <c r="BC260" s="58"/>
      <c r="BD260" s="58"/>
      <c r="BE260" s="58"/>
      <c r="BF260" s="58"/>
      <c r="BG260" s="58"/>
      <c r="BH260" s="58"/>
      <c r="BI260" s="58"/>
      <c r="BJ260" s="58"/>
      <c r="BK260" s="58"/>
      <c r="BL260" s="58"/>
      <c r="BM260" s="58"/>
      <c r="BN260" s="58"/>
      <c r="BO260" s="58"/>
      <c r="BP260" s="58"/>
      <c r="BQ260" s="58"/>
      <c r="BR260" s="58"/>
      <c r="BS260" s="58"/>
      <c r="BT260" s="58"/>
      <c r="BU260" s="58"/>
      <c r="BV260" s="58"/>
      <c r="BW260" s="58"/>
      <c r="BX260" s="58"/>
      <c r="BY260" s="58"/>
      <c r="BZ260" s="58"/>
      <c r="CA260" s="58"/>
      <c r="CB260" s="58"/>
      <c r="CC260" s="58"/>
      <c r="CD260" s="58"/>
      <c r="CE260" s="58"/>
      <c r="CF260" s="58"/>
      <c r="CG260" s="58"/>
      <c r="CH260" s="58"/>
      <c r="CI260" s="58"/>
      <c r="CJ260" s="58"/>
      <c r="CK260" s="58"/>
      <c r="CL260" s="58"/>
      <c r="CM260" s="58"/>
      <c r="CN260" s="58"/>
      <c r="CO260" s="58"/>
      <c r="CP260" s="58"/>
      <c r="CQ260" s="58"/>
      <c r="CR260" s="58"/>
      <c r="CS260" s="58"/>
      <c r="CT260" s="58"/>
      <c r="CU260" s="58"/>
      <c r="CV260" s="58"/>
      <c r="CW260" s="58"/>
      <c r="CX260" s="58"/>
      <c r="CY260" s="58"/>
      <c r="CZ260" s="58"/>
      <c r="DA260" s="58"/>
      <c r="DB260" s="58"/>
      <c r="DC260" s="58"/>
      <c r="DD260" s="58"/>
      <c r="DE260" s="58"/>
      <c r="DF260" s="58"/>
      <c r="DG260" s="58"/>
      <c r="DH260" s="58"/>
      <c r="DI260" s="58"/>
      <c r="DJ260" s="58"/>
      <c r="DK260" s="58"/>
      <c r="DL260" s="58"/>
      <c r="DM260" s="58"/>
      <c r="DN260" s="58"/>
      <c r="DO260" s="58"/>
      <c r="DP260" s="58"/>
      <c r="DQ260" s="58"/>
      <c r="DR260" s="58"/>
      <c r="DS260" s="58"/>
      <c r="DT260" s="58"/>
      <c r="DU260" s="58"/>
      <c r="DV260" s="58"/>
      <c r="DW260" s="58"/>
      <c r="DX260" s="58"/>
      <c r="DY260" s="58"/>
      <c r="DZ260" s="58"/>
      <c r="EA260" s="58"/>
      <c r="EB260" s="58"/>
      <c r="EC260" s="58"/>
      <c r="ED260" s="58"/>
      <c r="EE260" s="58"/>
      <c r="EF260" s="58"/>
      <c r="EG260" s="58"/>
      <c r="EH260" s="58"/>
      <c r="EI260" s="58"/>
      <c r="EJ260" s="58"/>
      <c r="EK260" s="58"/>
      <c r="EL260" s="58"/>
      <c r="EN260" s="8">
        <v>8</v>
      </c>
      <c r="EO260" s="8">
        <v>1</v>
      </c>
    </row>
    <row r="261" spans="1:145">
      <c r="B261" s="18" t="s">
        <v>345</v>
      </c>
      <c r="C261" s="18" t="s">
        <v>210</v>
      </c>
      <c r="D261" s="18" t="s">
        <v>301</v>
      </c>
      <c r="E261" s="8">
        <v>8</v>
      </c>
      <c r="F261" s="8">
        <v>1</v>
      </c>
      <c r="I261" s="58">
        <v>3.81</v>
      </c>
      <c r="J261" s="58">
        <v>3.31</v>
      </c>
      <c r="K261" s="58">
        <v>0.77929999999999999</v>
      </c>
      <c r="L261" s="58">
        <v>71.010000000000005</v>
      </c>
      <c r="M261" s="58">
        <v>0.16489999999999999</v>
      </c>
      <c r="N261" s="58">
        <v>0.253</v>
      </c>
      <c r="O261" s="58">
        <v>1.2786</v>
      </c>
      <c r="P261" s="58">
        <v>4.3799999999999999E-2</v>
      </c>
      <c r="Q261" s="58">
        <v>12.29</v>
      </c>
      <c r="R261" s="58">
        <v>5.3699999999999998E-2</v>
      </c>
      <c r="S261" s="58">
        <v>92.993399999999994</v>
      </c>
      <c r="T261" s="18"/>
      <c r="V261" s="58">
        <f t="shared" si="346"/>
        <v>4.0970649529966643</v>
      </c>
      <c r="W261" s="58"/>
      <c r="X261" s="58">
        <f t="shared" si="347"/>
        <v>3.5593923869866031</v>
      </c>
      <c r="Y261" s="58"/>
      <c r="Z261" s="58">
        <f t="shared" si="348"/>
        <v>0.83801646138328101</v>
      </c>
      <c r="AA261" s="58"/>
      <c r="AB261" s="58">
        <f t="shared" si="349"/>
        <v>76.360257824748871</v>
      </c>
      <c r="AC261" s="58"/>
      <c r="AD261" s="58">
        <f t="shared" si="350"/>
        <v>0.17732441227011811</v>
      </c>
      <c r="AE261" s="58"/>
      <c r="AF261" s="58">
        <f t="shared" si="351"/>
        <v>0.27206231840109085</v>
      </c>
      <c r="AG261" s="58"/>
      <c r="AH261" s="58">
        <f t="shared" si="352"/>
        <v>1.374936285800928</v>
      </c>
      <c r="AI261" s="58"/>
      <c r="AJ261" s="58">
        <f t="shared" si="353"/>
        <v>4.7100116782481334E-2</v>
      </c>
      <c r="AK261" s="58"/>
      <c r="AL261" s="58">
        <f t="shared" si="354"/>
        <v>13.215991672527297</v>
      </c>
      <c r="AM261" s="58"/>
      <c r="AN261" s="58">
        <f t="shared" si="355"/>
        <v>5.774603358948055E-2</v>
      </c>
      <c r="AO261" s="58"/>
      <c r="AP261" s="58">
        <f t="shared" si="356"/>
        <v>7.6564573399832678</v>
      </c>
      <c r="AQ261" s="58">
        <f t="shared" si="338"/>
        <v>4.9818731117824783E-2</v>
      </c>
      <c r="AR261" s="58">
        <f t="shared" si="339"/>
        <v>430.62462098241366</v>
      </c>
      <c r="AS261" s="58">
        <f t="shared" si="340"/>
        <v>21.453172205438072</v>
      </c>
      <c r="AT261" s="58">
        <f t="shared" si="341"/>
        <v>0.19787267323635224</v>
      </c>
      <c r="AU261" s="58">
        <f t="shared" si="342"/>
        <v>3.0802371541501974</v>
      </c>
      <c r="AV261" s="58">
        <f t="shared" si="343"/>
        <v>4.7258944815039419</v>
      </c>
      <c r="AW261" s="58">
        <f t="shared" si="344"/>
        <v>1.0974510632305307E-2</v>
      </c>
      <c r="AX261" s="58">
        <f t="shared" si="345"/>
        <v>56.256804535601567</v>
      </c>
      <c r="AY261" s="58"/>
      <c r="AZ261" s="58"/>
      <c r="BA261" s="58"/>
      <c r="BB261" s="58"/>
      <c r="BC261" s="58"/>
      <c r="BD261" s="58"/>
      <c r="BE261" s="58"/>
      <c r="BF261" s="58"/>
      <c r="BG261" s="58"/>
      <c r="BH261" s="58"/>
      <c r="BI261" s="58"/>
      <c r="BJ261" s="58"/>
      <c r="BK261" s="58"/>
      <c r="BL261" s="58"/>
      <c r="BM261" s="58"/>
      <c r="BN261" s="58"/>
      <c r="BO261" s="58"/>
      <c r="BP261" s="58"/>
      <c r="BQ261" s="58"/>
      <c r="BR261" s="58"/>
      <c r="BS261" s="58"/>
      <c r="BT261" s="58"/>
      <c r="BU261" s="58"/>
      <c r="BV261" s="58"/>
      <c r="BW261" s="58"/>
      <c r="BX261" s="58"/>
      <c r="BY261" s="58"/>
      <c r="BZ261" s="58"/>
      <c r="CA261" s="58"/>
      <c r="CB261" s="58"/>
      <c r="CC261" s="58"/>
      <c r="CD261" s="58"/>
      <c r="CE261" s="58"/>
      <c r="CF261" s="58"/>
      <c r="CG261" s="58"/>
      <c r="CH261" s="58"/>
      <c r="CI261" s="58"/>
      <c r="CJ261" s="58"/>
      <c r="CK261" s="58"/>
      <c r="CL261" s="58"/>
      <c r="CM261" s="58"/>
      <c r="CN261" s="58"/>
      <c r="CO261" s="58"/>
      <c r="CP261" s="58"/>
      <c r="CQ261" s="58"/>
      <c r="CR261" s="58"/>
      <c r="CS261" s="58"/>
      <c r="CT261" s="58"/>
      <c r="CU261" s="58"/>
      <c r="CV261" s="58"/>
      <c r="CW261" s="58"/>
      <c r="CX261" s="58"/>
      <c r="CY261" s="58"/>
      <c r="CZ261" s="58"/>
      <c r="DA261" s="58"/>
      <c r="DB261" s="58"/>
      <c r="DC261" s="58"/>
      <c r="DD261" s="58"/>
      <c r="DE261" s="58"/>
      <c r="DF261" s="58"/>
      <c r="DG261" s="58"/>
      <c r="DH261" s="58"/>
      <c r="DI261" s="58"/>
      <c r="DJ261" s="58"/>
      <c r="DK261" s="58"/>
      <c r="DL261" s="58"/>
      <c r="DM261" s="58"/>
      <c r="DN261" s="58"/>
      <c r="DO261" s="58"/>
      <c r="DP261" s="58"/>
      <c r="DQ261" s="58"/>
      <c r="DR261" s="58"/>
      <c r="DS261" s="58"/>
      <c r="DT261" s="58"/>
      <c r="DU261" s="58"/>
      <c r="DV261" s="58"/>
      <c r="DW261" s="58"/>
      <c r="DX261" s="58"/>
      <c r="DY261" s="58"/>
      <c r="DZ261" s="58"/>
      <c r="EA261" s="58"/>
      <c r="EB261" s="58"/>
      <c r="EC261" s="58"/>
      <c r="ED261" s="58"/>
      <c r="EE261" s="58"/>
      <c r="EF261" s="58"/>
      <c r="EG261" s="58"/>
      <c r="EH261" s="58"/>
      <c r="EI261" s="58"/>
      <c r="EJ261" s="58"/>
      <c r="EK261" s="58"/>
      <c r="EL261" s="58"/>
      <c r="EN261" s="8">
        <v>8</v>
      </c>
      <c r="EO261" s="8">
        <v>1</v>
      </c>
    </row>
    <row r="262" spans="1:145">
      <c r="B262" s="18" t="s">
        <v>346</v>
      </c>
      <c r="C262" s="18" t="s">
        <v>210</v>
      </c>
      <c r="D262" s="18" t="s">
        <v>301</v>
      </c>
      <c r="E262" s="8">
        <v>8</v>
      </c>
      <c r="F262" s="8">
        <v>1</v>
      </c>
      <c r="I262" s="58">
        <v>3.94</v>
      </c>
      <c r="J262" s="58">
        <v>3.37</v>
      </c>
      <c r="K262" s="58">
        <v>1.1009</v>
      </c>
      <c r="L262" s="58">
        <v>73.040000000000006</v>
      </c>
      <c r="M262" s="58">
        <v>0.16109999999999999</v>
      </c>
      <c r="N262" s="58">
        <v>0.29339999999999999</v>
      </c>
      <c r="O262" s="58">
        <v>1.3339000000000001</v>
      </c>
      <c r="P262" s="58">
        <v>9.7000000000000003E-3</v>
      </c>
      <c r="Q262" s="58">
        <v>12.8</v>
      </c>
      <c r="R262" s="58">
        <v>9.2299999999999993E-2</v>
      </c>
      <c r="S262" s="58">
        <v>96.141400000000004</v>
      </c>
      <c r="T262" s="18"/>
      <c r="V262" s="58">
        <f t="shared" si="346"/>
        <v>4.0981304620070018</v>
      </c>
      <c r="W262" s="58"/>
      <c r="X262" s="58">
        <f t="shared" si="347"/>
        <v>3.5052537200415221</v>
      </c>
      <c r="Y262" s="58"/>
      <c r="Z262" s="58">
        <f t="shared" si="348"/>
        <v>1.1450842197013982</v>
      </c>
      <c r="AA262" s="58"/>
      <c r="AB262" s="58">
        <f t="shared" si="349"/>
        <v>75.971433742383624</v>
      </c>
      <c r="AC262" s="58"/>
      <c r="AD262" s="58">
        <f t="shared" si="350"/>
        <v>0.16756568970287511</v>
      </c>
      <c r="AE262" s="58"/>
      <c r="AF262" s="58">
        <f t="shared" si="351"/>
        <v>0.30517550191696813</v>
      </c>
      <c r="AG262" s="58"/>
      <c r="AH262" s="58">
        <f t="shared" si="352"/>
        <v>1.387435589662726</v>
      </c>
      <c r="AI262" s="58"/>
      <c r="AJ262" s="58">
        <f t="shared" si="353"/>
        <v>1.0089305959763432E-2</v>
      </c>
      <c r="AK262" s="58"/>
      <c r="AL262" s="58">
        <f t="shared" si="354"/>
        <v>13.313723328347621</v>
      </c>
      <c r="AM262" s="58"/>
      <c r="AN262" s="58">
        <f t="shared" si="355"/>
        <v>9.6004426813006666E-2</v>
      </c>
      <c r="AO262" s="58"/>
      <c r="AP262" s="58">
        <f t="shared" si="356"/>
        <v>7.603384182048524</v>
      </c>
      <c r="AQ262" s="58">
        <f t="shared" si="338"/>
        <v>4.7804154302670612E-2</v>
      </c>
      <c r="AR262" s="58">
        <f t="shared" si="339"/>
        <v>453.38299193047811</v>
      </c>
      <c r="AS262" s="58">
        <f t="shared" si="340"/>
        <v>21.673590504451042</v>
      </c>
      <c r="AT262" s="58">
        <f t="shared" si="341"/>
        <v>0.21995651847964615</v>
      </c>
      <c r="AU262" s="58">
        <f t="shared" si="342"/>
        <v>3.7522154055896388</v>
      </c>
      <c r="AV262" s="58">
        <f t="shared" si="343"/>
        <v>6.8336436995654886</v>
      </c>
      <c r="AW262" s="58">
        <f t="shared" si="344"/>
        <v>1.5072562979189484E-2</v>
      </c>
      <c r="AX262" s="58">
        <f t="shared" si="345"/>
        <v>51.355944615004631</v>
      </c>
      <c r="AY262" s="58"/>
      <c r="AZ262" s="58"/>
      <c r="BA262" s="58"/>
      <c r="BB262" s="58"/>
      <c r="BC262" s="58"/>
      <c r="BD262" s="58"/>
      <c r="BE262" s="58"/>
      <c r="BF262" s="58"/>
      <c r="BG262" s="58"/>
      <c r="BH262" s="58"/>
      <c r="BI262" s="58"/>
      <c r="BJ262" s="58"/>
      <c r="BK262" s="58"/>
      <c r="BL262" s="58"/>
      <c r="BM262" s="58"/>
      <c r="BN262" s="58"/>
      <c r="BO262" s="58"/>
      <c r="BP262" s="58"/>
      <c r="BQ262" s="58"/>
      <c r="BR262" s="58"/>
      <c r="BS262" s="58"/>
      <c r="BT262" s="58"/>
      <c r="BU262" s="58"/>
      <c r="BV262" s="58"/>
      <c r="BW262" s="58"/>
      <c r="BX262" s="58"/>
      <c r="BY262" s="58"/>
      <c r="BZ262" s="58"/>
      <c r="CA262" s="58"/>
      <c r="CB262" s="58"/>
      <c r="CC262" s="58"/>
      <c r="CD262" s="58"/>
      <c r="CE262" s="58"/>
      <c r="CF262" s="58"/>
      <c r="CG262" s="58"/>
      <c r="CH262" s="58"/>
      <c r="CI262" s="58"/>
      <c r="CJ262" s="58"/>
      <c r="CK262" s="58"/>
      <c r="CL262" s="58"/>
      <c r="CM262" s="58"/>
      <c r="CN262" s="58"/>
      <c r="CO262" s="58"/>
      <c r="CP262" s="58"/>
      <c r="CQ262" s="58"/>
      <c r="CR262" s="58"/>
      <c r="CS262" s="58"/>
      <c r="CT262" s="58"/>
      <c r="CU262" s="58"/>
      <c r="CV262" s="58"/>
      <c r="CW262" s="58"/>
      <c r="CX262" s="58"/>
      <c r="CY262" s="58"/>
      <c r="CZ262" s="58"/>
      <c r="DA262" s="58"/>
      <c r="DB262" s="58"/>
      <c r="DC262" s="58"/>
      <c r="DD262" s="58"/>
      <c r="DE262" s="58"/>
      <c r="DF262" s="58"/>
      <c r="DG262" s="58"/>
      <c r="DH262" s="58"/>
      <c r="DI262" s="58"/>
      <c r="DJ262" s="58"/>
      <c r="DK262" s="58"/>
      <c r="DL262" s="58"/>
      <c r="DM262" s="58"/>
      <c r="DN262" s="58"/>
      <c r="DO262" s="58"/>
      <c r="DP262" s="58"/>
      <c r="DQ262" s="58"/>
      <c r="DR262" s="58"/>
      <c r="DS262" s="58"/>
      <c r="DT262" s="58"/>
      <c r="DU262" s="58"/>
      <c r="DV262" s="58"/>
      <c r="DW262" s="58"/>
      <c r="DX262" s="58"/>
      <c r="DY262" s="58"/>
      <c r="DZ262" s="58"/>
      <c r="EA262" s="58"/>
      <c r="EB262" s="58"/>
      <c r="EC262" s="58"/>
      <c r="ED262" s="58"/>
      <c r="EE262" s="58"/>
      <c r="EF262" s="58"/>
      <c r="EG262" s="58"/>
      <c r="EH262" s="58"/>
      <c r="EI262" s="58"/>
      <c r="EJ262" s="58"/>
      <c r="EK262" s="58"/>
      <c r="EL262" s="58"/>
      <c r="EN262" s="8">
        <v>8</v>
      </c>
      <c r="EO262" s="8">
        <v>1</v>
      </c>
    </row>
    <row r="263" spans="1:145" s="16" customFormat="1">
      <c r="A263" s="1"/>
      <c r="B263" s="1" t="s">
        <v>130</v>
      </c>
      <c r="C263" s="1" t="s">
        <v>210</v>
      </c>
      <c r="D263" s="1" t="s">
        <v>301</v>
      </c>
      <c r="E263" s="1">
        <v>8</v>
      </c>
      <c r="F263" s="1">
        <v>1</v>
      </c>
      <c r="G263" s="1"/>
      <c r="H263" s="1"/>
      <c r="I263" s="59">
        <f>AVERAGE(I217:I262)</f>
        <v>3.8539130434782609</v>
      </c>
      <c r="J263" s="59">
        <f t="shared" ref="J263:S263" si="357">AVERAGE(J217:J262)</f>
        <v>3.4176086956521745</v>
      </c>
      <c r="K263" s="59">
        <f t="shared" si="357"/>
        <v>1.0012304347826089</v>
      </c>
      <c r="L263" s="59">
        <f t="shared" si="357"/>
        <v>72.655869565217387</v>
      </c>
      <c r="M263" s="59">
        <f t="shared" si="357"/>
        <v>0.18368478260869558</v>
      </c>
      <c r="N263" s="59">
        <f t="shared" si="357"/>
        <v>0.27308695652173914</v>
      </c>
      <c r="O263" s="59">
        <f t="shared" si="357"/>
        <v>1.3195956521739129</v>
      </c>
      <c r="P263" s="59">
        <f t="shared" si="357"/>
        <v>4.7608695652173912E-2</v>
      </c>
      <c r="Q263" s="59">
        <f t="shared" si="357"/>
        <v>12.794565217391304</v>
      </c>
      <c r="R263" s="59">
        <f t="shared" si="357"/>
        <v>3.5206521739130435E-2</v>
      </c>
      <c r="S263" s="59">
        <f t="shared" si="357"/>
        <v>95.582449999999994</v>
      </c>
      <c r="T263" s="1"/>
      <c r="U263" s="1"/>
      <c r="V263" s="59">
        <f>AVERAGE(V217:V262)</f>
        <v>4.0317142144805977</v>
      </c>
      <c r="W263" s="59">
        <f>STDEV(V217:V262)</f>
        <v>0.1306502831056609</v>
      </c>
      <c r="X263" s="59">
        <f>AVERAGE(X217:X262)</f>
        <v>3.5755202238198889</v>
      </c>
      <c r="Y263" s="59">
        <f>STDEV(X217:X262)</f>
        <v>5.81806856260903E-2</v>
      </c>
      <c r="Z263" s="59">
        <f>AVERAGE(Z217:Z262)</f>
        <v>1.0470298123053892</v>
      </c>
      <c r="AA263" s="59">
        <f>STDEV(Z217:Z262)</f>
        <v>0.11442940942226161</v>
      </c>
      <c r="AB263" s="59">
        <f>AVERAGE(AB217:AB262)</f>
        <v>76.014707946091207</v>
      </c>
      <c r="AC263" s="59">
        <f>STDEV(AB217:AB262)</f>
        <v>0.21875989111912031</v>
      </c>
      <c r="AD263" s="59">
        <f>AVERAGE(AD217:AD262)</f>
        <v>0.19212963233756733</v>
      </c>
      <c r="AE263" s="59">
        <f>STDEV(AD217:AD262)</f>
        <v>1.9688488846388602E-2</v>
      </c>
      <c r="AF263" s="59">
        <f>AVERAGE(AF217:AF262)</f>
        <v>0.28569168853026816</v>
      </c>
      <c r="AG263" s="59">
        <f>STDEV(AF217:AF262)</f>
        <v>2.3109035227927951E-2</v>
      </c>
      <c r="AH263" s="59">
        <f>AVERAGE(AH217:AH262)</f>
        <v>1.3803594510087271</v>
      </c>
      <c r="AI263" s="59">
        <f>STDEV(AH217:AH262)</f>
        <v>3.9998969589361978E-2</v>
      </c>
      <c r="AJ263" s="59">
        <f>AVERAGE(AJ217:AJ262)</f>
        <v>4.9925876127182578E-2</v>
      </c>
      <c r="AK263" s="59">
        <f>STDEV(AJ217:AJ262)</f>
        <v>3.3092940524928477E-2</v>
      </c>
      <c r="AL263" s="59">
        <f>AVERAGE(AL217:AL262)</f>
        <v>13.385990255629276</v>
      </c>
      <c r="AM263" s="59">
        <f>STDEV(AL217:AL262)</f>
        <v>0.14815753070991869</v>
      </c>
      <c r="AN263" s="59">
        <f>AVERAGE(AN217:AN262)</f>
        <v>3.6846706172686879E-2</v>
      </c>
      <c r="AO263" s="59">
        <f>STDEV(AN217:AN262)</f>
        <v>2.1778386990979684E-2</v>
      </c>
      <c r="AP263" s="59">
        <f t="shared" ref="AP263:DA263" si="358">AVERAGE(AP217:AP262)</f>
        <v>7.6072344383004831</v>
      </c>
      <c r="AQ263" s="59">
        <f t="shared" si="358"/>
        <v>5.373335071634696E-2</v>
      </c>
      <c r="AR263" s="59">
        <f t="shared" si="358"/>
        <v>399.99980428722893</v>
      </c>
      <c r="AS263" s="59">
        <f t="shared" si="358"/>
        <v>21.265606708468141</v>
      </c>
      <c r="AT263" s="59">
        <f t="shared" si="358"/>
        <v>0.20702010945397339</v>
      </c>
      <c r="AU263" s="59">
        <f t="shared" si="358"/>
        <v>3.6916285718553716</v>
      </c>
      <c r="AV263" s="59">
        <f t="shared" si="358"/>
        <v>5.515802732309079</v>
      </c>
      <c r="AW263" s="59">
        <f t="shared" si="358"/>
        <v>1.3775876693048233E-2</v>
      </c>
      <c r="AX263" s="59">
        <f t="shared" si="358"/>
        <v>52.003594894129868</v>
      </c>
      <c r="AY263" s="59" t="e">
        <f t="shared" si="358"/>
        <v>#DIV/0!</v>
      </c>
      <c r="AZ263" s="59" t="e">
        <f t="shared" si="358"/>
        <v>#DIV/0!</v>
      </c>
      <c r="BA263" s="59" t="e">
        <f t="shared" si="358"/>
        <v>#DIV/0!</v>
      </c>
      <c r="BB263" s="59" t="e">
        <f t="shared" si="358"/>
        <v>#DIV/0!</v>
      </c>
      <c r="BC263" s="59" t="e">
        <f t="shared" si="358"/>
        <v>#DIV/0!</v>
      </c>
      <c r="BD263" s="59" t="e">
        <f t="shared" si="358"/>
        <v>#DIV/0!</v>
      </c>
      <c r="BE263" s="59" t="e">
        <f t="shared" si="358"/>
        <v>#DIV/0!</v>
      </c>
      <c r="BF263" s="59" t="e">
        <f t="shared" si="358"/>
        <v>#DIV/0!</v>
      </c>
      <c r="BG263" s="59" t="e">
        <f t="shared" si="358"/>
        <v>#DIV/0!</v>
      </c>
      <c r="BH263" s="59" t="e">
        <f t="shared" si="358"/>
        <v>#DIV/0!</v>
      </c>
      <c r="BI263" s="59" t="e">
        <f t="shared" si="358"/>
        <v>#DIV/0!</v>
      </c>
      <c r="BJ263" s="59" t="e">
        <f t="shared" si="358"/>
        <v>#DIV/0!</v>
      </c>
      <c r="BK263" s="59" t="e">
        <f t="shared" si="358"/>
        <v>#DIV/0!</v>
      </c>
      <c r="BL263" s="59" t="e">
        <f t="shared" si="358"/>
        <v>#DIV/0!</v>
      </c>
      <c r="BM263" s="59" t="e">
        <f t="shared" si="358"/>
        <v>#DIV/0!</v>
      </c>
      <c r="BN263" s="59" t="e">
        <f t="shared" si="358"/>
        <v>#DIV/0!</v>
      </c>
      <c r="BO263" s="59" t="e">
        <f t="shared" si="358"/>
        <v>#DIV/0!</v>
      </c>
      <c r="BP263" s="59" t="e">
        <f t="shared" si="358"/>
        <v>#DIV/0!</v>
      </c>
      <c r="BQ263" s="59" t="e">
        <f t="shared" si="358"/>
        <v>#DIV/0!</v>
      </c>
      <c r="BR263" s="59" t="e">
        <f t="shared" si="358"/>
        <v>#DIV/0!</v>
      </c>
      <c r="BS263" s="59" t="e">
        <f t="shared" si="358"/>
        <v>#DIV/0!</v>
      </c>
      <c r="BT263" s="59" t="e">
        <f t="shared" si="358"/>
        <v>#DIV/0!</v>
      </c>
      <c r="BU263" s="59" t="e">
        <f t="shared" si="358"/>
        <v>#DIV/0!</v>
      </c>
      <c r="BV263" s="59" t="e">
        <f t="shared" si="358"/>
        <v>#DIV/0!</v>
      </c>
      <c r="BW263" s="59" t="e">
        <f t="shared" si="358"/>
        <v>#DIV/0!</v>
      </c>
      <c r="BX263" s="59" t="e">
        <f t="shared" si="358"/>
        <v>#DIV/0!</v>
      </c>
      <c r="BY263" s="59" t="e">
        <f t="shared" si="358"/>
        <v>#DIV/0!</v>
      </c>
      <c r="BZ263" s="59" t="e">
        <f t="shared" si="358"/>
        <v>#DIV/0!</v>
      </c>
      <c r="CA263" s="59" t="e">
        <f t="shared" si="358"/>
        <v>#DIV/0!</v>
      </c>
      <c r="CB263" s="59" t="e">
        <f t="shared" si="358"/>
        <v>#DIV/0!</v>
      </c>
      <c r="CC263" s="59" t="e">
        <f t="shared" si="358"/>
        <v>#DIV/0!</v>
      </c>
      <c r="CD263" s="59" t="e">
        <f t="shared" si="358"/>
        <v>#DIV/0!</v>
      </c>
      <c r="CE263" s="59" t="e">
        <f t="shared" si="358"/>
        <v>#DIV/0!</v>
      </c>
      <c r="CF263" s="59" t="e">
        <f t="shared" si="358"/>
        <v>#DIV/0!</v>
      </c>
      <c r="CG263" s="59" t="e">
        <f t="shared" si="358"/>
        <v>#DIV/0!</v>
      </c>
      <c r="CH263" s="59" t="e">
        <f t="shared" si="358"/>
        <v>#DIV/0!</v>
      </c>
      <c r="CI263" s="59" t="e">
        <f t="shared" si="358"/>
        <v>#DIV/0!</v>
      </c>
      <c r="CJ263" s="59" t="e">
        <f t="shared" si="358"/>
        <v>#DIV/0!</v>
      </c>
      <c r="CK263" s="59" t="e">
        <f t="shared" si="358"/>
        <v>#DIV/0!</v>
      </c>
      <c r="CL263" s="59" t="e">
        <f t="shared" si="358"/>
        <v>#DIV/0!</v>
      </c>
      <c r="CM263" s="59" t="e">
        <f t="shared" si="358"/>
        <v>#DIV/0!</v>
      </c>
      <c r="CN263" s="59" t="e">
        <f t="shared" si="358"/>
        <v>#DIV/0!</v>
      </c>
      <c r="CO263" s="59" t="e">
        <f t="shared" si="358"/>
        <v>#DIV/0!</v>
      </c>
      <c r="CP263" s="59" t="e">
        <f t="shared" si="358"/>
        <v>#DIV/0!</v>
      </c>
      <c r="CQ263" s="59" t="e">
        <f t="shared" si="358"/>
        <v>#DIV/0!</v>
      </c>
      <c r="CR263" s="59" t="e">
        <f t="shared" si="358"/>
        <v>#DIV/0!</v>
      </c>
      <c r="CS263" s="59" t="e">
        <f t="shared" si="358"/>
        <v>#DIV/0!</v>
      </c>
      <c r="CT263" s="59" t="e">
        <f t="shared" si="358"/>
        <v>#DIV/0!</v>
      </c>
      <c r="CU263" s="59" t="e">
        <f t="shared" si="358"/>
        <v>#DIV/0!</v>
      </c>
      <c r="CV263" s="59" t="e">
        <f t="shared" si="358"/>
        <v>#DIV/0!</v>
      </c>
      <c r="CW263" s="59" t="e">
        <f t="shared" si="358"/>
        <v>#DIV/0!</v>
      </c>
      <c r="CX263" s="59" t="e">
        <f t="shared" si="358"/>
        <v>#DIV/0!</v>
      </c>
      <c r="CY263" s="59" t="e">
        <f t="shared" si="358"/>
        <v>#DIV/0!</v>
      </c>
      <c r="CZ263" s="59" t="e">
        <f t="shared" si="358"/>
        <v>#DIV/0!</v>
      </c>
      <c r="DA263" s="59" t="e">
        <f t="shared" si="358"/>
        <v>#DIV/0!</v>
      </c>
      <c r="DB263" s="59" t="e">
        <f t="shared" ref="DB263:EG263" si="359">AVERAGE(DB217:DB262)</f>
        <v>#DIV/0!</v>
      </c>
      <c r="DC263" s="59" t="e">
        <f t="shared" si="359"/>
        <v>#DIV/0!</v>
      </c>
      <c r="DD263" s="59" t="e">
        <f t="shared" si="359"/>
        <v>#DIV/0!</v>
      </c>
      <c r="DE263" s="59" t="e">
        <f t="shared" si="359"/>
        <v>#DIV/0!</v>
      </c>
      <c r="DF263" s="59" t="e">
        <f t="shared" si="359"/>
        <v>#DIV/0!</v>
      </c>
      <c r="DG263" s="59" t="e">
        <f t="shared" si="359"/>
        <v>#DIV/0!</v>
      </c>
      <c r="DH263" s="59" t="e">
        <f t="shared" si="359"/>
        <v>#DIV/0!</v>
      </c>
      <c r="DI263" s="59" t="e">
        <f t="shared" si="359"/>
        <v>#DIV/0!</v>
      </c>
      <c r="DJ263" s="59" t="e">
        <f t="shared" si="359"/>
        <v>#DIV/0!</v>
      </c>
      <c r="DK263" s="59" t="e">
        <f t="shared" si="359"/>
        <v>#DIV/0!</v>
      </c>
      <c r="DL263" s="59" t="e">
        <f t="shared" si="359"/>
        <v>#DIV/0!</v>
      </c>
      <c r="DM263" s="59" t="e">
        <f t="shared" si="359"/>
        <v>#DIV/0!</v>
      </c>
      <c r="DN263" s="59" t="e">
        <f t="shared" si="359"/>
        <v>#DIV/0!</v>
      </c>
      <c r="DO263" s="59" t="e">
        <f t="shared" si="359"/>
        <v>#DIV/0!</v>
      </c>
      <c r="DP263" s="59" t="e">
        <f t="shared" si="359"/>
        <v>#DIV/0!</v>
      </c>
      <c r="DQ263" s="59" t="e">
        <f t="shared" si="359"/>
        <v>#DIV/0!</v>
      </c>
      <c r="DR263" s="59" t="e">
        <f t="shared" si="359"/>
        <v>#DIV/0!</v>
      </c>
      <c r="DS263" s="59" t="e">
        <f t="shared" si="359"/>
        <v>#DIV/0!</v>
      </c>
      <c r="DT263" s="59" t="e">
        <f t="shared" si="359"/>
        <v>#DIV/0!</v>
      </c>
      <c r="DU263" s="59" t="e">
        <f t="shared" si="359"/>
        <v>#DIV/0!</v>
      </c>
      <c r="DV263" s="59" t="e">
        <f t="shared" si="359"/>
        <v>#DIV/0!</v>
      </c>
      <c r="DW263" s="59" t="e">
        <f t="shared" si="359"/>
        <v>#DIV/0!</v>
      </c>
      <c r="DX263" s="59" t="e">
        <f t="shared" si="359"/>
        <v>#DIV/0!</v>
      </c>
      <c r="DY263" s="59" t="e">
        <f t="shared" si="359"/>
        <v>#DIV/0!</v>
      </c>
      <c r="DZ263" s="59" t="e">
        <f t="shared" si="359"/>
        <v>#DIV/0!</v>
      </c>
      <c r="EA263" s="59" t="e">
        <f t="shared" si="359"/>
        <v>#DIV/0!</v>
      </c>
      <c r="EB263" s="59" t="e">
        <f t="shared" si="359"/>
        <v>#DIV/0!</v>
      </c>
      <c r="EC263" s="59" t="e">
        <f t="shared" si="359"/>
        <v>#DIV/0!</v>
      </c>
      <c r="ED263" s="59" t="e">
        <f t="shared" si="359"/>
        <v>#DIV/0!</v>
      </c>
      <c r="EE263" s="59" t="e">
        <f t="shared" si="359"/>
        <v>#DIV/0!</v>
      </c>
      <c r="EF263" s="59" t="e">
        <f t="shared" si="359"/>
        <v>#DIV/0!</v>
      </c>
      <c r="EG263" s="59" t="e">
        <f t="shared" si="359"/>
        <v>#DIV/0!</v>
      </c>
      <c r="EH263" s="59" t="e">
        <f>AVERAGE(EH217:EH262)</f>
        <v>#DIV/0!</v>
      </c>
      <c r="EI263" s="59" t="e">
        <f>AVERAGE(EI217:EI262)</f>
        <v>#DIV/0!</v>
      </c>
      <c r="EJ263" s="59" t="e">
        <f>AVERAGE(EJ217:EJ262)</f>
        <v>#DIV/0!</v>
      </c>
      <c r="EK263" s="59" t="e">
        <f>AVERAGE(EK217:EK262)</f>
        <v>#DIV/0!</v>
      </c>
      <c r="EL263" s="59" t="e">
        <f>AVERAGE(EL217:EL262)</f>
        <v>#DIV/0!</v>
      </c>
      <c r="EN263" s="16">
        <v>8</v>
      </c>
      <c r="EO263" s="16">
        <v>1</v>
      </c>
    </row>
    <row r="264" spans="1:145" s="19" customFormat="1">
      <c r="A264" s="2"/>
      <c r="B264" s="2"/>
      <c r="C264" s="2"/>
      <c r="D264" s="2"/>
      <c r="E264" s="2"/>
      <c r="F264" s="2"/>
      <c r="G264" s="2"/>
      <c r="H264" s="2"/>
      <c r="I264" s="60">
        <f>STDEV(I217:I262)</f>
        <v>0.14410610690844844</v>
      </c>
      <c r="J264" s="60">
        <f t="shared" ref="J264:S264" si="360">STDEV(J217:J262)</f>
        <v>7.5782870612433717E-2</v>
      </c>
      <c r="K264" s="60">
        <f t="shared" si="360"/>
        <v>0.11452428150021164</v>
      </c>
      <c r="L264" s="60">
        <f t="shared" si="360"/>
        <v>1.0069305969396007</v>
      </c>
      <c r="M264" s="60">
        <f t="shared" si="360"/>
        <v>1.9387005583824956E-2</v>
      </c>
      <c r="N264" s="60">
        <f t="shared" si="360"/>
        <v>2.2703750142463269E-2</v>
      </c>
      <c r="O264" s="60">
        <f t="shared" si="360"/>
        <v>4.8503497956432585E-2</v>
      </c>
      <c r="P264" s="60">
        <f t="shared" si="360"/>
        <v>3.1379248812529709E-2</v>
      </c>
      <c r="Q264" s="60">
        <f t="shared" si="360"/>
        <v>0.22754444275778685</v>
      </c>
      <c r="R264" s="60">
        <f t="shared" si="360"/>
        <v>2.0838014430617613E-2</v>
      </c>
      <c r="S264" s="60">
        <f t="shared" si="360"/>
        <v>1.3755130473552213</v>
      </c>
      <c r="T264" s="2"/>
      <c r="U264" s="2"/>
      <c r="V264" s="60"/>
      <c r="W264" s="60"/>
      <c r="X264" s="60"/>
      <c r="Y264" s="60"/>
      <c r="Z264" s="60"/>
      <c r="AA264" s="60"/>
      <c r="AB264" s="60"/>
      <c r="AC264" s="60"/>
      <c r="AD264" s="60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>
        <f t="shared" ref="AP264:DA264" si="361">STDEV(AP217:AP262)</f>
        <v>0.16145353473162879</v>
      </c>
      <c r="AQ264" s="60">
        <f t="shared" si="361"/>
        <v>5.4218100768139146E-3</v>
      </c>
      <c r="AR264" s="60">
        <f t="shared" si="361"/>
        <v>43.937944326537327</v>
      </c>
      <c r="AS264" s="60">
        <f t="shared" si="361"/>
        <v>0.37165483362006096</v>
      </c>
      <c r="AT264" s="60">
        <f t="shared" si="361"/>
        <v>1.6416376416953093E-2</v>
      </c>
      <c r="AU264" s="60">
        <f t="shared" si="361"/>
        <v>0.53227243252349321</v>
      </c>
      <c r="AV264" s="60">
        <f t="shared" si="361"/>
        <v>0.91147503669876784</v>
      </c>
      <c r="AW264" s="60">
        <f t="shared" si="361"/>
        <v>1.5215613074916728E-3</v>
      </c>
      <c r="AX264" s="60">
        <f t="shared" si="361"/>
        <v>3.5520064958103665</v>
      </c>
      <c r="AY264" s="60" t="e">
        <f t="shared" si="361"/>
        <v>#DIV/0!</v>
      </c>
      <c r="AZ264" s="60" t="e">
        <f t="shared" si="361"/>
        <v>#DIV/0!</v>
      </c>
      <c r="BA264" s="60" t="e">
        <f t="shared" si="361"/>
        <v>#DIV/0!</v>
      </c>
      <c r="BB264" s="60" t="e">
        <f t="shared" si="361"/>
        <v>#DIV/0!</v>
      </c>
      <c r="BC264" s="60" t="e">
        <f t="shared" si="361"/>
        <v>#DIV/0!</v>
      </c>
      <c r="BD264" s="60" t="e">
        <f t="shared" si="361"/>
        <v>#DIV/0!</v>
      </c>
      <c r="BE264" s="60" t="e">
        <f t="shared" si="361"/>
        <v>#DIV/0!</v>
      </c>
      <c r="BF264" s="60" t="e">
        <f t="shared" si="361"/>
        <v>#DIV/0!</v>
      </c>
      <c r="BG264" s="60" t="e">
        <f t="shared" si="361"/>
        <v>#DIV/0!</v>
      </c>
      <c r="BH264" s="60" t="e">
        <f t="shared" si="361"/>
        <v>#DIV/0!</v>
      </c>
      <c r="BI264" s="60" t="e">
        <f t="shared" si="361"/>
        <v>#DIV/0!</v>
      </c>
      <c r="BJ264" s="60" t="e">
        <f t="shared" si="361"/>
        <v>#DIV/0!</v>
      </c>
      <c r="BK264" s="60" t="e">
        <f t="shared" si="361"/>
        <v>#DIV/0!</v>
      </c>
      <c r="BL264" s="60" t="e">
        <f t="shared" si="361"/>
        <v>#DIV/0!</v>
      </c>
      <c r="BM264" s="60" t="e">
        <f t="shared" si="361"/>
        <v>#DIV/0!</v>
      </c>
      <c r="BN264" s="60" t="e">
        <f t="shared" si="361"/>
        <v>#DIV/0!</v>
      </c>
      <c r="BO264" s="60" t="e">
        <f t="shared" si="361"/>
        <v>#DIV/0!</v>
      </c>
      <c r="BP264" s="60" t="e">
        <f t="shared" si="361"/>
        <v>#DIV/0!</v>
      </c>
      <c r="BQ264" s="60" t="e">
        <f t="shared" si="361"/>
        <v>#DIV/0!</v>
      </c>
      <c r="BR264" s="60" t="e">
        <f t="shared" si="361"/>
        <v>#DIV/0!</v>
      </c>
      <c r="BS264" s="60" t="e">
        <f t="shared" si="361"/>
        <v>#DIV/0!</v>
      </c>
      <c r="BT264" s="60" t="e">
        <f t="shared" si="361"/>
        <v>#DIV/0!</v>
      </c>
      <c r="BU264" s="60" t="e">
        <f t="shared" si="361"/>
        <v>#DIV/0!</v>
      </c>
      <c r="BV264" s="60" t="e">
        <f t="shared" si="361"/>
        <v>#DIV/0!</v>
      </c>
      <c r="BW264" s="60" t="e">
        <f t="shared" si="361"/>
        <v>#DIV/0!</v>
      </c>
      <c r="BX264" s="60" t="e">
        <f t="shared" si="361"/>
        <v>#DIV/0!</v>
      </c>
      <c r="BY264" s="60" t="e">
        <f t="shared" si="361"/>
        <v>#DIV/0!</v>
      </c>
      <c r="BZ264" s="60" t="e">
        <f t="shared" si="361"/>
        <v>#DIV/0!</v>
      </c>
      <c r="CA264" s="60" t="e">
        <f t="shared" si="361"/>
        <v>#DIV/0!</v>
      </c>
      <c r="CB264" s="60" t="e">
        <f t="shared" si="361"/>
        <v>#DIV/0!</v>
      </c>
      <c r="CC264" s="60" t="e">
        <f t="shared" si="361"/>
        <v>#DIV/0!</v>
      </c>
      <c r="CD264" s="60" t="e">
        <f t="shared" si="361"/>
        <v>#DIV/0!</v>
      </c>
      <c r="CE264" s="60" t="e">
        <f t="shared" si="361"/>
        <v>#DIV/0!</v>
      </c>
      <c r="CF264" s="60" t="e">
        <f t="shared" si="361"/>
        <v>#DIV/0!</v>
      </c>
      <c r="CG264" s="60" t="e">
        <f t="shared" si="361"/>
        <v>#DIV/0!</v>
      </c>
      <c r="CH264" s="60" t="e">
        <f t="shared" si="361"/>
        <v>#DIV/0!</v>
      </c>
      <c r="CI264" s="60" t="e">
        <f t="shared" si="361"/>
        <v>#DIV/0!</v>
      </c>
      <c r="CJ264" s="60" t="e">
        <f t="shared" si="361"/>
        <v>#DIV/0!</v>
      </c>
      <c r="CK264" s="60" t="e">
        <f t="shared" si="361"/>
        <v>#DIV/0!</v>
      </c>
      <c r="CL264" s="60" t="e">
        <f t="shared" si="361"/>
        <v>#DIV/0!</v>
      </c>
      <c r="CM264" s="60" t="e">
        <f t="shared" si="361"/>
        <v>#DIV/0!</v>
      </c>
      <c r="CN264" s="60" t="e">
        <f t="shared" si="361"/>
        <v>#DIV/0!</v>
      </c>
      <c r="CO264" s="60" t="e">
        <f t="shared" si="361"/>
        <v>#DIV/0!</v>
      </c>
      <c r="CP264" s="60" t="e">
        <f t="shared" si="361"/>
        <v>#DIV/0!</v>
      </c>
      <c r="CQ264" s="60" t="e">
        <f t="shared" si="361"/>
        <v>#DIV/0!</v>
      </c>
      <c r="CR264" s="60" t="e">
        <f t="shared" si="361"/>
        <v>#DIV/0!</v>
      </c>
      <c r="CS264" s="60" t="e">
        <f t="shared" si="361"/>
        <v>#DIV/0!</v>
      </c>
      <c r="CT264" s="60" t="e">
        <f t="shared" si="361"/>
        <v>#DIV/0!</v>
      </c>
      <c r="CU264" s="60" t="e">
        <f t="shared" si="361"/>
        <v>#DIV/0!</v>
      </c>
      <c r="CV264" s="60" t="e">
        <f t="shared" si="361"/>
        <v>#DIV/0!</v>
      </c>
      <c r="CW264" s="60" t="e">
        <f t="shared" si="361"/>
        <v>#DIV/0!</v>
      </c>
      <c r="CX264" s="60" t="e">
        <f t="shared" si="361"/>
        <v>#DIV/0!</v>
      </c>
      <c r="CY264" s="60" t="e">
        <f t="shared" si="361"/>
        <v>#DIV/0!</v>
      </c>
      <c r="CZ264" s="60" t="e">
        <f t="shared" si="361"/>
        <v>#DIV/0!</v>
      </c>
      <c r="DA264" s="60" t="e">
        <f t="shared" si="361"/>
        <v>#DIV/0!</v>
      </c>
      <c r="DB264" s="60" t="e">
        <f t="shared" ref="DB264:EL264" si="362">STDEV(DB217:DB262)</f>
        <v>#DIV/0!</v>
      </c>
      <c r="DC264" s="60" t="e">
        <f t="shared" si="362"/>
        <v>#DIV/0!</v>
      </c>
      <c r="DD264" s="60" t="e">
        <f t="shared" si="362"/>
        <v>#DIV/0!</v>
      </c>
      <c r="DE264" s="60" t="e">
        <f t="shared" si="362"/>
        <v>#DIV/0!</v>
      </c>
      <c r="DF264" s="60" t="e">
        <f t="shared" si="362"/>
        <v>#DIV/0!</v>
      </c>
      <c r="DG264" s="60" t="e">
        <f t="shared" si="362"/>
        <v>#DIV/0!</v>
      </c>
      <c r="DH264" s="60" t="e">
        <f t="shared" si="362"/>
        <v>#DIV/0!</v>
      </c>
      <c r="DI264" s="60" t="e">
        <f t="shared" si="362"/>
        <v>#DIV/0!</v>
      </c>
      <c r="DJ264" s="60" t="e">
        <f t="shared" si="362"/>
        <v>#DIV/0!</v>
      </c>
      <c r="DK264" s="60" t="e">
        <f t="shared" si="362"/>
        <v>#DIV/0!</v>
      </c>
      <c r="DL264" s="60" t="e">
        <f t="shared" si="362"/>
        <v>#DIV/0!</v>
      </c>
      <c r="DM264" s="60" t="e">
        <f t="shared" si="362"/>
        <v>#DIV/0!</v>
      </c>
      <c r="DN264" s="60" t="e">
        <f t="shared" si="362"/>
        <v>#DIV/0!</v>
      </c>
      <c r="DO264" s="60" t="e">
        <f t="shared" si="362"/>
        <v>#DIV/0!</v>
      </c>
      <c r="DP264" s="60" t="e">
        <f t="shared" si="362"/>
        <v>#DIV/0!</v>
      </c>
      <c r="DQ264" s="60" t="e">
        <f t="shared" si="362"/>
        <v>#DIV/0!</v>
      </c>
      <c r="DR264" s="60" t="e">
        <f t="shared" si="362"/>
        <v>#DIV/0!</v>
      </c>
      <c r="DS264" s="60" t="e">
        <f t="shared" si="362"/>
        <v>#DIV/0!</v>
      </c>
      <c r="DT264" s="60" t="e">
        <f t="shared" si="362"/>
        <v>#DIV/0!</v>
      </c>
      <c r="DU264" s="60" t="e">
        <f t="shared" si="362"/>
        <v>#DIV/0!</v>
      </c>
      <c r="DV264" s="60" t="e">
        <f t="shared" si="362"/>
        <v>#DIV/0!</v>
      </c>
      <c r="DW264" s="60" t="e">
        <f t="shared" si="362"/>
        <v>#DIV/0!</v>
      </c>
      <c r="DX264" s="60" t="e">
        <f t="shared" si="362"/>
        <v>#DIV/0!</v>
      </c>
      <c r="DY264" s="60" t="e">
        <f t="shared" si="362"/>
        <v>#DIV/0!</v>
      </c>
      <c r="DZ264" s="60" t="e">
        <f t="shared" si="362"/>
        <v>#DIV/0!</v>
      </c>
      <c r="EA264" s="60" t="e">
        <f t="shared" si="362"/>
        <v>#DIV/0!</v>
      </c>
      <c r="EB264" s="60" t="e">
        <f t="shared" si="362"/>
        <v>#DIV/0!</v>
      </c>
      <c r="EC264" s="60" t="e">
        <f t="shared" si="362"/>
        <v>#DIV/0!</v>
      </c>
      <c r="ED264" s="60" t="e">
        <f t="shared" si="362"/>
        <v>#DIV/0!</v>
      </c>
      <c r="EE264" s="60" t="e">
        <f t="shared" si="362"/>
        <v>#DIV/0!</v>
      </c>
      <c r="EF264" s="60" t="e">
        <f t="shared" si="362"/>
        <v>#DIV/0!</v>
      </c>
      <c r="EG264" s="60" t="e">
        <f t="shared" si="362"/>
        <v>#DIV/0!</v>
      </c>
      <c r="EH264" s="60" t="e">
        <f t="shared" si="362"/>
        <v>#DIV/0!</v>
      </c>
      <c r="EI264" s="60" t="e">
        <f t="shared" si="362"/>
        <v>#DIV/0!</v>
      </c>
      <c r="EJ264" s="60" t="e">
        <f t="shared" si="362"/>
        <v>#DIV/0!</v>
      </c>
      <c r="EK264" s="60" t="e">
        <f t="shared" si="362"/>
        <v>#DIV/0!</v>
      </c>
      <c r="EL264" s="60" t="e">
        <f t="shared" si="362"/>
        <v>#DIV/0!</v>
      </c>
    </row>
    <row r="265" spans="1:145"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V265" s="58"/>
      <c r="W265" s="58"/>
      <c r="X265" s="58"/>
      <c r="Y265" s="58"/>
      <c r="Z265" s="58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  <c r="AK265" s="58"/>
      <c r="AL265" s="58"/>
      <c r="AM265" s="58"/>
      <c r="AN265" s="58"/>
      <c r="AO265" s="58"/>
      <c r="AP265" s="58"/>
      <c r="AQ265" s="58" t="e">
        <f t="shared" ref="AQ265:AQ284" si="363">AD265/X265</f>
        <v>#DIV/0!</v>
      </c>
      <c r="AR265" s="58" t="e">
        <f t="shared" ref="AR265:AR284" si="364">AB265/AD265</f>
        <v>#DIV/0!</v>
      </c>
      <c r="AS265" s="58" t="e">
        <f t="shared" ref="AS265:AS284" si="365">AB265/X265</f>
        <v>#DIV/0!</v>
      </c>
      <c r="AT265" s="58" t="e">
        <f t="shared" ref="AT265:AT284" si="366">AF265/AH265</f>
        <v>#DIV/0!</v>
      </c>
      <c r="AU265" s="58" t="e">
        <f t="shared" ref="AU265:AU284" si="367">Z265/AF265</f>
        <v>#DIV/0!</v>
      </c>
      <c r="AV265" s="58" t="e">
        <f t="shared" ref="AV265:AV284" si="368">Z265/AD265</f>
        <v>#DIV/0!</v>
      </c>
      <c r="AW265" s="58" t="e">
        <f t="shared" ref="AW265:AW284" si="369">Z265/AB265</f>
        <v>#DIV/0!</v>
      </c>
      <c r="AX265" s="58" t="e">
        <f t="shared" ref="AX265:AX284" si="370">((AF265/40.311)/((AF265/40.311)+(Z265/159.688)))*100</f>
        <v>#DIV/0!</v>
      </c>
      <c r="AY265" s="58"/>
      <c r="AZ265" s="58"/>
      <c r="BA265" s="58"/>
      <c r="BB265" s="58"/>
      <c r="BC265" s="58"/>
      <c r="BD265" s="58"/>
      <c r="BE265" s="58"/>
      <c r="BF265" s="58"/>
      <c r="BG265" s="58"/>
      <c r="BH265" s="58"/>
      <c r="BI265" s="58"/>
      <c r="BJ265" s="58"/>
      <c r="BK265" s="58"/>
      <c r="BL265" s="58"/>
      <c r="BM265" s="58"/>
      <c r="BN265" s="58"/>
      <c r="BO265" s="58"/>
      <c r="BP265" s="58"/>
      <c r="BQ265" s="58"/>
      <c r="BR265" s="58"/>
      <c r="BS265" s="58"/>
      <c r="BT265" s="58"/>
      <c r="BU265" s="58"/>
      <c r="BV265" s="58"/>
      <c r="BW265" s="58"/>
      <c r="BX265" s="58"/>
      <c r="BY265" s="58"/>
      <c r="BZ265" s="58"/>
      <c r="CA265" s="58"/>
      <c r="CB265" s="58"/>
      <c r="CC265" s="58"/>
      <c r="CD265" s="58"/>
      <c r="CE265" s="58"/>
      <c r="CF265" s="58"/>
      <c r="CG265" s="58"/>
      <c r="CH265" s="58"/>
      <c r="CI265" s="58"/>
      <c r="CJ265" s="58"/>
      <c r="CK265" s="58"/>
      <c r="CL265" s="58"/>
      <c r="CM265" s="58"/>
      <c r="CN265" s="58"/>
      <c r="CO265" s="58"/>
      <c r="CP265" s="58"/>
      <c r="CQ265" s="58"/>
      <c r="CR265" s="58"/>
      <c r="CS265" s="58"/>
      <c r="CT265" s="58"/>
      <c r="CU265" s="58"/>
      <c r="CV265" s="58"/>
      <c r="CW265" s="58"/>
      <c r="CX265" s="58"/>
      <c r="CY265" s="58"/>
      <c r="CZ265" s="58"/>
      <c r="DA265" s="58"/>
      <c r="DB265" s="58"/>
      <c r="DC265" s="58"/>
      <c r="DD265" s="58"/>
      <c r="DE265" s="58"/>
      <c r="DF265" s="58"/>
      <c r="DG265" s="58"/>
      <c r="DH265" s="58"/>
      <c r="DI265" s="58"/>
      <c r="DJ265" s="58"/>
      <c r="DK265" s="58"/>
      <c r="DL265" s="58"/>
      <c r="DM265" s="58"/>
      <c r="DN265" s="58"/>
      <c r="DO265" s="58"/>
      <c r="DP265" s="58"/>
      <c r="DQ265" s="58"/>
      <c r="DR265" s="58"/>
      <c r="DS265" s="58"/>
      <c r="DT265" s="58"/>
      <c r="DU265" s="58"/>
      <c r="DV265" s="58"/>
      <c r="DW265" s="58"/>
      <c r="DX265" s="58"/>
      <c r="DY265" s="58"/>
      <c r="DZ265" s="58"/>
      <c r="EA265" s="58"/>
      <c r="EB265" s="58"/>
      <c r="EC265" s="58"/>
      <c r="ED265" s="58"/>
      <c r="EE265" s="58"/>
      <c r="EF265" s="58"/>
      <c r="EG265" s="58"/>
      <c r="EH265" s="58"/>
      <c r="EI265" s="58"/>
      <c r="EJ265" s="58"/>
      <c r="EK265" s="58"/>
      <c r="EL265" s="58"/>
    </row>
    <row r="266" spans="1:145">
      <c r="A266" s="8" t="s">
        <v>347</v>
      </c>
      <c r="B266" s="18" t="s">
        <v>348</v>
      </c>
      <c r="C266" s="18" t="s">
        <v>349</v>
      </c>
      <c r="D266" s="18" t="s">
        <v>350</v>
      </c>
      <c r="E266" s="8">
        <v>9</v>
      </c>
      <c r="F266" s="8">
        <v>2</v>
      </c>
      <c r="G266" s="8" t="s">
        <v>1198</v>
      </c>
      <c r="H266" s="8" t="s">
        <v>1199</v>
      </c>
      <c r="I266" s="58">
        <v>4.08</v>
      </c>
      <c r="J266" s="58">
        <v>2.93</v>
      </c>
      <c r="K266" s="58">
        <v>0.6411</v>
      </c>
      <c r="L266" s="58">
        <v>75.02</v>
      </c>
      <c r="M266" s="58">
        <v>0.12839999999999999</v>
      </c>
      <c r="N266" s="58">
        <v>0.18809999999999999</v>
      </c>
      <c r="O266" s="58">
        <v>0.96250000000000002</v>
      </c>
      <c r="P266" s="58">
        <v>0</v>
      </c>
      <c r="Q266" s="58">
        <v>12.12</v>
      </c>
      <c r="R266" s="58">
        <v>8.6E-3</v>
      </c>
      <c r="S266" s="58">
        <v>96.078800000000001</v>
      </c>
      <c r="T266" s="18"/>
      <c r="V266" s="58">
        <f t="shared" ref="V266:V284" si="371">(I266/S266)*100</f>
        <v>4.2465143194960797</v>
      </c>
      <c r="W266" s="58"/>
      <c r="X266" s="58">
        <f t="shared" ref="X266:X284" si="372">(J266/S266)*100</f>
        <v>3.0495801363047836</v>
      </c>
      <c r="Y266" s="58"/>
      <c r="Z266" s="58">
        <f t="shared" ref="Z266:Z284" si="373">(K266/S266)*100</f>
        <v>0.66726478682081791</v>
      </c>
      <c r="AA266" s="58"/>
      <c r="AB266" s="58">
        <f t="shared" ref="AB266:AB284" si="374">(L266/S266)*100</f>
        <v>78.081741237400962</v>
      </c>
      <c r="AC266" s="58"/>
      <c r="AD266" s="58">
        <f t="shared" ref="AD266:AD284" si="375">(M266/S266)*100</f>
        <v>0.13364030358414133</v>
      </c>
      <c r="AE266" s="58"/>
      <c r="AF266" s="58">
        <f t="shared" ref="AF266:AF284" si="376">(N266/S266)*100</f>
        <v>0.1957767998767678</v>
      </c>
      <c r="AG266" s="58"/>
      <c r="AH266" s="58">
        <f t="shared" ref="AH266:AH284" si="377">(O266/S266)*100</f>
        <v>1.0017818707144552</v>
      </c>
      <c r="AI266" s="58"/>
      <c r="AJ266" s="58">
        <f t="shared" ref="AJ266:AJ284" si="378">(P266/S266)*100</f>
        <v>0</v>
      </c>
      <c r="AK266" s="58"/>
      <c r="AL266" s="58">
        <f t="shared" ref="AL266:AL284" si="379">(Q266/S266)*100</f>
        <v>12.614645478503061</v>
      </c>
      <c r="AM266" s="58"/>
      <c r="AN266" s="58">
        <f t="shared" ref="AN266:AN284" si="380">(R266/S266)*100</f>
        <v>8.950986065604483E-3</v>
      </c>
      <c r="AO266" s="58"/>
      <c r="AP266" s="58">
        <f t="shared" ref="AP266:AP284" si="381">V266+X266</f>
        <v>7.2960944558008638</v>
      </c>
      <c r="AQ266" s="58">
        <f t="shared" si="363"/>
        <v>4.382252559726961E-2</v>
      </c>
      <c r="AR266" s="58">
        <f t="shared" si="364"/>
        <v>584.26791277258576</v>
      </c>
      <c r="AS266" s="58">
        <f t="shared" si="365"/>
        <v>25.604095563139925</v>
      </c>
      <c r="AT266" s="58">
        <f t="shared" si="366"/>
        <v>0.1954285714285714</v>
      </c>
      <c r="AU266" s="58">
        <f t="shared" si="367"/>
        <v>3.4082934609250404</v>
      </c>
      <c r="AV266" s="58">
        <f t="shared" si="368"/>
        <v>4.9929906542056077</v>
      </c>
      <c r="AW266" s="58">
        <f t="shared" si="369"/>
        <v>8.5457211410290591E-3</v>
      </c>
      <c r="AX266" s="58">
        <f t="shared" si="370"/>
        <v>53.752575650235876</v>
      </c>
      <c r="AY266" s="58"/>
      <c r="AZ266" s="58"/>
      <c r="BA266" s="58"/>
      <c r="BB266" s="58"/>
      <c r="BC266" s="58"/>
      <c r="BD266" s="58"/>
      <c r="BE266" s="58"/>
      <c r="BF266" s="58"/>
      <c r="BG266" s="58"/>
      <c r="BH266" s="58"/>
      <c r="BI266" s="58"/>
      <c r="BJ266" s="58"/>
      <c r="BK266" s="58"/>
      <c r="BL266" s="58"/>
      <c r="BM266" s="58"/>
      <c r="BN266" s="58"/>
      <c r="BO266" s="58"/>
      <c r="BP266" s="58"/>
      <c r="BQ266" s="58"/>
      <c r="BR266" s="58"/>
      <c r="BS266" s="58"/>
      <c r="BT266" s="58"/>
      <c r="BU266" s="58"/>
      <c r="BV266" s="58"/>
      <c r="BW266" s="58"/>
      <c r="BX266" s="58"/>
      <c r="BY266" s="58"/>
      <c r="BZ266" s="58"/>
      <c r="CA266" s="58"/>
      <c r="CB266" s="58"/>
      <c r="CC266" s="58"/>
      <c r="CD266" s="58"/>
      <c r="CE266" s="58"/>
      <c r="CF266" s="58"/>
      <c r="CG266" s="58"/>
      <c r="CH266" s="58"/>
      <c r="CI266" s="58"/>
      <c r="CJ266" s="58"/>
      <c r="CK266" s="58"/>
      <c r="CL266" s="58"/>
      <c r="CM266" s="58"/>
      <c r="CN266" s="58"/>
      <c r="CO266" s="58"/>
      <c r="CP266" s="58"/>
      <c r="CQ266" s="58"/>
      <c r="CR266" s="58"/>
      <c r="CS266" s="58"/>
      <c r="CT266" s="58"/>
      <c r="CU266" s="58"/>
      <c r="CV266" s="58"/>
      <c r="CW266" s="58"/>
      <c r="CX266" s="58"/>
      <c r="CY266" s="58"/>
      <c r="CZ266" s="58"/>
      <c r="DA266" s="58"/>
      <c r="DB266" s="58"/>
      <c r="DC266" s="58"/>
      <c r="DD266" s="58"/>
      <c r="DE266" s="58"/>
      <c r="DF266" s="58"/>
      <c r="DG266" s="58"/>
      <c r="DH266" s="58"/>
      <c r="DI266" s="58"/>
      <c r="DJ266" s="58"/>
      <c r="DK266" s="58"/>
      <c r="DL266" s="58"/>
      <c r="DM266" s="58"/>
      <c r="DN266" s="58"/>
      <c r="DO266" s="58"/>
      <c r="DP266" s="58"/>
      <c r="DQ266" s="58"/>
      <c r="DR266" s="58"/>
      <c r="DS266" s="58"/>
      <c r="DT266" s="58"/>
      <c r="DU266" s="58"/>
      <c r="DV266" s="58"/>
      <c r="DW266" s="58"/>
      <c r="DX266" s="58"/>
      <c r="DY266" s="58"/>
      <c r="DZ266" s="58"/>
      <c r="EA266" s="58"/>
      <c r="EB266" s="58"/>
      <c r="EC266" s="58"/>
      <c r="ED266" s="58"/>
      <c r="EE266" s="58"/>
      <c r="EF266" s="58"/>
      <c r="EG266" s="58"/>
      <c r="EH266" s="58"/>
      <c r="EI266" s="58"/>
      <c r="EJ266" s="58"/>
      <c r="EK266" s="58"/>
      <c r="EL266" s="58"/>
      <c r="EN266" s="8">
        <v>9</v>
      </c>
      <c r="EO266" s="8">
        <v>2</v>
      </c>
    </row>
    <row r="267" spans="1:145">
      <c r="B267" s="18" t="s">
        <v>351</v>
      </c>
      <c r="C267" s="18" t="s">
        <v>349</v>
      </c>
      <c r="D267" s="18" t="s">
        <v>350</v>
      </c>
      <c r="E267" s="8">
        <v>9</v>
      </c>
      <c r="F267" s="8">
        <v>2</v>
      </c>
      <c r="I267" s="58">
        <v>4.12</v>
      </c>
      <c r="J267" s="58">
        <v>2.93</v>
      </c>
      <c r="K267" s="58">
        <v>0.69769999999999999</v>
      </c>
      <c r="L267" s="58">
        <v>75.400000000000006</v>
      </c>
      <c r="M267" s="58">
        <v>0.1118</v>
      </c>
      <c r="N267" s="58">
        <v>0.1469</v>
      </c>
      <c r="O267" s="58">
        <v>0.9526</v>
      </c>
      <c r="P267" s="58">
        <v>9.4899999999999998E-2</v>
      </c>
      <c r="Q267" s="58">
        <v>12.02</v>
      </c>
      <c r="R267" s="58">
        <v>1.7299999999999999E-2</v>
      </c>
      <c r="S267" s="58">
        <v>96.491200000000006</v>
      </c>
      <c r="T267" s="18"/>
      <c r="V267" s="58">
        <f t="shared" si="371"/>
        <v>4.2698194239474683</v>
      </c>
      <c r="W267" s="58"/>
      <c r="X267" s="58">
        <f t="shared" si="372"/>
        <v>3.0365463379043893</v>
      </c>
      <c r="Y267" s="58"/>
      <c r="Z267" s="58">
        <f t="shared" si="373"/>
        <v>0.72307111943887104</v>
      </c>
      <c r="AA267" s="58"/>
      <c r="AB267" s="58">
        <f t="shared" si="374"/>
        <v>78.14184091399008</v>
      </c>
      <c r="AC267" s="58"/>
      <c r="AD267" s="58">
        <f t="shared" si="375"/>
        <v>0.11586548825177839</v>
      </c>
      <c r="AE267" s="58"/>
      <c r="AF267" s="58">
        <f t="shared" si="376"/>
        <v>0.15224186247035998</v>
      </c>
      <c r="AG267" s="58"/>
      <c r="AH267" s="58">
        <f t="shared" si="377"/>
        <v>0.98724028719717438</v>
      </c>
      <c r="AI267" s="58"/>
      <c r="AJ267" s="58">
        <f t="shared" si="378"/>
        <v>9.8350937702090954E-2</v>
      </c>
      <c r="AK267" s="58"/>
      <c r="AL267" s="58">
        <f t="shared" si="379"/>
        <v>12.457094532972954</v>
      </c>
      <c r="AM267" s="58"/>
      <c r="AN267" s="58">
        <f t="shared" si="380"/>
        <v>1.7929096124827962E-2</v>
      </c>
      <c r="AO267" s="58"/>
      <c r="AP267" s="58">
        <f t="shared" si="381"/>
        <v>7.3063657618518576</v>
      </c>
      <c r="AQ267" s="58">
        <f t="shared" si="363"/>
        <v>3.8156996587030714E-2</v>
      </c>
      <c r="AR267" s="58">
        <f t="shared" si="364"/>
        <v>674.41860465116281</v>
      </c>
      <c r="AS267" s="58">
        <f t="shared" si="365"/>
        <v>25.733788395904433</v>
      </c>
      <c r="AT267" s="58">
        <f t="shared" si="366"/>
        <v>0.15420953180768424</v>
      </c>
      <c r="AU267" s="58">
        <f t="shared" si="367"/>
        <v>4.7494894486044927</v>
      </c>
      <c r="AV267" s="58">
        <f t="shared" si="368"/>
        <v>6.2406082289803217</v>
      </c>
      <c r="AW267" s="58">
        <f t="shared" si="369"/>
        <v>9.2533156498673733E-3</v>
      </c>
      <c r="AX267" s="58">
        <f t="shared" si="370"/>
        <v>45.476413006860099</v>
      </c>
      <c r="AY267" s="58"/>
      <c r="AZ267" s="58"/>
      <c r="BA267" s="58"/>
      <c r="BB267" s="58"/>
      <c r="BC267" s="58"/>
      <c r="BD267" s="58"/>
      <c r="BE267" s="58"/>
      <c r="BF267" s="58"/>
      <c r="BG267" s="58"/>
      <c r="BH267" s="58"/>
      <c r="BI267" s="58"/>
      <c r="BJ267" s="58"/>
      <c r="BK267" s="58"/>
      <c r="BL267" s="58"/>
      <c r="BM267" s="58"/>
      <c r="BN267" s="58"/>
      <c r="BO267" s="58"/>
      <c r="BP267" s="58"/>
      <c r="BQ267" s="58"/>
      <c r="BR267" s="58"/>
      <c r="BS267" s="58"/>
      <c r="BT267" s="58"/>
      <c r="BU267" s="58"/>
      <c r="BV267" s="58"/>
      <c r="BW267" s="58"/>
      <c r="BX267" s="58"/>
      <c r="BY267" s="58"/>
      <c r="BZ267" s="58"/>
      <c r="CA267" s="58"/>
      <c r="CB267" s="58"/>
      <c r="CC267" s="58"/>
      <c r="CD267" s="58"/>
      <c r="CE267" s="58"/>
      <c r="CF267" s="58"/>
      <c r="CG267" s="58"/>
      <c r="CH267" s="58"/>
      <c r="CI267" s="58"/>
      <c r="CJ267" s="58"/>
      <c r="CK267" s="58"/>
      <c r="CL267" s="58"/>
      <c r="CM267" s="58"/>
      <c r="CN267" s="58"/>
      <c r="CO267" s="58"/>
      <c r="CP267" s="58"/>
      <c r="CQ267" s="58"/>
      <c r="CR267" s="58"/>
      <c r="CS267" s="58"/>
      <c r="CT267" s="58"/>
      <c r="CU267" s="58"/>
      <c r="CV267" s="58"/>
      <c r="CW267" s="58"/>
      <c r="CX267" s="58"/>
      <c r="CY267" s="58"/>
      <c r="CZ267" s="58"/>
      <c r="DA267" s="58"/>
      <c r="DB267" s="58"/>
      <c r="DC267" s="58"/>
      <c r="DD267" s="58"/>
      <c r="DE267" s="58"/>
      <c r="DF267" s="58"/>
      <c r="DG267" s="58"/>
      <c r="DH267" s="58"/>
      <c r="DI267" s="58"/>
      <c r="DJ267" s="58"/>
      <c r="DK267" s="58"/>
      <c r="DL267" s="58"/>
      <c r="DM267" s="58"/>
      <c r="DN267" s="58"/>
      <c r="DO267" s="58"/>
      <c r="DP267" s="58"/>
      <c r="DQ267" s="58"/>
      <c r="DR267" s="58"/>
      <c r="DS267" s="58"/>
      <c r="DT267" s="58"/>
      <c r="DU267" s="58"/>
      <c r="DV267" s="58"/>
      <c r="DW267" s="58"/>
      <c r="DX267" s="58"/>
      <c r="DY267" s="58"/>
      <c r="DZ267" s="58"/>
      <c r="EA267" s="58"/>
      <c r="EB267" s="58"/>
      <c r="EC267" s="58"/>
      <c r="ED267" s="58"/>
      <c r="EE267" s="58"/>
      <c r="EF267" s="58"/>
      <c r="EG267" s="58"/>
      <c r="EH267" s="58"/>
      <c r="EI267" s="58"/>
      <c r="EJ267" s="58"/>
      <c r="EK267" s="58"/>
      <c r="EL267" s="58"/>
      <c r="EN267" s="8">
        <v>9</v>
      </c>
      <c r="EO267" s="8">
        <v>2</v>
      </c>
    </row>
    <row r="268" spans="1:145">
      <c r="B268" s="18" t="s">
        <v>352</v>
      </c>
      <c r="C268" s="18" t="s">
        <v>349</v>
      </c>
      <c r="D268" s="18" t="s">
        <v>350</v>
      </c>
      <c r="E268" s="8">
        <v>9</v>
      </c>
      <c r="F268" s="8">
        <v>2</v>
      </c>
      <c r="I268" s="58">
        <v>4.13</v>
      </c>
      <c r="J268" s="58">
        <v>2.92</v>
      </c>
      <c r="K268" s="58">
        <v>0.79359999999999997</v>
      </c>
      <c r="L268" s="58">
        <v>75.260000000000005</v>
      </c>
      <c r="M268" s="58">
        <v>0.1099</v>
      </c>
      <c r="N268" s="58">
        <v>0.18909999999999999</v>
      </c>
      <c r="O268" s="58">
        <v>0.99150000000000005</v>
      </c>
      <c r="P268" s="58">
        <v>5.2699999999999997E-2</v>
      </c>
      <c r="Q268" s="58">
        <v>12.23</v>
      </c>
      <c r="R268" s="58">
        <v>3.2399999999999998E-2</v>
      </c>
      <c r="S268" s="58">
        <v>96.709299999999999</v>
      </c>
      <c r="T268" s="18"/>
      <c r="V268" s="58">
        <f t="shared" si="371"/>
        <v>4.2705303419629752</v>
      </c>
      <c r="W268" s="58"/>
      <c r="X268" s="58">
        <f t="shared" si="372"/>
        <v>3.0193580141723699</v>
      </c>
      <c r="Y268" s="58"/>
      <c r="Z268" s="58">
        <f t="shared" si="373"/>
        <v>0.82060360275588806</v>
      </c>
      <c r="AA268" s="58"/>
      <c r="AB268" s="58">
        <f t="shared" si="374"/>
        <v>77.820850735141306</v>
      </c>
      <c r="AC268" s="58"/>
      <c r="AD268" s="58">
        <f t="shared" si="375"/>
        <v>0.11363953621833681</v>
      </c>
      <c r="AE268" s="58"/>
      <c r="AF268" s="58">
        <f t="shared" si="376"/>
        <v>0.19553445221917642</v>
      </c>
      <c r="AG268" s="58"/>
      <c r="AH268" s="58">
        <f t="shared" si="377"/>
        <v>1.0252374900862691</v>
      </c>
      <c r="AI268" s="58"/>
      <c r="AJ268" s="58">
        <f t="shared" si="378"/>
        <v>5.4493207995508185E-2</v>
      </c>
      <c r="AK268" s="58"/>
      <c r="AL268" s="58">
        <f t="shared" si="379"/>
        <v>12.646146751139757</v>
      </c>
      <c r="AM268" s="58"/>
      <c r="AN268" s="58">
        <f t="shared" si="380"/>
        <v>3.350246563670712E-2</v>
      </c>
      <c r="AO268" s="58"/>
      <c r="AP268" s="58">
        <f t="shared" si="381"/>
        <v>7.2898883561353447</v>
      </c>
      <c r="AQ268" s="58">
        <f t="shared" si="363"/>
        <v>3.7636986301369864E-2</v>
      </c>
      <c r="AR268" s="58">
        <f t="shared" si="364"/>
        <v>684.80436760691555</v>
      </c>
      <c r="AS268" s="58">
        <f t="shared" si="365"/>
        <v>25.773972602739732</v>
      </c>
      <c r="AT268" s="58">
        <f t="shared" si="366"/>
        <v>0.19072112960161366</v>
      </c>
      <c r="AU268" s="58">
        <f t="shared" si="367"/>
        <v>4.1967213114754101</v>
      </c>
      <c r="AV268" s="58">
        <f t="shared" si="368"/>
        <v>7.2211101000909927</v>
      </c>
      <c r="AW268" s="58">
        <f t="shared" si="369"/>
        <v>1.054477810257773E-2</v>
      </c>
      <c r="AX268" s="58">
        <f t="shared" si="370"/>
        <v>48.557748867131679</v>
      </c>
      <c r="AY268" s="58"/>
      <c r="AZ268" s="58"/>
      <c r="BA268" s="58"/>
      <c r="BB268" s="58"/>
      <c r="BC268" s="58"/>
      <c r="BD268" s="58"/>
      <c r="BE268" s="58"/>
      <c r="BF268" s="58"/>
      <c r="BG268" s="58"/>
      <c r="BH268" s="58"/>
      <c r="BI268" s="58"/>
      <c r="BJ268" s="58"/>
      <c r="BK268" s="58"/>
      <c r="BL268" s="58"/>
      <c r="BM268" s="58"/>
      <c r="BN268" s="58"/>
      <c r="BO268" s="58"/>
      <c r="BP268" s="58"/>
      <c r="BQ268" s="58"/>
      <c r="BR268" s="58"/>
      <c r="BS268" s="58"/>
      <c r="BT268" s="58"/>
      <c r="BU268" s="58"/>
      <c r="BV268" s="58"/>
      <c r="BW268" s="58"/>
      <c r="BX268" s="58"/>
      <c r="BY268" s="58"/>
      <c r="BZ268" s="58"/>
      <c r="CA268" s="58"/>
      <c r="CB268" s="58"/>
      <c r="CC268" s="58"/>
      <c r="CD268" s="58"/>
      <c r="CE268" s="58"/>
      <c r="CF268" s="58"/>
      <c r="CG268" s="58"/>
      <c r="CH268" s="58"/>
      <c r="CI268" s="58"/>
      <c r="CJ268" s="58"/>
      <c r="CK268" s="58"/>
      <c r="CL268" s="58"/>
      <c r="CM268" s="58"/>
      <c r="CN268" s="58"/>
      <c r="CO268" s="58"/>
      <c r="CP268" s="58"/>
      <c r="CQ268" s="58"/>
      <c r="CR268" s="58"/>
      <c r="CS268" s="58"/>
      <c r="CT268" s="58"/>
      <c r="CU268" s="58"/>
      <c r="CV268" s="58"/>
      <c r="CW268" s="58"/>
      <c r="CX268" s="58"/>
      <c r="CY268" s="58"/>
      <c r="CZ268" s="58"/>
      <c r="DA268" s="58"/>
      <c r="DB268" s="58"/>
      <c r="DC268" s="58"/>
      <c r="DD268" s="58"/>
      <c r="DE268" s="58"/>
      <c r="DF268" s="58"/>
      <c r="DG268" s="58"/>
      <c r="DH268" s="58"/>
      <c r="DI268" s="58"/>
      <c r="DJ268" s="58"/>
      <c r="DK268" s="58"/>
      <c r="DL268" s="58"/>
      <c r="DM268" s="58"/>
      <c r="DN268" s="58"/>
      <c r="DO268" s="58"/>
      <c r="DP268" s="58"/>
      <c r="DQ268" s="58"/>
      <c r="DR268" s="58"/>
      <c r="DS268" s="58"/>
      <c r="DT268" s="58"/>
      <c r="DU268" s="58"/>
      <c r="DV268" s="58"/>
      <c r="DW268" s="58"/>
      <c r="DX268" s="58"/>
      <c r="DY268" s="58"/>
      <c r="DZ268" s="58"/>
      <c r="EA268" s="58"/>
      <c r="EB268" s="58"/>
      <c r="EC268" s="58"/>
      <c r="ED268" s="58"/>
      <c r="EE268" s="58"/>
      <c r="EF268" s="58"/>
      <c r="EG268" s="58"/>
      <c r="EH268" s="58"/>
      <c r="EI268" s="58"/>
      <c r="EJ268" s="58"/>
      <c r="EK268" s="58"/>
      <c r="EL268" s="58"/>
      <c r="EN268" s="8">
        <v>9</v>
      </c>
      <c r="EO268" s="8">
        <v>2</v>
      </c>
    </row>
    <row r="269" spans="1:145">
      <c r="B269" s="18" t="s">
        <v>353</v>
      </c>
      <c r="C269" s="18" t="s">
        <v>349</v>
      </c>
      <c r="D269" s="18" t="s">
        <v>350</v>
      </c>
      <c r="E269" s="8">
        <v>9</v>
      </c>
      <c r="F269" s="8">
        <v>2</v>
      </c>
      <c r="I269" s="58">
        <v>4.09</v>
      </c>
      <c r="J269" s="58">
        <v>2.94</v>
      </c>
      <c r="K269" s="58">
        <v>0.76160000000000005</v>
      </c>
      <c r="L269" s="58">
        <v>75.33</v>
      </c>
      <c r="M269" s="58">
        <v>9.2600000000000002E-2</v>
      </c>
      <c r="N269" s="58">
        <v>0.18179999999999999</v>
      </c>
      <c r="O269" s="58">
        <v>0.94279999999999997</v>
      </c>
      <c r="P269" s="58">
        <v>6.7599999999999993E-2</v>
      </c>
      <c r="Q269" s="58">
        <v>12.18</v>
      </c>
      <c r="R269" s="58">
        <v>4.9700000000000001E-2</v>
      </c>
      <c r="S269" s="58">
        <v>96.636200000000002</v>
      </c>
      <c r="T269" s="18"/>
      <c r="V269" s="58">
        <f t="shared" si="371"/>
        <v>4.2323684085259972</v>
      </c>
      <c r="W269" s="58"/>
      <c r="X269" s="58">
        <f t="shared" si="372"/>
        <v>3.0423381714098854</v>
      </c>
      <c r="Y269" s="58"/>
      <c r="Z269" s="58">
        <f t="shared" si="373"/>
        <v>0.78811045964141802</v>
      </c>
      <c r="AA269" s="58"/>
      <c r="AB269" s="58">
        <f t="shared" si="374"/>
        <v>77.952154575614514</v>
      </c>
      <c r="AC269" s="58"/>
      <c r="AD269" s="58">
        <f t="shared" si="375"/>
        <v>9.5823304310393001E-2</v>
      </c>
      <c r="AE269" s="58"/>
      <c r="AF269" s="58">
        <f t="shared" si="376"/>
        <v>0.18812825835452965</v>
      </c>
      <c r="AG269" s="58"/>
      <c r="AH269" s="58">
        <f t="shared" si="377"/>
        <v>0.9756178326548437</v>
      </c>
      <c r="AI269" s="58"/>
      <c r="AJ269" s="58">
        <f t="shared" si="378"/>
        <v>6.9953081764390551E-2</v>
      </c>
      <c r="AK269" s="58"/>
      <c r="AL269" s="58">
        <f t="shared" si="379"/>
        <v>12.603972424412383</v>
      </c>
      <c r="AM269" s="58"/>
      <c r="AN269" s="58">
        <f t="shared" si="380"/>
        <v>5.1430002421452826E-2</v>
      </c>
      <c r="AO269" s="58"/>
      <c r="AP269" s="58">
        <f t="shared" si="381"/>
        <v>7.2747065799358825</v>
      </c>
      <c r="AQ269" s="58">
        <f t="shared" si="363"/>
        <v>3.1496598639455788E-2</v>
      </c>
      <c r="AR269" s="58">
        <f t="shared" si="364"/>
        <v>813.49892008639301</v>
      </c>
      <c r="AS269" s="58">
        <f t="shared" si="365"/>
        <v>25.622448979591837</v>
      </c>
      <c r="AT269" s="58">
        <f t="shared" si="366"/>
        <v>0.19282986847687736</v>
      </c>
      <c r="AU269" s="58">
        <f t="shared" si="367"/>
        <v>4.1892189218921896</v>
      </c>
      <c r="AV269" s="58">
        <f t="shared" si="368"/>
        <v>8.2246220302375814</v>
      </c>
      <c r="AW269" s="58">
        <f t="shared" si="369"/>
        <v>1.0110181866454269E-2</v>
      </c>
      <c r="AX269" s="58">
        <f t="shared" si="370"/>
        <v>48.602444754361372</v>
      </c>
      <c r="AY269" s="58"/>
      <c r="AZ269" s="58"/>
      <c r="BA269" s="58"/>
      <c r="BB269" s="58"/>
      <c r="BC269" s="58"/>
      <c r="BD269" s="58"/>
      <c r="BE269" s="58"/>
      <c r="BF269" s="58"/>
      <c r="BG269" s="58"/>
      <c r="BH269" s="58"/>
      <c r="BI269" s="58"/>
      <c r="BJ269" s="58"/>
      <c r="BK269" s="58"/>
      <c r="BL269" s="58"/>
      <c r="BM269" s="58"/>
      <c r="BN269" s="58"/>
      <c r="BO269" s="58"/>
      <c r="BP269" s="58"/>
      <c r="BQ269" s="58"/>
      <c r="BR269" s="58"/>
      <c r="BS269" s="58"/>
      <c r="BT269" s="58"/>
      <c r="BU269" s="58"/>
      <c r="BV269" s="58"/>
      <c r="BW269" s="58"/>
      <c r="BX269" s="58"/>
      <c r="BY269" s="58"/>
      <c r="BZ269" s="58"/>
      <c r="CA269" s="58"/>
      <c r="CB269" s="58"/>
      <c r="CC269" s="58"/>
      <c r="CD269" s="58"/>
      <c r="CE269" s="58"/>
      <c r="CF269" s="58"/>
      <c r="CG269" s="58"/>
      <c r="CH269" s="58"/>
      <c r="CI269" s="58"/>
      <c r="CJ269" s="58"/>
      <c r="CK269" s="58"/>
      <c r="CL269" s="58"/>
      <c r="CM269" s="58"/>
      <c r="CN269" s="58"/>
      <c r="CO269" s="58"/>
      <c r="CP269" s="58"/>
      <c r="CQ269" s="58"/>
      <c r="CR269" s="58"/>
      <c r="CS269" s="58"/>
      <c r="CT269" s="58"/>
      <c r="CU269" s="58"/>
      <c r="CV269" s="58"/>
      <c r="CW269" s="58"/>
      <c r="CX269" s="58"/>
      <c r="CY269" s="58"/>
      <c r="CZ269" s="58"/>
      <c r="DA269" s="58"/>
      <c r="DB269" s="58"/>
      <c r="DC269" s="58"/>
      <c r="DD269" s="58"/>
      <c r="DE269" s="58"/>
      <c r="DF269" s="58"/>
      <c r="DG269" s="58"/>
      <c r="DH269" s="58"/>
      <c r="DI269" s="58"/>
      <c r="DJ269" s="58"/>
      <c r="DK269" s="58"/>
      <c r="DL269" s="58"/>
      <c r="DM269" s="58"/>
      <c r="DN269" s="58"/>
      <c r="DO269" s="58"/>
      <c r="DP269" s="58"/>
      <c r="DQ269" s="58"/>
      <c r="DR269" s="58"/>
      <c r="DS269" s="58"/>
      <c r="DT269" s="58"/>
      <c r="DU269" s="58"/>
      <c r="DV269" s="58"/>
      <c r="DW269" s="58"/>
      <c r="DX269" s="58"/>
      <c r="DY269" s="58"/>
      <c r="DZ269" s="58"/>
      <c r="EA269" s="58"/>
      <c r="EB269" s="58"/>
      <c r="EC269" s="58"/>
      <c r="ED269" s="58"/>
      <c r="EE269" s="58"/>
      <c r="EF269" s="58"/>
      <c r="EG269" s="58"/>
      <c r="EH269" s="58"/>
      <c r="EI269" s="58"/>
      <c r="EJ269" s="58"/>
      <c r="EK269" s="58"/>
      <c r="EL269" s="58"/>
      <c r="EN269" s="8">
        <v>9</v>
      </c>
      <c r="EO269" s="8">
        <v>2</v>
      </c>
    </row>
    <row r="270" spans="1:145">
      <c r="B270" s="18" t="s">
        <v>354</v>
      </c>
      <c r="C270" s="18" t="s">
        <v>349</v>
      </c>
      <c r="D270" s="18" t="s">
        <v>350</v>
      </c>
      <c r="E270" s="8">
        <v>9</v>
      </c>
      <c r="F270" s="8">
        <v>2</v>
      </c>
      <c r="I270" s="58">
        <v>4.13</v>
      </c>
      <c r="J270" s="58">
        <v>2.99</v>
      </c>
      <c r="K270" s="58">
        <v>0.84350000000000003</v>
      </c>
      <c r="L270" s="58">
        <v>75.11</v>
      </c>
      <c r="M270" s="58">
        <v>0.10299999999999999</v>
      </c>
      <c r="N270" s="58">
        <v>0.1618</v>
      </c>
      <c r="O270" s="58">
        <v>0.95069999999999999</v>
      </c>
      <c r="P270" s="58">
        <v>8.0100000000000005E-2</v>
      </c>
      <c r="Q270" s="58">
        <v>12.13</v>
      </c>
      <c r="R270" s="58">
        <v>1.46E-2</v>
      </c>
      <c r="S270" s="58">
        <v>96.5137</v>
      </c>
      <c r="T270" s="18"/>
      <c r="V270" s="58">
        <f t="shared" si="371"/>
        <v>4.2791852348423074</v>
      </c>
      <c r="W270" s="58"/>
      <c r="X270" s="58">
        <f t="shared" si="372"/>
        <v>3.0980057753458841</v>
      </c>
      <c r="Y270" s="58"/>
      <c r="Z270" s="58">
        <f t="shared" si="373"/>
        <v>0.87396918779406452</v>
      </c>
      <c r="AA270" s="58"/>
      <c r="AB270" s="58">
        <f t="shared" si="374"/>
        <v>77.823148423488064</v>
      </c>
      <c r="AC270" s="58"/>
      <c r="AD270" s="58">
        <f t="shared" si="375"/>
        <v>0.10672060028783477</v>
      </c>
      <c r="AE270" s="58"/>
      <c r="AF270" s="58">
        <f t="shared" si="376"/>
        <v>0.16764459346186086</v>
      </c>
      <c r="AG270" s="58"/>
      <c r="AH270" s="58">
        <f t="shared" si="377"/>
        <v>0.98504150188004402</v>
      </c>
      <c r="AI270" s="58"/>
      <c r="AJ270" s="58">
        <f t="shared" si="378"/>
        <v>8.2993398864617152E-2</v>
      </c>
      <c r="AK270" s="58"/>
      <c r="AL270" s="58">
        <f t="shared" si="379"/>
        <v>12.568163897975108</v>
      </c>
      <c r="AM270" s="58"/>
      <c r="AN270" s="58">
        <f t="shared" si="380"/>
        <v>1.5127386060217358E-2</v>
      </c>
      <c r="AO270" s="58"/>
      <c r="AP270" s="58">
        <f t="shared" si="381"/>
        <v>7.3771910101881915</v>
      </c>
      <c r="AQ270" s="58">
        <f t="shared" si="363"/>
        <v>3.4448160535117046E-2</v>
      </c>
      <c r="AR270" s="58">
        <f t="shared" si="364"/>
        <v>729.22330097087388</v>
      </c>
      <c r="AS270" s="58">
        <f t="shared" si="365"/>
        <v>25.120401337792639</v>
      </c>
      <c r="AT270" s="58">
        <f t="shared" si="366"/>
        <v>0.17019038603134531</v>
      </c>
      <c r="AU270" s="58">
        <f t="shared" si="367"/>
        <v>5.213226205191595</v>
      </c>
      <c r="AV270" s="58">
        <f t="shared" si="368"/>
        <v>8.1893203883495165</v>
      </c>
      <c r="AW270" s="58">
        <f t="shared" si="369"/>
        <v>1.1230195712954335E-2</v>
      </c>
      <c r="AX270" s="58">
        <f t="shared" si="370"/>
        <v>43.177781592887065</v>
      </c>
      <c r="AY270" s="58"/>
      <c r="AZ270" s="58"/>
      <c r="BA270" s="58"/>
      <c r="BB270" s="58"/>
      <c r="BC270" s="58"/>
      <c r="BD270" s="58"/>
      <c r="BE270" s="58"/>
      <c r="BF270" s="58"/>
      <c r="BG270" s="58"/>
      <c r="BH270" s="58"/>
      <c r="BI270" s="58"/>
      <c r="BJ270" s="58"/>
      <c r="BK270" s="58"/>
      <c r="BL270" s="58"/>
      <c r="BM270" s="58"/>
      <c r="BN270" s="58"/>
      <c r="BO270" s="58"/>
      <c r="BP270" s="58"/>
      <c r="BQ270" s="58"/>
      <c r="BR270" s="58"/>
      <c r="BS270" s="58"/>
      <c r="BT270" s="58"/>
      <c r="BU270" s="58"/>
      <c r="BV270" s="58"/>
      <c r="BW270" s="58"/>
      <c r="BX270" s="58"/>
      <c r="BY270" s="58"/>
      <c r="BZ270" s="58"/>
      <c r="CA270" s="58"/>
      <c r="CB270" s="58"/>
      <c r="CC270" s="58"/>
      <c r="CD270" s="58"/>
      <c r="CE270" s="58"/>
      <c r="CF270" s="58"/>
      <c r="CG270" s="58"/>
      <c r="CH270" s="58"/>
      <c r="CI270" s="58"/>
      <c r="CJ270" s="58"/>
      <c r="CK270" s="58"/>
      <c r="CL270" s="58"/>
      <c r="CM270" s="58"/>
      <c r="CN270" s="58"/>
      <c r="CO270" s="58"/>
      <c r="CP270" s="58"/>
      <c r="CQ270" s="58"/>
      <c r="CR270" s="58"/>
      <c r="CS270" s="58"/>
      <c r="CT270" s="58"/>
      <c r="CU270" s="58"/>
      <c r="CV270" s="58"/>
      <c r="CW270" s="58"/>
      <c r="CX270" s="58"/>
      <c r="CY270" s="58"/>
      <c r="CZ270" s="58"/>
      <c r="DA270" s="58"/>
      <c r="DB270" s="58"/>
      <c r="DC270" s="58"/>
      <c r="DD270" s="58"/>
      <c r="DE270" s="58"/>
      <c r="DF270" s="58"/>
      <c r="DG270" s="58"/>
      <c r="DH270" s="58"/>
      <c r="DI270" s="58"/>
      <c r="DJ270" s="58"/>
      <c r="DK270" s="58"/>
      <c r="DL270" s="58"/>
      <c r="DM270" s="58"/>
      <c r="DN270" s="58"/>
      <c r="DO270" s="58"/>
      <c r="DP270" s="58"/>
      <c r="DQ270" s="58"/>
      <c r="DR270" s="58"/>
      <c r="DS270" s="58"/>
      <c r="DT270" s="58"/>
      <c r="DU270" s="58"/>
      <c r="DV270" s="58"/>
      <c r="DW270" s="58"/>
      <c r="DX270" s="58"/>
      <c r="DY270" s="58"/>
      <c r="DZ270" s="58"/>
      <c r="EA270" s="58"/>
      <c r="EB270" s="58"/>
      <c r="EC270" s="58"/>
      <c r="ED270" s="58"/>
      <c r="EE270" s="58"/>
      <c r="EF270" s="58"/>
      <c r="EG270" s="58"/>
      <c r="EH270" s="58"/>
      <c r="EI270" s="58"/>
      <c r="EJ270" s="58"/>
      <c r="EK270" s="58"/>
      <c r="EL270" s="58"/>
      <c r="EN270" s="8">
        <v>9</v>
      </c>
      <c r="EO270" s="8">
        <v>2</v>
      </c>
    </row>
    <row r="271" spans="1:145">
      <c r="B271" s="18" t="s">
        <v>355</v>
      </c>
      <c r="C271" s="18" t="s">
        <v>349</v>
      </c>
      <c r="D271" s="18" t="s">
        <v>350</v>
      </c>
      <c r="E271" s="8">
        <v>9</v>
      </c>
      <c r="F271" s="8">
        <v>2</v>
      </c>
      <c r="I271" s="58">
        <v>4.2300000000000004</v>
      </c>
      <c r="J271" s="58">
        <v>2.91</v>
      </c>
      <c r="K271" s="58">
        <v>0.60150000000000003</v>
      </c>
      <c r="L271" s="58">
        <v>74.67</v>
      </c>
      <c r="M271" s="58">
        <v>0.1002</v>
      </c>
      <c r="N271" s="58">
        <v>0.1638</v>
      </c>
      <c r="O271" s="58">
        <v>0.95099999999999996</v>
      </c>
      <c r="P271" s="58">
        <v>0.12280000000000001</v>
      </c>
      <c r="Q271" s="58">
        <v>12.03</v>
      </c>
      <c r="R271" s="58">
        <v>5.4000000000000003E-3</v>
      </c>
      <c r="S271" s="58">
        <v>95.784800000000004</v>
      </c>
      <c r="T271" s="18"/>
      <c r="V271" s="58">
        <f t="shared" si="371"/>
        <v>4.4161495352080919</v>
      </c>
      <c r="W271" s="58"/>
      <c r="X271" s="58">
        <f t="shared" si="372"/>
        <v>3.0380603185474104</v>
      </c>
      <c r="Y271" s="58"/>
      <c r="Z271" s="58">
        <f t="shared" si="373"/>
        <v>0.62797019986469671</v>
      </c>
      <c r="AA271" s="58"/>
      <c r="AB271" s="58">
        <f t="shared" si="374"/>
        <v>77.956001369737166</v>
      </c>
      <c r="AC271" s="58"/>
      <c r="AD271" s="58">
        <f t="shared" si="375"/>
        <v>0.10460949962833352</v>
      </c>
      <c r="AE271" s="58"/>
      <c r="AF271" s="58">
        <f t="shared" si="376"/>
        <v>0.17100834370380269</v>
      </c>
      <c r="AG271" s="58"/>
      <c r="AH271" s="58">
        <f t="shared" si="377"/>
        <v>0.99285064018508151</v>
      </c>
      <c r="AI271" s="58"/>
      <c r="AJ271" s="58">
        <f t="shared" si="378"/>
        <v>0.12820405742873608</v>
      </c>
      <c r="AK271" s="58"/>
      <c r="AL271" s="58">
        <f t="shared" si="379"/>
        <v>12.559403997293932</v>
      </c>
      <c r="AM271" s="58"/>
      <c r="AN271" s="58">
        <f t="shared" si="380"/>
        <v>5.6376377045209676E-3</v>
      </c>
      <c r="AO271" s="58"/>
      <c r="AP271" s="58">
        <f t="shared" si="381"/>
        <v>7.4542098537555024</v>
      </c>
      <c r="AQ271" s="58">
        <f t="shared" si="363"/>
        <v>3.4432989690721651E-2</v>
      </c>
      <c r="AR271" s="58">
        <f t="shared" si="364"/>
        <v>745.2095808383234</v>
      </c>
      <c r="AS271" s="58">
        <f t="shared" si="365"/>
        <v>25.659793814432991</v>
      </c>
      <c r="AT271" s="58">
        <f t="shared" si="366"/>
        <v>0.17223974763406941</v>
      </c>
      <c r="AU271" s="58">
        <f t="shared" si="367"/>
        <v>3.6721611721611724</v>
      </c>
      <c r="AV271" s="58">
        <f t="shared" si="368"/>
        <v>6.0029940119760479</v>
      </c>
      <c r="AW271" s="58">
        <f t="shared" si="369"/>
        <v>8.0554439533949366E-3</v>
      </c>
      <c r="AX271" s="58">
        <f t="shared" si="370"/>
        <v>51.894521646611302</v>
      </c>
      <c r="AY271" s="58"/>
      <c r="AZ271" s="58"/>
      <c r="BA271" s="58"/>
      <c r="BB271" s="58"/>
      <c r="BC271" s="58"/>
      <c r="BD271" s="58"/>
      <c r="BE271" s="58"/>
      <c r="BF271" s="58"/>
      <c r="BG271" s="58"/>
      <c r="BH271" s="58"/>
      <c r="BI271" s="58"/>
      <c r="BJ271" s="58"/>
      <c r="BK271" s="58"/>
      <c r="BL271" s="58"/>
      <c r="BM271" s="58"/>
      <c r="BN271" s="58"/>
      <c r="BO271" s="58"/>
      <c r="BP271" s="58"/>
      <c r="BQ271" s="58"/>
      <c r="BR271" s="58"/>
      <c r="BS271" s="58"/>
      <c r="BT271" s="58"/>
      <c r="BU271" s="58"/>
      <c r="BV271" s="58"/>
      <c r="BW271" s="58"/>
      <c r="BX271" s="58"/>
      <c r="BY271" s="58"/>
      <c r="BZ271" s="58"/>
      <c r="CA271" s="58"/>
      <c r="CB271" s="58"/>
      <c r="CC271" s="58"/>
      <c r="CD271" s="58"/>
      <c r="CE271" s="58"/>
      <c r="CF271" s="58"/>
      <c r="CG271" s="58"/>
      <c r="CH271" s="58"/>
      <c r="CI271" s="58"/>
      <c r="CJ271" s="58"/>
      <c r="CK271" s="58"/>
      <c r="CL271" s="58"/>
      <c r="CM271" s="58"/>
      <c r="CN271" s="58"/>
      <c r="CO271" s="58"/>
      <c r="CP271" s="58"/>
      <c r="CQ271" s="58"/>
      <c r="CR271" s="58"/>
      <c r="CS271" s="58"/>
      <c r="CT271" s="58"/>
      <c r="CU271" s="58"/>
      <c r="CV271" s="58"/>
      <c r="CW271" s="58"/>
      <c r="CX271" s="58"/>
      <c r="CY271" s="58"/>
      <c r="CZ271" s="58"/>
      <c r="DA271" s="58"/>
      <c r="DB271" s="58"/>
      <c r="DC271" s="58"/>
      <c r="DD271" s="58"/>
      <c r="DE271" s="58"/>
      <c r="DF271" s="58"/>
      <c r="DG271" s="58"/>
      <c r="DH271" s="58"/>
      <c r="DI271" s="58"/>
      <c r="DJ271" s="58"/>
      <c r="DK271" s="58"/>
      <c r="DL271" s="58"/>
      <c r="DM271" s="58"/>
      <c r="DN271" s="58"/>
      <c r="DO271" s="58"/>
      <c r="DP271" s="58"/>
      <c r="DQ271" s="58"/>
      <c r="DR271" s="58"/>
      <c r="DS271" s="58"/>
      <c r="DT271" s="58"/>
      <c r="DU271" s="58"/>
      <c r="DV271" s="58"/>
      <c r="DW271" s="58"/>
      <c r="DX271" s="58"/>
      <c r="DY271" s="58"/>
      <c r="DZ271" s="58"/>
      <c r="EA271" s="58"/>
      <c r="EB271" s="58"/>
      <c r="EC271" s="58"/>
      <c r="ED271" s="58"/>
      <c r="EE271" s="58"/>
      <c r="EF271" s="58"/>
      <c r="EG271" s="58"/>
      <c r="EH271" s="58"/>
      <c r="EI271" s="58"/>
      <c r="EJ271" s="58"/>
      <c r="EK271" s="58"/>
      <c r="EL271" s="58"/>
      <c r="EN271" s="8">
        <v>9</v>
      </c>
      <c r="EO271" s="8">
        <v>2</v>
      </c>
    </row>
    <row r="272" spans="1:145">
      <c r="B272" s="18" t="s">
        <v>356</v>
      </c>
      <c r="C272" s="18" t="s">
        <v>349</v>
      </c>
      <c r="D272" s="18" t="s">
        <v>350</v>
      </c>
      <c r="E272" s="8">
        <v>9</v>
      </c>
      <c r="F272" s="8">
        <v>2</v>
      </c>
      <c r="I272" s="58">
        <v>4.17</v>
      </c>
      <c r="J272" s="58">
        <v>2.82</v>
      </c>
      <c r="K272" s="58">
        <v>0.72829999999999995</v>
      </c>
      <c r="L272" s="58">
        <v>75</v>
      </c>
      <c r="M272" s="58">
        <v>0.1028</v>
      </c>
      <c r="N272" s="58">
        <v>0.1663</v>
      </c>
      <c r="O272" s="58">
        <v>0.92230000000000001</v>
      </c>
      <c r="P272" s="58">
        <v>0.12659999999999999</v>
      </c>
      <c r="Q272" s="58">
        <v>11.84</v>
      </c>
      <c r="R272" s="58">
        <v>1.5599999999999999E-2</v>
      </c>
      <c r="S272" s="58">
        <v>95.891999999999996</v>
      </c>
      <c r="T272" s="18"/>
      <c r="V272" s="58">
        <f t="shared" si="371"/>
        <v>4.3486422225003132</v>
      </c>
      <c r="W272" s="58"/>
      <c r="X272" s="58">
        <f t="shared" si="372"/>
        <v>2.9408084094606433</v>
      </c>
      <c r="Y272" s="58"/>
      <c r="Z272" s="58">
        <f t="shared" si="373"/>
        <v>0.75950027113836394</v>
      </c>
      <c r="AA272" s="58"/>
      <c r="AB272" s="58">
        <f t="shared" si="374"/>
        <v>78.212989613314988</v>
      </c>
      <c r="AC272" s="58"/>
      <c r="AD272" s="58">
        <f t="shared" si="375"/>
        <v>0.10720393776331708</v>
      </c>
      <c r="AE272" s="58"/>
      <c r="AF272" s="58">
        <f t="shared" si="376"/>
        <v>0.17342426896925708</v>
      </c>
      <c r="AG272" s="58"/>
      <c r="AH272" s="58">
        <f t="shared" si="377"/>
        <v>0.96181120427147204</v>
      </c>
      <c r="AI272" s="58"/>
      <c r="AJ272" s="58">
        <f t="shared" si="378"/>
        <v>0.13202352646727566</v>
      </c>
      <c r="AK272" s="58"/>
      <c r="AL272" s="58">
        <f t="shared" si="379"/>
        <v>12.347223960288659</v>
      </c>
      <c r="AM272" s="58"/>
      <c r="AN272" s="58">
        <f t="shared" si="380"/>
        <v>1.6268301839569514E-2</v>
      </c>
      <c r="AO272" s="58"/>
      <c r="AP272" s="58">
        <f t="shared" si="381"/>
        <v>7.2894506319609569</v>
      </c>
      <c r="AQ272" s="58">
        <f t="shared" si="363"/>
        <v>3.6453900709219861E-2</v>
      </c>
      <c r="AR272" s="58">
        <f t="shared" si="364"/>
        <v>729.57198443579773</v>
      </c>
      <c r="AS272" s="58">
        <f t="shared" si="365"/>
        <v>26.595744680851066</v>
      </c>
      <c r="AT272" s="58">
        <f t="shared" si="366"/>
        <v>0.18031009432939391</v>
      </c>
      <c r="AU272" s="58">
        <f t="shared" si="367"/>
        <v>4.3794347564642209</v>
      </c>
      <c r="AV272" s="58">
        <f t="shared" si="368"/>
        <v>7.0846303501945513</v>
      </c>
      <c r="AW272" s="58">
        <f t="shared" si="369"/>
        <v>9.7106666666666643E-3</v>
      </c>
      <c r="AX272" s="58">
        <f t="shared" si="370"/>
        <v>47.494047964993882</v>
      </c>
      <c r="AY272" s="58"/>
      <c r="AZ272" s="58"/>
      <c r="BA272" s="58"/>
      <c r="BB272" s="58"/>
      <c r="BC272" s="58"/>
      <c r="BD272" s="58"/>
      <c r="BE272" s="58"/>
      <c r="BF272" s="58"/>
      <c r="BG272" s="58"/>
      <c r="BH272" s="58"/>
      <c r="BI272" s="58"/>
      <c r="BJ272" s="58"/>
      <c r="BK272" s="58"/>
      <c r="BL272" s="58"/>
      <c r="BM272" s="58"/>
      <c r="BN272" s="58"/>
      <c r="BO272" s="58"/>
      <c r="BP272" s="58"/>
      <c r="BQ272" s="58"/>
      <c r="BR272" s="58"/>
      <c r="BS272" s="58"/>
      <c r="BT272" s="58"/>
      <c r="BU272" s="58"/>
      <c r="BV272" s="58"/>
      <c r="BW272" s="58"/>
      <c r="BX272" s="58"/>
      <c r="BY272" s="58"/>
      <c r="BZ272" s="58"/>
      <c r="CA272" s="58"/>
      <c r="CB272" s="58"/>
      <c r="CC272" s="58"/>
      <c r="CD272" s="58"/>
      <c r="CE272" s="58"/>
      <c r="CF272" s="58"/>
      <c r="CG272" s="58"/>
      <c r="CH272" s="58"/>
      <c r="CI272" s="58"/>
      <c r="CJ272" s="58"/>
      <c r="CK272" s="58"/>
      <c r="CL272" s="58"/>
      <c r="CM272" s="58"/>
      <c r="CN272" s="58"/>
      <c r="CO272" s="58"/>
      <c r="CP272" s="58"/>
      <c r="CQ272" s="58"/>
      <c r="CR272" s="58"/>
      <c r="CS272" s="58"/>
      <c r="CT272" s="58"/>
      <c r="CU272" s="58"/>
      <c r="CV272" s="58"/>
      <c r="CW272" s="58"/>
      <c r="CX272" s="58"/>
      <c r="CY272" s="58"/>
      <c r="CZ272" s="58"/>
      <c r="DA272" s="58"/>
      <c r="DB272" s="58"/>
      <c r="DC272" s="58"/>
      <c r="DD272" s="58"/>
      <c r="DE272" s="58"/>
      <c r="DF272" s="58"/>
      <c r="DG272" s="58"/>
      <c r="DH272" s="58"/>
      <c r="DI272" s="58"/>
      <c r="DJ272" s="58"/>
      <c r="DK272" s="58"/>
      <c r="DL272" s="58"/>
      <c r="DM272" s="58"/>
      <c r="DN272" s="58"/>
      <c r="DO272" s="58"/>
      <c r="DP272" s="58"/>
      <c r="DQ272" s="58"/>
      <c r="DR272" s="58"/>
      <c r="DS272" s="58"/>
      <c r="DT272" s="58"/>
      <c r="DU272" s="58"/>
      <c r="DV272" s="58"/>
      <c r="DW272" s="58"/>
      <c r="DX272" s="58"/>
      <c r="DY272" s="58"/>
      <c r="DZ272" s="58"/>
      <c r="EA272" s="58"/>
      <c r="EB272" s="58"/>
      <c r="EC272" s="58"/>
      <c r="ED272" s="58"/>
      <c r="EE272" s="58"/>
      <c r="EF272" s="58"/>
      <c r="EG272" s="58"/>
      <c r="EH272" s="58"/>
      <c r="EI272" s="58"/>
      <c r="EJ272" s="58"/>
      <c r="EK272" s="58"/>
      <c r="EL272" s="58"/>
      <c r="EN272" s="8">
        <v>9</v>
      </c>
      <c r="EO272" s="8">
        <v>2</v>
      </c>
    </row>
    <row r="273" spans="1:145">
      <c r="B273" s="18" t="s">
        <v>357</v>
      </c>
      <c r="C273" s="18" t="s">
        <v>349</v>
      </c>
      <c r="D273" s="18" t="s">
        <v>350</v>
      </c>
      <c r="E273" s="8">
        <v>9</v>
      </c>
      <c r="F273" s="8">
        <v>2</v>
      </c>
      <c r="I273" s="58">
        <v>3.84</v>
      </c>
      <c r="J273" s="58">
        <v>2.74</v>
      </c>
      <c r="K273" s="58">
        <v>0.86739999999999995</v>
      </c>
      <c r="L273" s="58">
        <v>71.099999999999994</v>
      </c>
      <c r="M273" s="58">
        <v>0.10440000000000001</v>
      </c>
      <c r="N273" s="58">
        <v>0.184</v>
      </c>
      <c r="O273" s="58">
        <v>0.89229999999999998</v>
      </c>
      <c r="P273" s="58">
        <v>7.5399999999999995E-2</v>
      </c>
      <c r="Q273" s="58">
        <v>11.38</v>
      </c>
      <c r="R273" s="58">
        <v>7.0000000000000001E-3</v>
      </c>
      <c r="S273" s="58">
        <v>91.190600000000003</v>
      </c>
      <c r="T273" s="18"/>
      <c r="V273" s="58">
        <f t="shared" si="371"/>
        <v>4.2109603402105042</v>
      </c>
      <c r="W273" s="58"/>
      <c r="X273" s="58">
        <f t="shared" si="372"/>
        <v>3.0046956594210368</v>
      </c>
      <c r="Y273" s="58"/>
      <c r="Z273" s="58">
        <f t="shared" si="373"/>
        <v>0.95119453101525797</v>
      </c>
      <c r="AA273" s="58"/>
      <c r="AB273" s="58">
        <f t="shared" si="374"/>
        <v>77.968562549210105</v>
      </c>
      <c r="AC273" s="58"/>
      <c r="AD273" s="58">
        <f t="shared" si="375"/>
        <v>0.11448548424947309</v>
      </c>
      <c r="AE273" s="58"/>
      <c r="AF273" s="58">
        <f t="shared" si="376"/>
        <v>0.20177518296841998</v>
      </c>
      <c r="AG273" s="58"/>
      <c r="AH273" s="58">
        <f t="shared" si="377"/>
        <v>0.97849997697131064</v>
      </c>
      <c r="AI273" s="58"/>
      <c r="AJ273" s="58">
        <f t="shared" si="378"/>
        <v>8.2683960846841667E-2</v>
      </c>
      <c r="AK273" s="58"/>
      <c r="AL273" s="58">
        <f t="shared" si="379"/>
        <v>12.479356424894672</v>
      </c>
      <c r="AM273" s="58"/>
      <c r="AN273" s="58">
        <f t="shared" si="380"/>
        <v>7.6762297868420652E-3</v>
      </c>
      <c r="AO273" s="58"/>
      <c r="AP273" s="58">
        <f t="shared" si="381"/>
        <v>7.215655999631541</v>
      </c>
      <c r="AQ273" s="58">
        <f t="shared" si="363"/>
        <v>3.8102189781021902E-2</v>
      </c>
      <c r="AR273" s="58">
        <f t="shared" si="364"/>
        <v>681.03448275862047</v>
      </c>
      <c r="AS273" s="58">
        <f t="shared" si="365"/>
        <v>25.948905109489047</v>
      </c>
      <c r="AT273" s="58">
        <f t="shared" si="366"/>
        <v>0.20620867421270872</v>
      </c>
      <c r="AU273" s="58">
        <f t="shared" si="367"/>
        <v>4.7141304347826081</v>
      </c>
      <c r="AV273" s="58">
        <f t="shared" si="368"/>
        <v>8.3084291187739439</v>
      </c>
      <c r="AW273" s="58">
        <f t="shared" si="369"/>
        <v>1.2199718706047819E-2</v>
      </c>
      <c r="AX273" s="58">
        <f t="shared" si="370"/>
        <v>45.6617620304174</v>
      </c>
      <c r="AY273" s="58"/>
      <c r="AZ273" s="58"/>
      <c r="BA273" s="58"/>
      <c r="BB273" s="58"/>
      <c r="BC273" s="58"/>
      <c r="BD273" s="58"/>
      <c r="BE273" s="58"/>
      <c r="BF273" s="58"/>
      <c r="BG273" s="58"/>
      <c r="BH273" s="58"/>
      <c r="BI273" s="58"/>
      <c r="BJ273" s="58"/>
      <c r="BK273" s="58"/>
      <c r="BL273" s="58"/>
      <c r="BM273" s="58"/>
      <c r="BN273" s="58"/>
      <c r="BO273" s="58"/>
      <c r="BP273" s="58"/>
      <c r="BQ273" s="58"/>
      <c r="BR273" s="58"/>
      <c r="BS273" s="58"/>
      <c r="BT273" s="58"/>
      <c r="BU273" s="58"/>
      <c r="BV273" s="58"/>
      <c r="BW273" s="58"/>
      <c r="BX273" s="58"/>
      <c r="BY273" s="58"/>
      <c r="BZ273" s="58"/>
      <c r="CA273" s="58"/>
      <c r="CB273" s="58"/>
      <c r="CC273" s="58"/>
      <c r="CD273" s="58"/>
      <c r="CE273" s="58"/>
      <c r="CF273" s="58"/>
      <c r="CG273" s="58"/>
      <c r="CH273" s="58"/>
      <c r="CI273" s="58"/>
      <c r="CJ273" s="58"/>
      <c r="CK273" s="58"/>
      <c r="CL273" s="58"/>
      <c r="CM273" s="58"/>
      <c r="CN273" s="58"/>
      <c r="CO273" s="58"/>
      <c r="CP273" s="58"/>
      <c r="CQ273" s="58"/>
      <c r="CR273" s="58"/>
      <c r="CS273" s="58"/>
      <c r="CT273" s="58"/>
      <c r="CU273" s="58"/>
      <c r="CV273" s="58"/>
      <c r="CW273" s="58"/>
      <c r="CX273" s="58"/>
      <c r="CY273" s="58"/>
      <c r="CZ273" s="58"/>
      <c r="DA273" s="58"/>
      <c r="DB273" s="58"/>
      <c r="DC273" s="58"/>
      <c r="DD273" s="58"/>
      <c r="DE273" s="58"/>
      <c r="DF273" s="58"/>
      <c r="DG273" s="58"/>
      <c r="DH273" s="58"/>
      <c r="DI273" s="58"/>
      <c r="DJ273" s="58"/>
      <c r="DK273" s="58"/>
      <c r="DL273" s="58"/>
      <c r="DM273" s="58"/>
      <c r="DN273" s="58"/>
      <c r="DO273" s="58"/>
      <c r="DP273" s="58"/>
      <c r="DQ273" s="58"/>
      <c r="DR273" s="58"/>
      <c r="DS273" s="58"/>
      <c r="DT273" s="58"/>
      <c r="DU273" s="58"/>
      <c r="DV273" s="58"/>
      <c r="DW273" s="58"/>
      <c r="DX273" s="58"/>
      <c r="DY273" s="58"/>
      <c r="DZ273" s="58"/>
      <c r="EA273" s="58"/>
      <c r="EB273" s="58"/>
      <c r="EC273" s="58"/>
      <c r="ED273" s="58"/>
      <c r="EE273" s="58"/>
      <c r="EF273" s="58"/>
      <c r="EG273" s="58"/>
      <c r="EH273" s="58"/>
      <c r="EI273" s="58"/>
      <c r="EJ273" s="58"/>
      <c r="EK273" s="58"/>
      <c r="EL273" s="58"/>
      <c r="EN273" s="8">
        <v>9</v>
      </c>
      <c r="EO273" s="8">
        <v>2</v>
      </c>
    </row>
    <row r="274" spans="1:145">
      <c r="B274" s="18" t="s">
        <v>358</v>
      </c>
      <c r="C274" s="18" t="s">
        <v>349</v>
      </c>
      <c r="D274" s="18" t="s">
        <v>350</v>
      </c>
      <c r="E274" s="8">
        <v>9</v>
      </c>
      <c r="F274" s="8">
        <v>2</v>
      </c>
      <c r="I274" s="58">
        <v>4.25</v>
      </c>
      <c r="J274" s="58">
        <v>2.93</v>
      </c>
      <c r="K274" s="58">
        <v>0.68389999999999995</v>
      </c>
      <c r="L274" s="58">
        <v>74.78</v>
      </c>
      <c r="M274" s="58">
        <v>8.7300000000000003E-2</v>
      </c>
      <c r="N274" s="58">
        <v>0.21099999999999999</v>
      </c>
      <c r="O274" s="58">
        <v>0.92310000000000003</v>
      </c>
      <c r="P274" s="58">
        <v>7.5499999999999998E-2</v>
      </c>
      <c r="Q274" s="58">
        <v>12.29</v>
      </c>
      <c r="R274" s="58">
        <v>1.9400000000000001E-2</v>
      </c>
      <c r="S274" s="58">
        <v>96.250299999999996</v>
      </c>
      <c r="T274" s="18"/>
      <c r="V274" s="58">
        <f t="shared" si="371"/>
        <v>4.4155706527667968</v>
      </c>
      <c r="W274" s="58"/>
      <c r="X274" s="58">
        <f t="shared" si="372"/>
        <v>3.0441463559074626</v>
      </c>
      <c r="Y274" s="58"/>
      <c r="Z274" s="58">
        <f t="shared" si="373"/>
        <v>0.71054323986522638</v>
      </c>
      <c r="AA274" s="58"/>
      <c r="AB274" s="58">
        <f t="shared" si="374"/>
        <v>77.693264332682602</v>
      </c>
      <c r="AC274" s="58"/>
      <c r="AD274" s="58">
        <f t="shared" si="375"/>
        <v>9.0701015996833265E-2</v>
      </c>
      <c r="AE274" s="58"/>
      <c r="AF274" s="58">
        <f t="shared" si="376"/>
        <v>0.2192200959373633</v>
      </c>
      <c r="AG274" s="58"/>
      <c r="AH274" s="58">
        <f t="shared" si="377"/>
        <v>0.95906194578094828</v>
      </c>
      <c r="AI274" s="58"/>
      <c r="AJ274" s="58">
        <f t="shared" si="378"/>
        <v>7.8441313949151326E-2</v>
      </c>
      <c r="AK274" s="58"/>
      <c r="AL274" s="58">
        <f t="shared" si="379"/>
        <v>12.768791370000923</v>
      </c>
      <c r="AM274" s="58"/>
      <c r="AN274" s="58">
        <f t="shared" si="380"/>
        <v>2.0155781332629616E-2</v>
      </c>
      <c r="AO274" s="58"/>
      <c r="AP274" s="58">
        <f t="shared" si="381"/>
        <v>7.459717008674259</v>
      </c>
      <c r="AQ274" s="58">
        <f t="shared" si="363"/>
        <v>2.979522184300341E-2</v>
      </c>
      <c r="AR274" s="58">
        <f t="shared" si="364"/>
        <v>856.5864833906071</v>
      </c>
      <c r="AS274" s="58">
        <f t="shared" si="365"/>
        <v>25.522184300341294</v>
      </c>
      <c r="AT274" s="58">
        <f t="shared" si="366"/>
        <v>0.22857761889286099</v>
      </c>
      <c r="AU274" s="58">
        <f t="shared" si="367"/>
        <v>3.241232227488152</v>
      </c>
      <c r="AV274" s="58">
        <f t="shared" si="368"/>
        <v>7.8339060710194719</v>
      </c>
      <c r="AW274" s="58">
        <f t="shared" si="369"/>
        <v>9.1454934474458401E-3</v>
      </c>
      <c r="AX274" s="58">
        <f t="shared" si="370"/>
        <v>54.999338106327315</v>
      </c>
      <c r="AY274" s="58"/>
      <c r="AZ274" s="58"/>
      <c r="BA274" s="58"/>
      <c r="BB274" s="58"/>
      <c r="BC274" s="58"/>
      <c r="BD274" s="58"/>
      <c r="BE274" s="58"/>
      <c r="BF274" s="58"/>
      <c r="BG274" s="58"/>
      <c r="BH274" s="58"/>
      <c r="BI274" s="58"/>
      <c r="BJ274" s="58"/>
      <c r="BK274" s="58"/>
      <c r="BL274" s="58"/>
      <c r="BM274" s="58"/>
      <c r="BN274" s="58"/>
      <c r="BO274" s="58"/>
      <c r="BP274" s="58"/>
      <c r="BQ274" s="58"/>
      <c r="BR274" s="58"/>
      <c r="BS274" s="58"/>
      <c r="BT274" s="58"/>
      <c r="BU274" s="58"/>
      <c r="BV274" s="58"/>
      <c r="BW274" s="58"/>
      <c r="BX274" s="58"/>
      <c r="BY274" s="58"/>
      <c r="BZ274" s="58"/>
      <c r="CA274" s="58"/>
      <c r="CB274" s="58"/>
      <c r="CC274" s="58"/>
      <c r="CD274" s="58"/>
      <c r="CE274" s="58"/>
      <c r="CF274" s="58"/>
      <c r="CG274" s="58"/>
      <c r="CH274" s="58"/>
      <c r="CI274" s="58"/>
      <c r="CJ274" s="58"/>
      <c r="CK274" s="58"/>
      <c r="CL274" s="58"/>
      <c r="CM274" s="58"/>
      <c r="CN274" s="58"/>
      <c r="CO274" s="58"/>
      <c r="CP274" s="58"/>
      <c r="CQ274" s="58"/>
      <c r="CR274" s="58"/>
      <c r="CS274" s="58"/>
      <c r="CT274" s="58"/>
      <c r="CU274" s="58"/>
      <c r="CV274" s="58"/>
      <c r="CW274" s="58"/>
      <c r="CX274" s="58"/>
      <c r="CY274" s="58"/>
      <c r="CZ274" s="58"/>
      <c r="DA274" s="58"/>
      <c r="DB274" s="58"/>
      <c r="DC274" s="58"/>
      <c r="DD274" s="58"/>
      <c r="DE274" s="58"/>
      <c r="DF274" s="58"/>
      <c r="DG274" s="58"/>
      <c r="DH274" s="58"/>
      <c r="DI274" s="58"/>
      <c r="DJ274" s="58"/>
      <c r="DK274" s="58"/>
      <c r="DL274" s="58"/>
      <c r="DM274" s="58"/>
      <c r="DN274" s="58"/>
      <c r="DO274" s="58"/>
      <c r="DP274" s="58"/>
      <c r="DQ274" s="58"/>
      <c r="DR274" s="58"/>
      <c r="DS274" s="58"/>
      <c r="DT274" s="58"/>
      <c r="DU274" s="58"/>
      <c r="DV274" s="58"/>
      <c r="DW274" s="58"/>
      <c r="DX274" s="58"/>
      <c r="DY274" s="58"/>
      <c r="DZ274" s="58"/>
      <c r="EA274" s="58"/>
      <c r="EB274" s="58"/>
      <c r="EC274" s="58"/>
      <c r="ED274" s="58"/>
      <c r="EE274" s="58"/>
      <c r="EF274" s="58"/>
      <c r="EG274" s="58"/>
      <c r="EH274" s="58"/>
      <c r="EI274" s="58"/>
      <c r="EJ274" s="58"/>
      <c r="EK274" s="58"/>
      <c r="EL274" s="58"/>
      <c r="EN274" s="8">
        <v>9</v>
      </c>
      <c r="EO274" s="8">
        <v>2</v>
      </c>
    </row>
    <row r="275" spans="1:145">
      <c r="B275" s="18" t="s">
        <v>359</v>
      </c>
      <c r="C275" s="18" t="s">
        <v>349</v>
      </c>
      <c r="D275" s="18" t="s">
        <v>350</v>
      </c>
      <c r="E275" s="8">
        <v>9</v>
      </c>
      <c r="F275" s="8">
        <v>2</v>
      </c>
      <c r="I275" s="58">
        <v>4.03</v>
      </c>
      <c r="J275" s="58">
        <v>2.94</v>
      </c>
      <c r="K275" s="58">
        <v>0.62780000000000002</v>
      </c>
      <c r="L275" s="58">
        <v>75.28</v>
      </c>
      <c r="M275" s="58">
        <v>0.1166</v>
      </c>
      <c r="N275" s="58">
        <v>0.18659999999999999</v>
      </c>
      <c r="O275" s="58">
        <v>0.90780000000000005</v>
      </c>
      <c r="P275" s="58">
        <v>2.9600000000000001E-2</v>
      </c>
      <c r="Q275" s="58">
        <v>12.09</v>
      </c>
      <c r="R275" s="58">
        <v>2.81E-2</v>
      </c>
      <c r="S275" s="58">
        <v>96.236599999999996</v>
      </c>
      <c r="T275" s="18"/>
      <c r="V275" s="58">
        <f t="shared" si="371"/>
        <v>4.1875959873894137</v>
      </c>
      <c r="W275" s="58"/>
      <c r="X275" s="58">
        <f t="shared" si="372"/>
        <v>3.0549707699565447</v>
      </c>
      <c r="Y275" s="58"/>
      <c r="Z275" s="58">
        <f t="shared" si="373"/>
        <v>0.65235056101316968</v>
      </c>
      <c r="AA275" s="58"/>
      <c r="AB275" s="58">
        <f t="shared" si="374"/>
        <v>78.223877402152624</v>
      </c>
      <c r="AC275" s="58"/>
      <c r="AD275" s="58">
        <f t="shared" si="375"/>
        <v>0.12115972509419493</v>
      </c>
      <c r="AE275" s="58"/>
      <c r="AF275" s="58">
        <f t="shared" si="376"/>
        <v>0.19389712437887455</v>
      </c>
      <c r="AG275" s="58"/>
      <c r="AH275" s="58">
        <f t="shared" si="377"/>
        <v>0.94330015815188828</v>
      </c>
      <c r="AI275" s="58"/>
      <c r="AJ275" s="58">
        <f t="shared" si="378"/>
        <v>3.0757528840378818E-2</v>
      </c>
      <c r="AK275" s="58"/>
      <c r="AL275" s="58">
        <f t="shared" si="379"/>
        <v>12.56278796216824</v>
      </c>
      <c r="AM275" s="58"/>
      <c r="AN275" s="58">
        <f t="shared" si="380"/>
        <v>2.919887028427854E-2</v>
      </c>
      <c r="AO275" s="58"/>
      <c r="AP275" s="58">
        <f t="shared" si="381"/>
        <v>7.2425667573459585</v>
      </c>
      <c r="AQ275" s="58">
        <f t="shared" si="363"/>
        <v>3.965986394557823E-2</v>
      </c>
      <c r="AR275" s="58">
        <f t="shared" si="364"/>
        <v>645.62607204116648</v>
      </c>
      <c r="AS275" s="58">
        <f t="shared" si="365"/>
        <v>25.605442176870753</v>
      </c>
      <c r="AT275" s="58">
        <f t="shared" si="366"/>
        <v>0.20555188367481819</v>
      </c>
      <c r="AU275" s="58">
        <f t="shared" si="367"/>
        <v>3.3644158628081464</v>
      </c>
      <c r="AV275" s="58">
        <f t="shared" si="368"/>
        <v>5.3842195540308753</v>
      </c>
      <c r="AW275" s="58">
        <f t="shared" si="369"/>
        <v>8.3395324123273114E-3</v>
      </c>
      <c r="AX275" s="58">
        <f t="shared" si="370"/>
        <v>54.074523938257201</v>
      </c>
      <c r="AY275" s="58"/>
      <c r="AZ275" s="58"/>
      <c r="BA275" s="58"/>
      <c r="BB275" s="58"/>
      <c r="BC275" s="58"/>
      <c r="BD275" s="58"/>
      <c r="BE275" s="58"/>
      <c r="BF275" s="58"/>
      <c r="BG275" s="58"/>
      <c r="BH275" s="58"/>
      <c r="BI275" s="58"/>
      <c r="BJ275" s="58"/>
      <c r="BK275" s="58"/>
      <c r="BL275" s="58"/>
      <c r="BM275" s="58"/>
      <c r="BN275" s="58"/>
      <c r="BO275" s="58"/>
      <c r="BP275" s="58"/>
      <c r="BQ275" s="58"/>
      <c r="BR275" s="58"/>
      <c r="BS275" s="58"/>
      <c r="BT275" s="58"/>
      <c r="BU275" s="58"/>
      <c r="BV275" s="58"/>
      <c r="BW275" s="58"/>
      <c r="BX275" s="58"/>
      <c r="BY275" s="58"/>
      <c r="BZ275" s="58"/>
      <c r="CA275" s="58"/>
      <c r="CB275" s="58"/>
      <c r="CC275" s="58"/>
      <c r="CD275" s="58"/>
      <c r="CE275" s="58"/>
      <c r="CF275" s="58"/>
      <c r="CG275" s="58"/>
      <c r="CH275" s="58"/>
      <c r="CI275" s="58"/>
      <c r="CJ275" s="58"/>
      <c r="CK275" s="58"/>
      <c r="CL275" s="58"/>
      <c r="CM275" s="58"/>
      <c r="CN275" s="58"/>
      <c r="CO275" s="58"/>
      <c r="CP275" s="58"/>
      <c r="CQ275" s="58"/>
      <c r="CR275" s="58"/>
      <c r="CS275" s="58"/>
      <c r="CT275" s="58"/>
      <c r="CU275" s="58"/>
      <c r="CV275" s="58"/>
      <c r="CW275" s="58"/>
      <c r="CX275" s="58"/>
      <c r="CY275" s="58"/>
      <c r="CZ275" s="58"/>
      <c r="DA275" s="58"/>
      <c r="DB275" s="58"/>
      <c r="DC275" s="58"/>
      <c r="DD275" s="58"/>
      <c r="DE275" s="58"/>
      <c r="DF275" s="58"/>
      <c r="DG275" s="58"/>
      <c r="DH275" s="58"/>
      <c r="DI275" s="58"/>
      <c r="DJ275" s="58"/>
      <c r="DK275" s="58"/>
      <c r="DL275" s="58"/>
      <c r="DM275" s="58"/>
      <c r="DN275" s="58"/>
      <c r="DO275" s="58"/>
      <c r="DP275" s="58"/>
      <c r="DQ275" s="58"/>
      <c r="DR275" s="58"/>
      <c r="DS275" s="58"/>
      <c r="DT275" s="58"/>
      <c r="DU275" s="58"/>
      <c r="DV275" s="58"/>
      <c r="DW275" s="58"/>
      <c r="DX275" s="58"/>
      <c r="DY275" s="58"/>
      <c r="DZ275" s="58"/>
      <c r="EA275" s="58"/>
      <c r="EB275" s="58"/>
      <c r="EC275" s="58"/>
      <c r="ED275" s="58"/>
      <c r="EE275" s="58"/>
      <c r="EF275" s="58"/>
      <c r="EG275" s="58"/>
      <c r="EH275" s="58"/>
      <c r="EI275" s="58"/>
      <c r="EJ275" s="58"/>
      <c r="EK275" s="58"/>
      <c r="EL275" s="58"/>
      <c r="EN275" s="8">
        <v>9</v>
      </c>
      <c r="EO275" s="8">
        <v>2</v>
      </c>
    </row>
    <row r="276" spans="1:145">
      <c r="B276" s="18" t="s">
        <v>360</v>
      </c>
      <c r="C276" s="18" t="s">
        <v>349</v>
      </c>
      <c r="D276" s="18" t="s">
        <v>350</v>
      </c>
      <c r="E276" s="8">
        <v>9</v>
      </c>
      <c r="F276" s="8">
        <v>2</v>
      </c>
      <c r="I276" s="58">
        <v>4.0599999999999996</v>
      </c>
      <c r="J276" s="58">
        <v>2.86</v>
      </c>
      <c r="K276" s="58">
        <v>0.60850000000000004</v>
      </c>
      <c r="L276" s="58">
        <v>75.11</v>
      </c>
      <c r="M276" s="58">
        <v>0.12820000000000001</v>
      </c>
      <c r="N276" s="58">
        <v>0.17349999999999999</v>
      </c>
      <c r="O276" s="58">
        <v>0.93400000000000005</v>
      </c>
      <c r="P276" s="58">
        <v>0</v>
      </c>
      <c r="Q276" s="58">
        <v>12.43</v>
      </c>
      <c r="R276" s="58">
        <v>4.0399999999999998E-2</v>
      </c>
      <c r="S276" s="58">
        <v>96.344700000000003</v>
      </c>
      <c r="T276" s="18"/>
      <c r="V276" s="58">
        <f t="shared" si="371"/>
        <v>4.2140356449290923</v>
      </c>
      <c r="W276" s="58"/>
      <c r="X276" s="58">
        <f t="shared" si="372"/>
        <v>2.9685078681027601</v>
      </c>
      <c r="Y276" s="58"/>
      <c r="Z276" s="58">
        <f t="shared" si="373"/>
        <v>0.63158637683235308</v>
      </c>
      <c r="AA276" s="58"/>
      <c r="AB276" s="58">
        <f t="shared" si="374"/>
        <v>77.959659431188228</v>
      </c>
      <c r="AC276" s="58"/>
      <c r="AD276" s="58">
        <f t="shared" si="375"/>
        <v>0.13306388415761325</v>
      </c>
      <c r="AE276" s="58"/>
      <c r="AF276" s="58">
        <f t="shared" si="376"/>
        <v>0.18008255773280729</v>
      </c>
      <c r="AG276" s="58"/>
      <c r="AH276" s="58">
        <f t="shared" si="377"/>
        <v>0.96943578629649585</v>
      </c>
      <c r="AI276" s="58"/>
      <c r="AJ276" s="58">
        <f t="shared" si="378"/>
        <v>0</v>
      </c>
      <c r="AK276" s="58"/>
      <c r="AL276" s="58">
        <f t="shared" si="379"/>
        <v>12.901591888292765</v>
      </c>
      <c r="AM276" s="58"/>
      <c r="AN276" s="58">
        <f t="shared" si="380"/>
        <v>4.1932768486486541E-2</v>
      </c>
      <c r="AO276" s="58"/>
      <c r="AP276" s="58">
        <f t="shared" si="381"/>
        <v>7.1825435130318525</v>
      </c>
      <c r="AQ276" s="58">
        <f t="shared" si="363"/>
        <v>4.4825174825174834E-2</v>
      </c>
      <c r="AR276" s="58">
        <f t="shared" si="364"/>
        <v>585.88143525741032</v>
      </c>
      <c r="AS276" s="58">
        <f t="shared" si="365"/>
        <v>26.262237762237763</v>
      </c>
      <c r="AT276" s="58">
        <f t="shared" si="366"/>
        <v>0.18576017130620984</v>
      </c>
      <c r="AU276" s="58">
        <f t="shared" si="367"/>
        <v>3.5072046109510095</v>
      </c>
      <c r="AV276" s="58">
        <f t="shared" si="368"/>
        <v>4.7464898595943836</v>
      </c>
      <c r="AW276" s="58">
        <f t="shared" si="369"/>
        <v>8.1014512048994819E-3</v>
      </c>
      <c r="AX276" s="58">
        <f t="shared" si="370"/>
        <v>53.040698496450986</v>
      </c>
      <c r="AY276" s="58"/>
      <c r="AZ276" s="58"/>
      <c r="BA276" s="58"/>
      <c r="BB276" s="58"/>
      <c r="BC276" s="58"/>
      <c r="BD276" s="58"/>
      <c r="BE276" s="58"/>
      <c r="BF276" s="58"/>
      <c r="BG276" s="58"/>
      <c r="BH276" s="58"/>
      <c r="BI276" s="58"/>
      <c r="BJ276" s="58"/>
      <c r="BK276" s="58"/>
      <c r="BL276" s="58"/>
      <c r="BM276" s="58"/>
      <c r="BN276" s="58"/>
      <c r="BO276" s="58"/>
      <c r="BP276" s="58"/>
      <c r="BQ276" s="58"/>
      <c r="BR276" s="58"/>
      <c r="BS276" s="58"/>
      <c r="BT276" s="58"/>
      <c r="BU276" s="58"/>
      <c r="BV276" s="58"/>
      <c r="BW276" s="58"/>
      <c r="BX276" s="58"/>
      <c r="BY276" s="58"/>
      <c r="BZ276" s="58"/>
      <c r="CA276" s="58"/>
      <c r="CB276" s="58"/>
      <c r="CC276" s="58"/>
      <c r="CD276" s="58"/>
      <c r="CE276" s="58"/>
      <c r="CF276" s="58"/>
      <c r="CG276" s="58"/>
      <c r="CH276" s="58"/>
      <c r="CI276" s="58"/>
      <c r="CJ276" s="58"/>
      <c r="CK276" s="58"/>
      <c r="CL276" s="58"/>
      <c r="CM276" s="58"/>
      <c r="CN276" s="58"/>
      <c r="CO276" s="58"/>
      <c r="CP276" s="58"/>
      <c r="CQ276" s="58"/>
      <c r="CR276" s="58"/>
      <c r="CS276" s="58"/>
      <c r="CT276" s="58"/>
      <c r="CU276" s="58"/>
      <c r="CV276" s="58"/>
      <c r="CW276" s="58"/>
      <c r="CX276" s="58"/>
      <c r="CY276" s="58"/>
      <c r="CZ276" s="58"/>
      <c r="DA276" s="58"/>
      <c r="DB276" s="58"/>
      <c r="DC276" s="58"/>
      <c r="DD276" s="58"/>
      <c r="DE276" s="58"/>
      <c r="DF276" s="58"/>
      <c r="DG276" s="58"/>
      <c r="DH276" s="58"/>
      <c r="DI276" s="58"/>
      <c r="DJ276" s="58"/>
      <c r="DK276" s="58"/>
      <c r="DL276" s="58"/>
      <c r="DM276" s="58"/>
      <c r="DN276" s="58"/>
      <c r="DO276" s="58"/>
      <c r="DP276" s="58"/>
      <c r="DQ276" s="58"/>
      <c r="DR276" s="58"/>
      <c r="DS276" s="58"/>
      <c r="DT276" s="58"/>
      <c r="DU276" s="58"/>
      <c r="DV276" s="58"/>
      <c r="DW276" s="58"/>
      <c r="DX276" s="58"/>
      <c r="DY276" s="58"/>
      <c r="DZ276" s="58"/>
      <c r="EA276" s="58"/>
      <c r="EB276" s="58"/>
      <c r="EC276" s="58"/>
      <c r="ED276" s="58"/>
      <c r="EE276" s="58"/>
      <c r="EF276" s="58"/>
      <c r="EG276" s="58"/>
      <c r="EH276" s="58"/>
      <c r="EI276" s="58"/>
      <c r="EJ276" s="58"/>
      <c r="EK276" s="58"/>
      <c r="EL276" s="58"/>
      <c r="EN276" s="8">
        <v>9</v>
      </c>
      <c r="EO276" s="8">
        <v>2</v>
      </c>
    </row>
    <row r="277" spans="1:145">
      <c r="B277" s="18" t="s">
        <v>361</v>
      </c>
      <c r="C277" s="18" t="s">
        <v>349</v>
      </c>
      <c r="D277" s="18" t="s">
        <v>350</v>
      </c>
      <c r="E277" s="8">
        <v>9</v>
      </c>
      <c r="F277" s="8">
        <v>2</v>
      </c>
      <c r="I277" s="58">
        <v>4.1399999999999997</v>
      </c>
      <c r="J277" s="58">
        <v>2.89</v>
      </c>
      <c r="K277" s="58">
        <v>0.63400000000000001</v>
      </c>
      <c r="L277" s="58">
        <v>75.39</v>
      </c>
      <c r="M277" s="58">
        <v>7.6999999999999999E-2</v>
      </c>
      <c r="N277" s="58">
        <v>0.20019999999999999</v>
      </c>
      <c r="O277" s="58">
        <v>0.93710000000000004</v>
      </c>
      <c r="P277" s="58">
        <v>0</v>
      </c>
      <c r="Q277" s="58">
        <v>12.42</v>
      </c>
      <c r="R277" s="58">
        <v>0</v>
      </c>
      <c r="S277" s="58">
        <v>96.688400000000001</v>
      </c>
      <c r="T277" s="18"/>
      <c r="V277" s="58">
        <f t="shared" si="371"/>
        <v>4.281795954840498</v>
      </c>
      <c r="W277" s="58"/>
      <c r="X277" s="58">
        <f t="shared" si="372"/>
        <v>2.988983166543246</v>
      </c>
      <c r="Y277" s="58"/>
      <c r="Z277" s="58">
        <f t="shared" si="373"/>
        <v>0.65571464622436604</v>
      </c>
      <c r="AA277" s="58"/>
      <c r="AB277" s="58">
        <f t="shared" si="374"/>
        <v>77.972124887783849</v>
      </c>
      <c r="AC277" s="58"/>
      <c r="AD277" s="58">
        <f t="shared" si="375"/>
        <v>7.9637267759110703E-2</v>
      </c>
      <c r="AE277" s="58"/>
      <c r="AF277" s="58">
        <f t="shared" si="376"/>
        <v>0.2070568961736878</v>
      </c>
      <c r="AG277" s="58"/>
      <c r="AH277" s="58">
        <f t="shared" si="377"/>
        <v>0.96919589113068383</v>
      </c>
      <c r="AI277" s="58"/>
      <c r="AJ277" s="58">
        <f t="shared" si="378"/>
        <v>0</v>
      </c>
      <c r="AK277" s="58"/>
      <c r="AL277" s="58">
        <f t="shared" si="379"/>
        <v>12.845387864521493</v>
      </c>
      <c r="AM277" s="58"/>
      <c r="AN277" s="58">
        <f t="shared" si="380"/>
        <v>0</v>
      </c>
      <c r="AO277" s="58"/>
      <c r="AP277" s="58">
        <f t="shared" si="381"/>
        <v>7.270779121383744</v>
      </c>
      <c r="AQ277" s="58">
        <f t="shared" si="363"/>
        <v>2.6643598615916954E-2</v>
      </c>
      <c r="AR277" s="58">
        <f t="shared" si="364"/>
        <v>979.09090909090912</v>
      </c>
      <c r="AS277" s="58">
        <f t="shared" si="365"/>
        <v>26.086505190311421</v>
      </c>
      <c r="AT277" s="58">
        <f t="shared" si="366"/>
        <v>0.21363781880268909</v>
      </c>
      <c r="AU277" s="58">
        <f t="shared" si="367"/>
        <v>3.1668331668331673</v>
      </c>
      <c r="AV277" s="58">
        <f t="shared" si="368"/>
        <v>8.2337662337662341</v>
      </c>
      <c r="AW277" s="58">
        <f t="shared" si="369"/>
        <v>8.4096033956758184E-3</v>
      </c>
      <c r="AX277" s="58">
        <f t="shared" si="370"/>
        <v>55.573379236924779</v>
      </c>
      <c r="AY277" s="58"/>
      <c r="AZ277" s="58"/>
      <c r="BA277" s="58"/>
      <c r="BB277" s="58"/>
      <c r="BC277" s="58"/>
      <c r="BD277" s="58"/>
      <c r="BE277" s="58"/>
      <c r="BF277" s="58"/>
      <c r="BG277" s="58"/>
      <c r="BH277" s="58"/>
      <c r="BI277" s="58"/>
      <c r="BJ277" s="58"/>
      <c r="BK277" s="58"/>
      <c r="BL277" s="58"/>
      <c r="BM277" s="58"/>
      <c r="BN277" s="58"/>
      <c r="BO277" s="58"/>
      <c r="BP277" s="58"/>
      <c r="BQ277" s="58"/>
      <c r="BR277" s="58"/>
      <c r="BS277" s="58"/>
      <c r="BT277" s="58"/>
      <c r="BU277" s="58"/>
      <c r="BV277" s="58"/>
      <c r="BW277" s="58"/>
      <c r="BX277" s="58"/>
      <c r="BY277" s="58"/>
      <c r="BZ277" s="58"/>
      <c r="CA277" s="58"/>
      <c r="CB277" s="58"/>
      <c r="CC277" s="58"/>
      <c r="CD277" s="58"/>
      <c r="CE277" s="58"/>
      <c r="CF277" s="58"/>
      <c r="CG277" s="58"/>
      <c r="CH277" s="58"/>
      <c r="CI277" s="58"/>
      <c r="CJ277" s="58"/>
      <c r="CK277" s="58"/>
      <c r="CL277" s="58"/>
      <c r="CM277" s="58"/>
      <c r="CN277" s="58"/>
      <c r="CO277" s="58"/>
      <c r="CP277" s="58"/>
      <c r="CQ277" s="58"/>
      <c r="CR277" s="58"/>
      <c r="CS277" s="58"/>
      <c r="CT277" s="58"/>
      <c r="CU277" s="58"/>
      <c r="CV277" s="58"/>
      <c r="CW277" s="58"/>
      <c r="CX277" s="58"/>
      <c r="CY277" s="58"/>
      <c r="CZ277" s="58"/>
      <c r="DA277" s="58"/>
      <c r="DB277" s="58"/>
      <c r="DC277" s="58"/>
      <c r="DD277" s="58"/>
      <c r="DE277" s="58"/>
      <c r="DF277" s="58"/>
      <c r="DG277" s="58"/>
      <c r="DH277" s="58"/>
      <c r="DI277" s="58"/>
      <c r="DJ277" s="58"/>
      <c r="DK277" s="58"/>
      <c r="DL277" s="58"/>
      <c r="DM277" s="58"/>
      <c r="DN277" s="58"/>
      <c r="DO277" s="58"/>
      <c r="DP277" s="58"/>
      <c r="DQ277" s="58"/>
      <c r="DR277" s="58"/>
      <c r="DS277" s="58"/>
      <c r="DT277" s="58"/>
      <c r="DU277" s="58"/>
      <c r="DV277" s="58"/>
      <c r="DW277" s="58"/>
      <c r="DX277" s="58"/>
      <c r="DY277" s="58"/>
      <c r="DZ277" s="58"/>
      <c r="EA277" s="58"/>
      <c r="EB277" s="58"/>
      <c r="EC277" s="58"/>
      <c r="ED277" s="58"/>
      <c r="EE277" s="58"/>
      <c r="EF277" s="58"/>
      <c r="EG277" s="58"/>
      <c r="EH277" s="58"/>
      <c r="EI277" s="58"/>
      <c r="EJ277" s="58"/>
      <c r="EK277" s="58"/>
      <c r="EL277" s="58"/>
      <c r="EN277" s="8">
        <v>9</v>
      </c>
      <c r="EO277" s="8">
        <v>2</v>
      </c>
    </row>
    <row r="278" spans="1:145">
      <c r="B278" s="18" t="s">
        <v>362</v>
      </c>
      <c r="C278" s="18" t="s">
        <v>349</v>
      </c>
      <c r="D278" s="18" t="s">
        <v>350</v>
      </c>
      <c r="E278" s="8">
        <v>9</v>
      </c>
      <c r="F278" s="8">
        <v>2</v>
      </c>
      <c r="I278" s="58">
        <v>4.1900000000000004</v>
      </c>
      <c r="J278" s="58">
        <v>2.83</v>
      </c>
      <c r="K278" s="58">
        <v>0.76119999999999999</v>
      </c>
      <c r="L278" s="58">
        <v>75.069999999999993</v>
      </c>
      <c r="M278" s="58">
        <v>0.1166</v>
      </c>
      <c r="N278" s="58">
        <v>0.19189999999999999</v>
      </c>
      <c r="O278" s="58">
        <v>0.93340000000000001</v>
      </c>
      <c r="P278" s="58">
        <v>1.6299999999999999E-2</v>
      </c>
      <c r="Q278" s="58">
        <v>11.8</v>
      </c>
      <c r="R278" s="58">
        <v>1.4E-2</v>
      </c>
      <c r="S278" s="58">
        <v>95.923500000000004</v>
      </c>
      <c r="T278" s="18"/>
      <c r="V278" s="58">
        <f t="shared" si="371"/>
        <v>4.3680641344404654</v>
      </c>
      <c r="W278" s="58"/>
      <c r="X278" s="58">
        <f t="shared" si="372"/>
        <v>2.9502676612091929</v>
      </c>
      <c r="Y278" s="58"/>
      <c r="Z278" s="58">
        <f t="shared" si="373"/>
        <v>0.79354902604679767</v>
      </c>
      <c r="AA278" s="58"/>
      <c r="AB278" s="58">
        <f t="shared" si="374"/>
        <v>78.260280327552678</v>
      </c>
      <c r="AC278" s="58"/>
      <c r="AD278" s="58">
        <f t="shared" si="375"/>
        <v>0.12155519763144589</v>
      </c>
      <c r="AE278" s="58"/>
      <c r="AF278" s="58">
        <f t="shared" si="376"/>
        <v>0.20005525236255975</v>
      </c>
      <c r="AG278" s="58"/>
      <c r="AH278" s="58">
        <f t="shared" si="377"/>
        <v>0.97306707949563975</v>
      </c>
      <c r="AI278" s="58"/>
      <c r="AJ278" s="58">
        <f t="shared" si="378"/>
        <v>1.6992707730639517E-2</v>
      </c>
      <c r="AK278" s="58"/>
      <c r="AL278" s="58">
        <f t="shared" si="379"/>
        <v>12.301469400094868</v>
      </c>
      <c r="AM278" s="58"/>
      <c r="AN278" s="58">
        <f t="shared" si="380"/>
        <v>1.4594963695027809E-2</v>
      </c>
      <c r="AO278" s="58"/>
      <c r="AP278" s="58">
        <f t="shared" si="381"/>
        <v>7.3183317956496587</v>
      </c>
      <c r="AQ278" s="58">
        <f t="shared" si="363"/>
        <v>4.1201413427561832E-2</v>
      </c>
      <c r="AR278" s="58">
        <f t="shared" si="364"/>
        <v>643.8250428816466</v>
      </c>
      <c r="AS278" s="58">
        <f t="shared" si="365"/>
        <v>26.526501766784449</v>
      </c>
      <c r="AT278" s="58">
        <f t="shared" si="366"/>
        <v>0.20559245768159418</v>
      </c>
      <c r="AU278" s="58">
        <f t="shared" si="367"/>
        <v>3.966649296508598</v>
      </c>
      <c r="AV278" s="58">
        <f t="shared" si="368"/>
        <v>6.5283018867924527</v>
      </c>
      <c r="AW278" s="58">
        <f t="shared" si="369"/>
        <v>1.0139869455175169E-2</v>
      </c>
      <c r="AX278" s="58">
        <f t="shared" si="370"/>
        <v>49.966894868309012</v>
      </c>
      <c r="AY278" s="58"/>
      <c r="AZ278" s="58"/>
      <c r="BA278" s="58"/>
      <c r="BB278" s="58"/>
      <c r="BC278" s="58"/>
      <c r="BD278" s="58"/>
      <c r="BE278" s="58"/>
      <c r="BF278" s="58"/>
      <c r="BG278" s="58"/>
      <c r="BH278" s="58"/>
      <c r="BI278" s="58"/>
      <c r="BJ278" s="58"/>
      <c r="BK278" s="58"/>
      <c r="BL278" s="58"/>
      <c r="BM278" s="58"/>
      <c r="BN278" s="58"/>
      <c r="BO278" s="58"/>
      <c r="BP278" s="58"/>
      <c r="BQ278" s="58"/>
      <c r="BR278" s="58"/>
      <c r="BS278" s="58"/>
      <c r="BT278" s="58"/>
      <c r="BU278" s="58"/>
      <c r="BV278" s="58"/>
      <c r="BW278" s="58"/>
      <c r="BX278" s="58"/>
      <c r="BY278" s="58"/>
      <c r="BZ278" s="58"/>
      <c r="CA278" s="58"/>
      <c r="CB278" s="58"/>
      <c r="CC278" s="58"/>
      <c r="CD278" s="58"/>
      <c r="CE278" s="58"/>
      <c r="CF278" s="58"/>
      <c r="CG278" s="58"/>
      <c r="CH278" s="58"/>
      <c r="CI278" s="58"/>
      <c r="CJ278" s="58"/>
      <c r="CK278" s="58"/>
      <c r="CL278" s="58"/>
      <c r="CM278" s="58"/>
      <c r="CN278" s="58"/>
      <c r="CO278" s="58"/>
      <c r="CP278" s="58"/>
      <c r="CQ278" s="58"/>
      <c r="CR278" s="58"/>
      <c r="CS278" s="58"/>
      <c r="CT278" s="58"/>
      <c r="CU278" s="58"/>
      <c r="CV278" s="58"/>
      <c r="CW278" s="58"/>
      <c r="CX278" s="58"/>
      <c r="CY278" s="58"/>
      <c r="CZ278" s="58"/>
      <c r="DA278" s="58"/>
      <c r="DB278" s="58"/>
      <c r="DC278" s="58"/>
      <c r="DD278" s="58"/>
      <c r="DE278" s="58"/>
      <c r="DF278" s="58"/>
      <c r="DG278" s="58"/>
      <c r="DH278" s="58"/>
      <c r="DI278" s="58"/>
      <c r="DJ278" s="58"/>
      <c r="DK278" s="58"/>
      <c r="DL278" s="58"/>
      <c r="DM278" s="58"/>
      <c r="DN278" s="58"/>
      <c r="DO278" s="58"/>
      <c r="DP278" s="58"/>
      <c r="DQ278" s="58"/>
      <c r="DR278" s="58"/>
      <c r="DS278" s="58"/>
      <c r="DT278" s="58"/>
      <c r="DU278" s="58"/>
      <c r="DV278" s="58"/>
      <c r="DW278" s="58"/>
      <c r="DX278" s="58"/>
      <c r="DY278" s="58"/>
      <c r="DZ278" s="58"/>
      <c r="EA278" s="58"/>
      <c r="EB278" s="58"/>
      <c r="EC278" s="58"/>
      <c r="ED278" s="58"/>
      <c r="EE278" s="58"/>
      <c r="EF278" s="58"/>
      <c r="EG278" s="58"/>
      <c r="EH278" s="58"/>
      <c r="EI278" s="58"/>
      <c r="EJ278" s="58"/>
      <c r="EK278" s="58"/>
      <c r="EL278" s="58"/>
      <c r="EN278" s="8">
        <v>9</v>
      </c>
      <c r="EO278" s="8">
        <v>2</v>
      </c>
    </row>
    <row r="279" spans="1:145">
      <c r="B279" s="18" t="s">
        <v>363</v>
      </c>
      <c r="C279" s="18" t="s">
        <v>349</v>
      </c>
      <c r="D279" s="18" t="s">
        <v>350</v>
      </c>
      <c r="E279" s="8">
        <v>9</v>
      </c>
      <c r="F279" s="8">
        <v>2</v>
      </c>
      <c r="I279" s="58">
        <v>4.18</v>
      </c>
      <c r="J279" s="58">
        <v>2.82</v>
      </c>
      <c r="K279" s="58">
        <v>0.70430000000000004</v>
      </c>
      <c r="L279" s="58">
        <v>75.3</v>
      </c>
      <c r="M279" s="58">
        <v>0.10920000000000001</v>
      </c>
      <c r="N279" s="58">
        <v>0.151</v>
      </c>
      <c r="O279" s="58">
        <v>0.94330000000000003</v>
      </c>
      <c r="P279" s="58">
        <v>1.5E-3</v>
      </c>
      <c r="Q279" s="58">
        <v>12.08</v>
      </c>
      <c r="R279" s="58">
        <v>2.2100000000000002E-2</v>
      </c>
      <c r="S279" s="58">
        <v>96.311499999999995</v>
      </c>
      <c r="T279" s="18"/>
      <c r="V279" s="58">
        <f t="shared" si="371"/>
        <v>4.3400839982764259</v>
      </c>
      <c r="W279" s="58"/>
      <c r="X279" s="58">
        <f t="shared" si="372"/>
        <v>2.9279992524257228</v>
      </c>
      <c r="Y279" s="58"/>
      <c r="Z279" s="58">
        <f t="shared" si="373"/>
        <v>0.73127300478136059</v>
      </c>
      <c r="AA279" s="58"/>
      <c r="AB279" s="58">
        <f t="shared" si="374"/>
        <v>78.18380982541025</v>
      </c>
      <c r="AC279" s="58"/>
      <c r="AD279" s="58">
        <f t="shared" si="375"/>
        <v>0.11338209871095353</v>
      </c>
      <c r="AE279" s="58"/>
      <c r="AF279" s="58">
        <f t="shared" si="376"/>
        <v>0.15678293869371779</v>
      </c>
      <c r="AG279" s="58"/>
      <c r="AH279" s="58">
        <f t="shared" si="377"/>
        <v>0.97942613291247671</v>
      </c>
      <c r="AI279" s="58"/>
      <c r="AJ279" s="58">
        <f t="shared" si="378"/>
        <v>1.5574464108647462E-3</v>
      </c>
      <c r="AK279" s="58"/>
      <c r="AL279" s="58">
        <f t="shared" si="379"/>
        <v>12.542635095497424</v>
      </c>
      <c r="AM279" s="58"/>
      <c r="AN279" s="58">
        <f t="shared" si="380"/>
        <v>2.294637712007393E-2</v>
      </c>
      <c r="AO279" s="58"/>
      <c r="AP279" s="58">
        <f t="shared" si="381"/>
        <v>7.2680832507021487</v>
      </c>
      <c r="AQ279" s="58">
        <f t="shared" si="363"/>
        <v>3.8723404255319151E-2</v>
      </c>
      <c r="AR279" s="58">
        <f t="shared" si="364"/>
        <v>689.56043956043948</v>
      </c>
      <c r="AS279" s="58">
        <f t="shared" si="365"/>
        <v>26.702127659574465</v>
      </c>
      <c r="AT279" s="58">
        <f t="shared" si="366"/>
        <v>0.16007632778543412</v>
      </c>
      <c r="AU279" s="58">
        <f t="shared" si="367"/>
        <v>4.6642384105960266</v>
      </c>
      <c r="AV279" s="58">
        <f t="shared" si="368"/>
        <v>6.4496336996336998</v>
      </c>
      <c r="AW279" s="58">
        <f t="shared" si="369"/>
        <v>9.3532536520584356E-3</v>
      </c>
      <c r="AX279" s="58">
        <f t="shared" si="370"/>
        <v>45.925876707736364</v>
      </c>
      <c r="AY279" s="58"/>
      <c r="AZ279" s="58"/>
      <c r="BA279" s="58"/>
      <c r="BB279" s="58"/>
      <c r="BC279" s="58"/>
      <c r="BD279" s="58"/>
      <c r="BE279" s="58"/>
      <c r="BF279" s="58"/>
      <c r="BG279" s="58"/>
      <c r="BH279" s="58"/>
      <c r="BI279" s="58"/>
      <c r="BJ279" s="58"/>
      <c r="BK279" s="58"/>
      <c r="BL279" s="58"/>
      <c r="BM279" s="58"/>
      <c r="BN279" s="58"/>
      <c r="BO279" s="58"/>
      <c r="BP279" s="58"/>
      <c r="BQ279" s="58"/>
      <c r="BR279" s="58"/>
      <c r="BS279" s="58"/>
      <c r="BT279" s="58"/>
      <c r="BU279" s="58"/>
      <c r="BV279" s="58"/>
      <c r="BW279" s="58"/>
      <c r="BX279" s="58"/>
      <c r="BY279" s="58"/>
      <c r="BZ279" s="58"/>
      <c r="CA279" s="58"/>
      <c r="CB279" s="58"/>
      <c r="CC279" s="58"/>
      <c r="CD279" s="58"/>
      <c r="CE279" s="58"/>
      <c r="CF279" s="58"/>
      <c r="CG279" s="58"/>
      <c r="CH279" s="58"/>
      <c r="CI279" s="58"/>
      <c r="CJ279" s="58"/>
      <c r="CK279" s="58"/>
      <c r="CL279" s="58"/>
      <c r="CM279" s="58"/>
      <c r="CN279" s="58"/>
      <c r="CO279" s="58"/>
      <c r="CP279" s="58"/>
      <c r="CQ279" s="58"/>
      <c r="CR279" s="58"/>
      <c r="CS279" s="58"/>
      <c r="CT279" s="58"/>
      <c r="CU279" s="58"/>
      <c r="CV279" s="58"/>
      <c r="CW279" s="58"/>
      <c r="CX279" s="58"/>
      <c r="CY279" s="58"/>
      <c r="CZ279" s="58"/>
      <c r="DA279" s="58"/>
      <c r="DB279" s="58"/>
      <c r="DC279" s="58"/>
      <c r="DD279" s="58"/>
      <c r="DE279" s="58"/>
      <c r="DF279" s="58"/>
      <c r="DG279" s="58"/>
      <c r="DH279" s="58"/>
      <c r="DI279" s="58"/>
      <c r="DJ279" s="58"/>
      <c r="DK279" s="58"/>
      <c r="DL279" s="58"/>
      <c r="DM279" s="58"/>
      <c r="DN279" s="58"/>
      <c r="DO279" s="58"/>
      <c r="DP279" s="58"/>
      <c r="DQ279" s="58"/>
      <c r="DR279" s="58"/>
      <c r="DS279" s="58"/>
      <c r="DT279" s="58"/>
      <c r="DU279" s="58"/>
      <c r="DV279" s="58"/>
      <c r="DW279" s="58"/>
      <c r="DX279" s="58"/>
      <c r="DY279" s="58"/>
      <c r="DZ279" s="58"/>
      <c r="EA279" s="58"/>
      <c r="EB279" s="58"/>
      <c r="EC279" s="58"/>
      <c r="ED279" s="58"/>
      <c r="EE279" s="58"/>
      <c r="EF279" s="58"/>
      <c r="EG279" s="58"/>
      <c r="EH279" s="58"/>
      <c r="EI279" s="58"/>
      <c r="EJ279" s="58"/>
      <c r="EK279" s="58"/>
      <c r="EL279" s="58"/>
      <c r="EN279" s="8">
        <v>9</v>
      </c>
      <c r="EO279" s="8">
        <v>2</v>
      </c>
    </row>
    <row r="280" spans="1:145">
      <c r="B280" s="18" t="s">
        <v>364</v>
      </c>
      <c r="C280" s="18" t="s">
        <v>349</v>
      </c>
      <c r="D280" s="18" t="s">
        <v>350</v>
      </c>
      <c r="E280" s="8">
        <v>9</v>
      </c>
      <c r="F280" s="8">
        <v>2</v>
      </c>
      <c r="I280" s="58">
        <v>4.2</v>
      </c>
      <c r="J280" s="58">
        <v>2.9</v>
      </c>
      <c r="K280" s="58">
        <v>0.74839999999999995</v>
      </c>
      <c r="L280" s="58">
        <v>75.37</v>
      </c>
      <c r="M280" s="58">
        <v>9.5500000000000002E-2</v>
      </c>
      <c r="N280" s="58">
        <v>0.18820000000000001</v>
      </c>
      <c r="O280" s="58">
        <v>0.94450000000000001</v>
      </c>
      <c r="P280" s="58">
        <v>1.11E-2</v>
      </c>
      <c r="Q280" s="58">
        <v>12.06</v>
      </c>
      <c r="R280" s="58">
        <v>4.1500000000000002E-2</v>
      </c>
      <c r="S280" s="58">
        <v>96.559299999999993</v>
      </c>
      <c r="T280" s="18"/>
      <c r="V280" s="58">
        <f t="shared" si="371"/>
        <v>4.3496587071364434</v>
      </c>
      <c r="W280" s="58"/>
      <c r="X280" s="58">
        <f t="shared" si="372"/>
        <v>3.0033357739751634</v>
      </c>
      <c r="Y280" s="58"/>
      <c r="Z280" s="58">
        <f t="shared" si="373"/>
        <v>0.77506775629069391</v>
      </c>
      <c r="AA280" s="58"/>
      <c r="AB280" s="58">
        <f t="shared" si="374"/>
        <v>78.055661132589009</v>
      </c>
      <c r="AC280" s="58"/>
      <c r="AD280" s="58">
        <f t="shared" si="375"/>
        <v>9.8902953936078675E-2</v>
      </c>
      <c r="AE280" s="58"/>
      <c r="AF280" s="58">
        <f t="shared" si="376"/>
        <v>0.19490613540073304</v>
      </c>
      <c r="AG280" s="58"/>
      <c r="AH280" s="58">
        <f t="shared" si="377"/>
        <v>0.97815539259294548</v>
      </c>
      <c r="AI280" s="58"/>
      <c r="AJ280" s="58">
        <f t="shared" si="378"/>
        <v>1.1495526583146317E-2</v>
      </c>
      <c r="AK280" s="58"/>
      <c r="AL280" s="58">
        <f t="shared" si="379"/>
        <v>12.489734287634647</v>
      </c>
      <c r="AM280" s="58"/>
      <c r="AN280" s="58">
        <f t="shared" si="380"/>
        <v>4.2978770558610102E-2</v>
      </c>
      <c r="AO280" s="58"/>
      <c r="AP280" s="58">
        <f t="shared" si="381"/>
        <v>7.3529944811116064</v>
      </c>
      <c r="AQ280" s="58">
        <f t="shared" si="363"/>
        <v>3.293103448275863E-2</v>
      </c>
      <c r="AR280" s="58">
        <f t="shared" si="364"/>
        <v>789.21465968586392</v>
      </c>
      <c r="AS280" s="58">
        <f t="shared" si="365"/>
        <v>25.989655172413801</v>
      </c>
      <c r="AT280" s="58">
        <f t="shared" si="366"/>
        <v>0.19925886712546323</v>
      </c>
      <c r="AU280" s="58">
        <f t="shared" si="367"/>
        <v>3.9766206163655684</v>
      </c>
      <c r="AV280" s="58">
        <f t="shared" si="368"/>
        <v>7.8366492146596842</v>
      </c>
      <c r="AW280" s="58">
        <f t="shared" si="369"/>
        <v>9.9296802441289616E-3</v>
      </c>
      <c r="AX280" s="58">
        <f t="shared" si="370"/>
        <v>49.904129109953345</v>
      </c>
      <c r="AY280" s="58"/>
      <c r="AZ280" s="58"/>
      <c r="BA280" s="58"/>
      <c r="BB280" s="58"/>
      <c r="BC280" s="58"/>
      <c r="BD280" s="58"/>
      <c r="BE280" s="58"/>
      <c r="BF280" s="58"/>
      <c r="BG280" s="58"/>
      <c r="BH280" s="58"/>
      <c r="BI280" s="58"/>
      <c r="BJ280" s="58"/>
      <c r="BK280" s="58"/>
      <c r="BL280" s="58"/>
      <c r="BM280" s="58"/>
      <c r="BN280" s="58"/>
      <c r="BO280" s="58"/>
      <c r="BP280" s="58"/>
      <c r="BQ280" s="58"/>
      <c r="BR280" s="58"/>
      <c r="BS280" s="58"/>
      <c r="BT280" s="58"/>
      <c r="BU280" s="58"/>
      <c r="BV280" s="58"/>
      <c r="BW280" s="58"/>
      <c r="BX280" s="58"/>
      <c r="BY280" s="58"/>
      <c r="BZ280" s="58"/>
      <c r="CA280" s="58"/>
      <c r="CB280" s="58"/>
      <c r="CC280" s="58"/>
      <c r="CD280" s="58"/>
      <c r="CE280" s="58"/>
      <c r="CF280" s="58"/>
      <c r="CG280" s="58"/>
      <c r="CH280" s="58"/>
      <c r="CI280" s="58"/>
      <c r="CJ280" s="58"/>
      <c r="CK280" s="58"/>
      <c r="CL280" s="58"/>
      <c r="CM280" s="58"/>
      <c r="CN280" s="58"/>
      <c r="CO280" s="58"/>
      <c r="CP280" s="58"/>
      <c r="CQ280" s="58"/>
      <c r="CR280" s="58"/>
      <c r="CS280" s="58"/>
      <c r="CT280" s="58"/>
      <c r="CU280" s="58"/>
      <c r="CV280" s="58"/>
      <c r="CW280" s="58"/>
      <c r="CX280" s="58"/>
      <c r="CY280" s="58"/>
      <c r="CZ280" s="58"/>
      <c r="DA280" s="58"/>
      <c r="DB280" s="58"/>
      <c r="DC280" s="58"/>
      <c r="DD280" s="58"/>
      <c r="DE280" s="58"/>
      <c r="DF280" s="58"/>
      <c r="DG280" s="58"/>
      <c r="DH280" s="58"/>
      <c r="DI280" s="58"/>
      <c r="DJ280" s="58"/>
      <c r="DK280" s="58"/>
      <c r="DL280" s="58"/>
      <c r="DM280" s="58"/>
      <c r="DN280" s="58"/>
      <c r="DO280" s="58"/>
      <c r="DP280" s="58"/>
      <c r="DQ280" s="58"/>
      <c r="DR280" s="58"/>
      <c r="DS280" s="58"/>
      <c r="DT280" s="58"/>
      <c r="DU280" s="58"/>
      <c r="DV280" s="58"/>
      <c r="DW280" s="58"/>
      <c r="DX280" s="58"/>
      <c r="DY280" s="58"/>
      <c r="DZ280" s="58"/>
      <c r="EA280" s="58"/>
      <c r="EB280" s="58"/>
      <c r="EC280" s="58"/>
      <c r="ED280" s="58"/>
      <c r="EE280" s="58"/>
      <c r="EF280" s="58"/>
      <c r="EG280" s="58"/>
      <c r="EH280" s="58"/>
      <c r="EI280" s="58"/>
      <c r="EJ280" s="58"/>
      <c r="EK280" s="58"/>
      <c r="EL280" s="58"/>
      <c r="EN280" s="8">
        <v>9</v>
      </c>
      <c r="EO280" s="8">
        <v>2</v>
      </c>
    </row>
    <row r="281" spans="1:145">
      <c r="B281" s="18" t="s">
        <v>365</v>
      </c>
      <c r="C281" s="18" t="s">
        <v>349</v>
      </c>
      <c r="D281" s="18" t="s">
        <v>350</v>
      </c>
      <c r="E281" s="8">
        <v>9</v>
      </c>
      <c r="F281" s="8">
        <v>2</v>
      </c>
      <c r="I281" s="58">
        <v>4.16</v>
      </c>
      <c r="J281" s="58">
        <v>2.92</v>
      </c>
      <c r="K281" s="58">
        <v>0.628</v>
      </c>
      <c r="L281" s="58">
        <v>75.2</v>
      </c>
      <c r="M281" s="58">
        <v>0.1111</v>
      </c>
      <c r="N281" s="58">
        <v>0.19389999999999999</v>
      </c>
      <c r="O281" s="58">
        <v>0.93440000000000001</v>
      </c>
      <c r="P281" s="58">
        <v>1.5699999999999999E-2</v>
      </c>
      <c r="Q281" s="58">
        <v>12.14</v>
      </c>
      <c r="R281" s="58">
        <v>9.1999999999999998E-3</v>
      </c>
      <c r="S281" s="58">
        <v>96.312399999999997</v>
      </c>
      <c r="T281" s="18"/>
      <c r="V281" s="58">
        <f t="shared" si="371"/>
        <v>4.3192776838704052</v>
      </c>
      <c r="W281" s="58"/>
      <c r="X281" s="58">
        <f t="shared" si="372"/>
        <v>3.0318006819474959</v>
      </c>
      <c r="Y281" s="58"/>
      <c r="Z281" s="58">
        <f t="shared" si="373"/>
        <v>0.65204480419966693</v>
      </c>
      <c r="AA281" s="58"/>
      <c r="AB281" s="58">
        <f t="shared" si="374"/>
        <v>78.079250439195789</v>
      </c>
      <c r="AC281" s="58"/>
      <c r="AD281" s="58">
        <f t="shared" si="375"/>
        <v>0.11535378622067358</v>
      </c>
      <c r="AE281" s="58"/>
      <c r="AF281" s="58">
        <f t="shared" si="376"/>
        <v>0.20132402473617106</v>
      </c>
      <c r="AG281" s="58"/>
      <c r="AH281" s="58">
        <f t="shared" si="377"/>
        <v>0.97017621822319877</v>
      </c>
      <c r="AI281" s="58"/>
      <c r="AJ281" s="58">
        <f t="shared" si="378"/>
        <v>1.630112010499167E-2</v>
      </c>
      <c r="AK281" s="58"/>
      <c r="AL281" s="58">
        <f t="shared" si="379"/>
        <v>12.604815163987194</v>
      </c>
      <c r="AM281" s="58"/>
      <c r="AN281" s="58">
        <f t="shared" si="380"/>
        <v>9.5522487239441643E-3</v>
      </c>
      <c r="AO281" s="58"/>
      <c r="AP281" s="58">
        <f t="shared" si="381"/>
        <v>7.3510783658179015</v>
      </c>
      <c r="AQ281" s="58">
        <f t="shared" si="363"/>
        <v>3.804794520547946E-2</v>
      </c>
      <c r="AR281" s="58">
        <f t="shared" si="364"/>
        <v>676.86768676867678</v>
      </c>
      <c r="AS281" s="58">
        <f t="shared" si="365"/>
        <v>25.75342465753425</v>
      </c>
      <c r="AT281" s="58">
        <f t="shared" si="366"/>
        <v>0.20751284246575341</v>
      </c>
      <c r="AU281" s="58">
        <f t="shared" si="367"/>
        <v>3.2387828777720471</v>
      </c>
      <c r="AV281" s="58">
        <f t="shared" si="368"/>
        <v>5.6525652565256514</v>
      </c>
      <c r="AW281" s="58">
        <f t="shared" si="369"/>
        <v>8.3510638297872343E-3</v>
      </c>
      <c r="AX281" s="58">
        <f t="shared" si="370"/>
        <v>55.018047715975918</v>
      </c>
      <c r="AY281" s="58"/>
      <c r="AZ281" s="58"/>
      <c r="BA281" s="58"/>
      <c r="BB281" s="58"/>
      <c r="BC281" s="58"/>
      <c r="BD281" s="58"/>
      <c r="BE281" s="58"/>
      <c r="BF281" s="58"/>
      <c r="BG281" s="58"/>
      <c r="BH281" s="58"/>
      <c r="BI281" s="58"/>
      <c r="BJ281" s="58"/>
      <c r="BK281" s="58"/>
      <c r="BL281" s="58"/>
      <c r="BM281" s="58"/>
      <c r="BN281" s="58"/>
      <c r="BO281" s="58"/>
      <c r="BP281" s="58"/>
      <c r="BQ281" s="58"/>
      <c r="BR281" s="58"/>
      <c r="BS281" s="58"/>
      <c r="BT281" s="58"/>
      <c r="BU281" s="58"/>
      <c r="BV281" s="58"/>
      <c r="BW281" s="58"/>
      <c r="BX281" s="58"/>
      <c r="BY281" s="58"/>
      <c r="BZ281" s="58"/>
      <c r="CA281" s="58"/>
      <c r="CB281" s="58"/>
      <c r="CC281" s="58"/>
      <c r="CD281" s="58"/>
      <c r="CE281" s="58"/>
      <c r="CF281" s="58"/>
      <c r="CG281" s="58"/>
      <c r="CH281" s="58"/>
      <c r="CI281" s="58"/>
      <c r="CJ281" s="58"/>
      <c r="CK281" s="58"/>
      <c r="CL281" s="58"/>
      <c r="CM281" s="58"/>
      <c r="CN281" s="58"/>
      <c r="CO281" s="58"/>
      <c r="CP281" s="58"/>
      <c r="CQ281" s="58"/>
      <c r="CR281" s="58"/>
      <c r="CS281" s="58"/>
      <c r="CT281" s="58"/>
      <c r="CU281" s="58"/>
      <c r="CV281" s="58"/>
      <c r="CW281" s="58"/>
      <c r="CX281" s="58"/>
      <c r="CY281" s="58"/>
      <c r="CZ281" s="58"/>
      <c r="DA281" s="58"/>
      <c r="DB281" s="58"/>
      <c r="DC281" s="58"/>
      <c r="DD281" s="58"/>
      <c r="DE281" s="58"/>
      <c r="DF281" s="58"/>
      <c r="DG281" s="58"/>
      <c r="DH281" s="58"/>
      <c r="DI281" s="58"/>
      <c r="DJ281" s="58"/>
      <c r="DK281" s="58"/>
      <c r="DL281" s="58"/>
      <c r="DM281" s="58"/>
      <c r="DN281" s="58"/>
      <c r="DO281" s="58"/>
      <c r="DP281" s="58"/>
      <c r="DQ281" s="58"/>
      <c r="DR281" s="58"/>
      <c r="DS281" s="58"/>
      <c r="DT281" s="58"/>
      <c r="DU281" s="58"/>
      <c r="DV281" s="58"/>
      <c r="DW281" s="58"/>
      <c r="DX281" s="58"/>
      <c r="DY281" s="58"/>
      <c r="DZ281" s="58"/>
      <c r="EA281" s="58"/>
      <c r="EB281" s="58"/>
      <c r="EC281" s="58"/>
      <c r="ED281" s="58"/>
      <c r="EE281" s="58"/>
      <c r="EF281" s="58"/>
      <c r="EG281" s="58"/>
      <c r="EH281" s="58"/>
      <c r="EI281" s="58"/>
      <c r="EJ281" s="58"/>
      <c r="EK281" s="58"/>
      <c r="EL281" s="58"/>
      <c r="EN281" s="8">
        <v>9</v>
      </c>
      <c r="EO281" s="8">
        <v>2</v>
      </c>
    </row>
    <row r="282" spans="1:145">
      <c r="B282" s="18" t="s">
        <v>366</v>
      </c>
      <c r="C282" s="18" t="s">
        <v>349</v>
      </c>
      <c r="D282" s="18" t="s">
        <v>350</v>
      </c>
      <c r="E282" s="8">
        <v>9</v>
      </c>
      <c r="F282" s="8">
        <v>2</v>
      </c>
      <c r="I282" s="58">
        <v>3.95</v>
      </c>
      <c r="J282" s="58">
        <v>2.93</v>
      </c>
      <c r="K282" s="58">
        <v>0.62150000000000005</v>
      </c>
      <c r="L282" s="58">
        <v>74.540000000000006</v>
      </c>
      <c r="M282" s="58">
        <v>8.3799999999999999E-2</v>
      </c>
      <c r="N282" s="58">
        <v>0.1613</v>
      </c>
      <c r="O282" s="58">
        <v>0.90149999999999997</v>
      </c>
      <c r="P282" s="58">
        <v>7.7899999999999997E-2</v>
      </c>
      <c r="Q282" s="58">
        <v>12.11</v>
      </c>
      <c r="R282" s="58">
        <v>3.2000000000000002E-3</v>
      </c>
      <c r="S282" s="58">
        <v>95.379300000000001</v>
      </c>
      <c r="T282" s="18"/>
      <c r="V282" s="58">
        <f t="shared" si="371"/>
        <v>4.1413598128734437</v>
      </c>
      <c r="W282" s="58"/>
      <c r="X282" s="58">
        <f t="shared" si="372"/>
        <v>3.0719453801820733</v>
      </c>
      <c r="Y282" s="58"/>
      <c r="Z282" s="58">
        <f t="shared" si="373"/>
        <v>0.65160889207616335</v>
      </c>
      <c r="AA282" s="58"/>
      <c r="AB282" s="58">
        <f t="shared" si="374"/>
        <v>78.151129228249744</v>
      </c>
      <c r="AC282" s="58"/>
      <c r="AD282" s="58">
        <f t="shared" si="375"/>
        <v>8.7859734764251782E-2</v>
      </c>
      <c r="AE282" s="58"/>
      <c r="AF282" s="58">
        <f t="shared" si="376"/>
        <v>0.16911426273835098</v>
      </c>
      <c r="AG282" s="58"/>
      <c r="AH282" s="58">
        <f t="shared" si="377"/>
        <v>0.94517363830516676</v>
      </c>
      <c r="AI282" s="58"/>
      <c r="AJ282" s="58">
        <f t="shared" si="378"/>
        <v>8.1673906182997774E-2</v>
      </c>
      <c r="AK282" s="58"/>
      <c r="AL282" s="58">
        <f t="shared" si="379"/>
        <v>12.696675274404404</v>
      </c>
      <c r="AM282" s="58"/>
      <c r="AN282" s="58">
        <f t="shared" si="380"/>
        <v>3.3550256711886127E-3</v>
      </c>
      <c r="AO282" s="58"/>
      <c r="AP282" s="58">
        <f t="shared" si="381"/>
        <v>7.2133051930555165</v>
      </c>
      <c r="AQ282" s="58">
        <f t="shared" si="363"/>
        <v>2.8600682593856654E-2</v>
      </c>
      <c r="AR282" s="58">
        <f t="shared" si="364"/>
        <v>889.49880668257765</v>
      </c>
      <c r="AS282" s="58">
        <f t="shared" si="365"/>
        <v>25.440273037542664</v>
      </c>
      <c r="AT282" s="58">
        <f t="shared" si="366"/>
        <v>0.17892401552967277</v>
      </c>
      <c r="AU282" s="58">
        <f t="shared" si="367"/>
        <v>3.8530688158710484</v>
      </c>
      <c r="AV282" s="58">
        <f t="shared" si="368"/>
        <v>7.4164677804295955</v>
      </c>
      <c r="AW282" s="58">
        <f t="shared" si="369"/>
        <v>8.3378052052589212E-3</v>
      </c>
      <c r="AX282" s="58">
        <f t="shared" si="370"/>
        <v>50.693145620082134</v>
      </c>
      <c r="AY282" s="58"/>
      <c r="AZ282" s="58"/>
      <c r="BA282" s="58"/>
      <c r="BB282" s="58"/>
      <c r="BC282" s="58"/>
      <c r="BD282" s="58"/>
      <c r="BE282" s="58"/>
      <c r="BF282" s="58"/>
      <c r="BG282" s="58"/>
      <c r="BH282" s="58"/>
      <c r="BI282" s="58"/>
      <c r="BJ282" s="58"/>
      <c r="BK282" s="58"/>
      <c r="BL282" s="58"/>
      <c r="BM282" s="58"/>
      <c r="BN282" s="58"/>
      <c r="BO282" s="58"/>
      <c r="BP282" s="58"/>
      <c r="BQ282" s="58"/>
      <c r="BR282" s="58"/>
      <c r="BS282" s="58"/>
      <c r="BT282" s="58"/>
      <c r="BU282" s="58"/>
      <c r="BV282" s="58"/>
      <c r="BW282" s="58"/>
      <c r="BX282" s="58"/>
      <c r="BY282" s="58"/>
      <c r="BZ282" s="58"/>
      <c r="CA282" s="58"/>
      <c r="CB282" s="58"/>
      <c r="CC282" s="58"/>
      <c r="CD282" s="58"/>
      <c r="CE282" s="58"/>
      <c r="CF282" s="58"/>
      <c r="CG282" s="58"/>
      <c r="CH282" s="58"/>
      <c r="CI282" s="58"/>
      <c r="CJ282" s="58"/>
      <c r="CK282" s="58"/>
      <c r="CL282" s="58"/>
      <c r="CM282" s="58"/>
      <c r="CN282" s="58"/>
      <c r="CO282" s="58"/>
      <c r="CP282" s="58"/>
      <c r="CQ282" s="58"/>
      <c r="CR282" s="58"/>
      <c r="CS282" s="58"/>
      <c r="CT282" s="58"/>
      <c r="CU282" s="58"/>
      <c r="CV282" s="58"/>
      <c r="CW282" s="58"/>
      <c r="CX282" s="58"/>
      <c r="CY282" s="58"/>
      <c r="CZ282" s="58"/>
      <c r="DA282" s="58"/>
      <c r="DB282" s="58"/>
      <c r="DC282" s="58"/>
      <c r="DD282" s="58"/>
      <c r="DE282" s="58"/>
      <c r="DF282" s="58"/>
      <c r="DG282" s="58"/>
      <c r="DH282" s="58"/>
      <c r="DI282" s="58"/>
      <c r="DJ282" s="58"/>
      <c r="DK282" s="58"/>
      <c r="DL282" s="58"/>
      <c r="DM282" s="58"/>
      <c r="DN282" s="58"/>
      <c r="DO282" s="58"/>
      <c r="DP282" s="58"/>
      <c r="DQ282" s="58"/>
      <c r="DR282" s="58"/>
      <c r="DS282" s="58"/>
      <c r="DT282" s="58"/>
      <c r="DU282" s="58"/>
      <c r="DV282" s="58"/>
      <c r="DW282" s="58"/>
      <c r="DX282" s="58"/>
      <c r="DY282" s="58"/>
      <c r="DZ282" s="58"/>
      <c r="EA282" s="58"/>
      <c r="EB282" s="58"/>
      <c r="EC282" s="58"/>
      <c r="ED282" s="58"/>
      <c r="EE282" s="58"/>
      <c r="EF282" s="58"/>
      <c r="EG282" s="58"/>
      <c r="EH282" s="58"/>
      <c r="EI282" s="58"/>
      <c r="EJ282" s="58"/>
      <c r="EK282" s="58"/>
      <c r="EL282" s="58"/>
      <c r="EN282" s="8">
        <v>9</v>
      </c>
      <c r="EO282" s="8">
        <v>2</v>
      </c>
    </row>
    <row r="283" spans="1:145">
      <c r="B283" s="18" t="s">
        <v>367</v>
      </c>
      <c r="C283" s="18" t="s">
        <v>349</v>
      </c>
      <c r="D283" s="18" t="s">
        <v>350</v>
      </c>
      <c r="E283" s="8">
        <v>9</v>
      </c>
      <c r="F283" s="8">
        <v>2</v>
      </c>
      <c r="I283" s="58">
        <v>4.1500000000000004</v>
      </c>
      <c r="J283" s="58">
        <v>2.94</v>
      </c>
      <c r="K283" s="58">
        <v>0.56479999999999997</v>
      </c>
      <c r="L283" s="58">
        <v>75.239999999999995</v>
      </c>
      <c r="M283" s="58">
        <v>0.11219999999999999</v>
      </c>
      <c r="N283" s="58">
        <v>0.2097</v>
      </c>
      <c r="O283" s="58">
        <v>0.92659999999999998</v>
      </c>
      <c r="P283" s="58">
        <v>0</v>
      </c>
      <c r="Q283" s="58">
        <v>12.11</v>
      </c>
      <c r="R283" s="58">
        <v>2.9700000000000001E-2</v>
      </c>
      <c r="S283" s="58">
        <v>96.283100000000005</v>
      </c>
      <c r="T283" s="18"/>
      <c r="V283" s="58">
        <f t="shared" si="371"/>
        <v>4.3102060486212013</v>
      </c>
      <c r="W283" s="58"/>
      <c r="X283" s="58">
        <f t="shared" si="372"/>
        <v>3.0534953693846583</v>
      </c>
      <c r="Y283" s="58"/>
      <c r="Z283" s="58">
        <f t="shared" si="373"/>
        <v>0.58660346415933839</v>
      </c>
      <c r="AA283" s="58"/>
      <c r="AB283" s="58">
        <f t="shared" si="374"/>
        <v>78.144554963435937</v>
      </c>
      <c r="AC283" s="58"/>
      <c r="AD283" s="58">
        <f t="shared" si="375"/>
        <v>0.11653135389284308</v>
      </c>
      <c r="AE283" s="58"/>
      <c r="AF283" s="58">
        <f t="shared" si="376"/>
        <v>0.21779523093876288</v>
      </c>
      <c r="AG283" s="58"/>
      <c r="AH283" s="58">
        <f t="shared" si="377"/>
        <v>0.96237034328973614</v>
      </c>
      <c r="AI283" s="58"/>
      <c r="AJ283" s="58">
        <f t="shared" si="378"/>
        <v>0</v>
      </c>
      <c r="AK283" s="58"/>
      <c r="AL283" s="58">
        <f t="shared" si="379"/>
        <v>12.577492831036807</v>
      </c>
      <c r="AM283" s="58"/>
      <c r="AN283" s="58">
        <f t="shared" si="380"/>
        <v>3.0846534853987875E-2</v>
      </c>
      <c r="AO283" s="58"/>
      <c r="AP283" s="58">
        <f t="shared" si="381"/>
        <v>7.36370141800586</v>
      </c>
      <c r="AQ283" s="58">
        <f t="shared" si="363"/>
        <v>3.8163265306122449E-2</v>
      </c>
      <c r="AR283" s="58">
        <f t="shared" si="364"/>
        <v>670.58823529411757</v>
      </c>
      <c r="AS283" s="58">
        <f t="shared" si="365"/>
        <v>25.591836734693874</v>
      </c>
      <c r="AT283" s="58">
        <f t="shared" si="366"/>
        <v>0.22631124541333911</v>
      </c>
      <c r="AU283" s="58">
        <f t="shared" si="367"/>
        <v>2.6933714830710538</v>
      </c>
      <c r="AV283" s="58">
        <f t="shared" si="368"/>
        <v>5.0338680926916215</v>
      </c>
      <c r="AW283" s="58">
        <f t="shared" si="369"/>
        <v>7.5066454013822444E-3</v>
      </c>
      <c r="AX283" s="58">
        <f t="shared" si="370"/>
        <v>59.527213763266687</v>
      </c>
      <c r="AY283" s="58"/>
      <c r="AZ283" s="58"/>
      <c r="BA283" s="58"/>
      <c r="BB283" s="58"/>
      <c r="BC283" s="58"/>
      <c r="BD283" s="58"/>
      <c r="BE283" s="58"/>
      <c r="BF283" s="58"/>
      <c r="BG283" s="58"/>
      <c r="BH283" s="58"/>
      <c r="BI283" s="58"/>
      <c r="BJ283" s="58"/>
      <c r="BK283" s="58"/>
      <c r="BL283" s="58"/>
      <c r="BM283" s="58"/>
      <c r="BN283" s="58"/>
      <c r="BO283" s="58"/>
      <c r="BP283" s="58"/>
      <c r="BQ283" s="58"/>
      <c r="BR283" s="58"/>
      <c r="BS283" s="58"/>
      <c r="BT283" s="58"/>
      <c r="BU283" s="58"/>
      <c r="BV283" s="58"/>
      <c r="BW283" s="58"/>
      <c r="BX283" s="58"/>
      <c r="BY283" s="58"/>
      <c r="BZ283" s="58"/>
      <c r="CA283" s="58"/>
      <c r="CB283" s="58"/>
      <c r="CC283" s="58"/>
      <c r="CD283" s="58"/>
      <c r="CE283" s="58"/>
      <c r="CF283" s="58"/>
      <c r="CG283" s="58"/>
      <c r="CH283" s="58"/>
      <c r="CI283" s="58"/>
      <c r="CJ283" s="58"/>
      <c r="CK283" s="58"/>
      <c r="CL283" s="58"/>
      <c r="CM283" s="58"/>
      <c r="CN283" s="58"/>
      <c r="CO283" s="58"/>
      <c r="CP283" s="58"/>
      <c r="CQ283" s="58"/>
      <c r="CR283" s="58"/>
      <c r="CS283" s="58"/>
      <c r="CT283" s="58"/>
      <c r="CU283" s="58"/>
      <c r="CV283" s="58"/>
      <c r="CW283" s="58"/>
      <c r="CX283" s="58"/>
      <c r="CY283" s="58"/>
      <c r="CZ283" s="58"/>
      <c r="DA283" s="58"/>
      <c r="DB283" s="58"/>
      <c r="DC283" s="58"/>
      <c r="DD283" s="58"/>
      <c r="DE283" s="58"/>
      <c r="DF283" s="58"/>
      <c r="DG283" s="58"/>
      <c r="DH283" s="58"/>
      <c r="DI283" s="58"/>
      <c r="DJ283" s="58"/>
      <c r="DK283" s="58"/>
      <c r="DL283" s="58"/>
      <c r="DM283" s="58"/>
      <c r="DN283" s="58"/>
      <c r="DO283" s="58"/>
      <c r="DP283" s="58"/>
      <c r="DQ283" s="58"/>
      <c r="DR283" s="58"/>
      <c r="DS283" s="58"/>
      <c r="DT283" s="58"/>
      <c r="DU283" s="58"/>
      <c r="DV283" s="58"/>
      <c r="DW283" s="58"/>
      <c r="DX283" s="58"/>
      <c r="DY283" s="58"/>
      <c r="DZ283" s="58"/>
      <c r="EA283" s="58"/>
      <c r="EB283" s="58"/>
      <c r="EC283" s="58"/>
      <c r="ED283" s="58"/>
      <c r="EE283" s="58"/>
      <c r="EF283" s="58"/>
      <c r="EG283" s="58"/>
      <c r="EH283" s="58"/>
      <c r="EI283" s="58"/>
      <c r="EJ283" s="58"/>
      <c r="EK283" s="58"/>
      <c r="EL283" s="58"/>
      <c r="EN283" s="8">
        <v>9</v>
      </c>
      <c r="EO283" s="8">
        <v>2</v>
      </c>
    </row>
    <row r="284" spans="1:145">
      <c r="B284" s="18" t="s">
        <v>368</v>
      </c>
      <c r="C284" s="18" t="s">
        <v>349</v>
      </c>
      <c r="D284" s="18" t="s">
        <v>350</v>
      </c>
      <c r="E284" s="8">
        <v>9</v>
      </c>
      <c r="F284" s="8">
        <v>2</v>
      </c>
      <c r="I284" s="58">
        <v>4.05</v>
      </c>
      <c r="J284" s="58">
        <v>2.67</v>
      </c>
      <c r="K284" s="58">
        <v>0.67210000000000003</v>
      </c>
      <c r="L284" s="58">
        <v>74.77</v>
      </c>
      <c r="M284" s="58">
        <v>0.13189999999999999</v>
      </c>
      <c r="N284" s="58">
        <v>0.1726</v>
      </c>
      <c r="O284" s="58">
        <v>1.0258</v>
      </c>
      <c r="P284" s="58">
        <v>3.1199999999999999E-2</v>
      </c>
      <c r="Q284" s="58">
        <v>12.2</v>
      </c>
      <c r="R284" s="58">
        <v>0</v>
      </c>
      <c r="S284" s="58">
        <v>95.723600000000005</v>
      </c>
      <c r="T284" s="18"/>
      <c r="V284" s="58">
        <f t="shared" si="371"/>
        <v>4.2309315571081738</v>
      </c>
      <c r="W284" s="58"/>
      <c r="X284" s="58">
        <f t="shared" si="372"/>
        <v>2.7892808043157591</v>
      </c>
      <c r="Y284" s="58"/>
      <c r="Z284" s="58">
        <f t="shared" si="373"/>
        <v>0.70212570358824777</v>
      </c>
      <c r="AA284" s="58"/>
      <c r="AB284" s="58">
        <f t="shared" si="374"/>
        <v>78.110309265426707</v>
      </c>
      <c r="AC284" s="58"/>
      <c r="AD284" s="58">
        <f t="shared" si="375"/>
        <v>0.13779256108211557</v>
      </c>
      <c r="AE284" s="58"/>
      <c r="AF284" s="58">
        <f t="shared" si="376"/>
        <v>0.18031081154490639</v>
      </c>
      <c r="AG284" s="58"/>
      <c r="AH284" s="58">
        <f t="shared" si="377"/>
        <v>1.0716270595756952</v>
      </c>
      <c r="AI284" s="58"/>
      <c r="AJ284" s="58">
        <f t="shared" si="378"/>
        <v>3.2593843106611113E-2</v>
      </c>
      <c r="AK284" s="58"/>
      <c r="AL284" s="58">
        <f t="shared" si="379"/>
        <v>12.745028394251781</v>
      </c>
      <c r="AM284" s="58"/>
      <c r="AN284" s="58">
        <f t="shared" si="380"/>
        <v>0</v>
      </c>
      <c r="AO284" s="58"/>
      <c r="AP284" s="58">
        <f t="shared" si="381"/>
        <v>7.0202123614239333</v>
      </c>
      <c r="AQ284" s="58">
        <f t="shared" si="363"/>
        <v>4.9400749063670403E-2</v>
      </c>
      <c r="AR284" s="58">
        <f t="shared" si="364"/>
        <v>566.86884003032606</v>
      </c>
      <c r="AS284" s="58">
        <f t="shared" si="365"/>
        <v>28.00374531835206</v>
      </c>
      <c r="AT284" s="58">
        <f t="shared" si="366"/>
        <v>0.16825891986742053</v>
      </c>
      <c r="AU284" s="58">
        <f t="shared" si="367"/>
        <v>3.893974507531865</v>
      </c>
      <c r="AV284" s="58">
        <f t="shared" si="368"/>
        <v>5.0955269143290378</v>
      </c>
      <c r="AW284" s="58">
        <f t="shared" si="369"/>
        <v>8.9888992911595546E-3</v>
      </c>
      <c r="AX284" s="58">
        <f t="shared" si="370"/>
        <v>50.429168625485552</v>
      </c>
      <c r="AY284" s="58"/>
      <c r="AZ284" s="58"/>
      <c r="BA284" s="58"/>
      <c r="BB284" s="58"/>
      <c r="BC284" s="58"/>
      <c r="BD284" s="58"/>
      <c r="BE284" s="58"/>
      <c r="BF284" s="58"/>
      <c r="BG284" s="58"/>
      <c r="BH284" s="58"/>
      <c r="BI284" s="58"/>
      <c r="BJ284" s="58"/>
      <c r="BK284" s="58"/>
      <c r="BL284" s="58"/>
      <c r="BM284" s="58"/>
      <c r="BN284" s="58"/>
      <c r="BO284" s="58"/>
      <c r="BP284" s="58"/>
      <c r="BQ284" s="58"/>
      <c r="BR284" s="58"/>
      <c r="BS284" s="58"/>
      <c r="BT284" s="58"/>
      <c r="BU284" s="58"/>
      <c r="BV284" s="58"/>
      <c r="BW284" s="58"/>
      <c r="BX284" s="58"/>
      <c r="BY284" s="58"/>
      <c r="BZ284" s="58"/>
      <c r="CA284" s="58"/>
      <c r="CB284" s="58"/>
      <c r="CC284" s="58"/>
      <c r="CD284" s="58"/>
      <c r="CE284" s="58"/>
      <c r="CF284" s="58"/>
      <c r="CG284" s="58"/>
      <c r="CH284" s="58"/>
      <c r="CI284" s="58"/>
      <c r="CJ284" s="58"/>
      <c r="CK284" s="58"/>
      <c r="CL284" s="58"/>
      <c r="CM284" s="58"/>
      <c r="CN284" s="58"/>
      <c r="CO284" s="58"/>
      <c r="CP284" s="58"/>
      <c r="CQ284" s="58"/>
      <c r="CR284" s="58"/>
      <c r="CS284" s="58"/>
      <c r="CT284" s="58"/>
      <c r="CU284" s="58"/>
      <c r="CV284" s="58"/>
      <c r="CW284" s="58"/>
      <c r="CX284" s="58"/>
      <c r="CY284" s="58"/>
      <c r="CZ284" s="58"/>
      <c r="DA284" s="58"/>
      <c r="DB284" s="58"/>
      <c r="DC284" s="58"/>
      <c r="DD284" s="58"/>
      <c r="DE284" s="58"/>
      <c r="DF284" s="58"/>
      <c r="DG284" s="58"/>
      <c r="DH284" s="58"/>
      <c r="DI284" s="58"/>
      <c r="DJ284" s="58"/>
      <c r="DK284" s="58"/>
      <c r="DL284" s="58"/>
      <c r="DM284" s="58"/>
      <c r="DN284" s="58"/>
      <c r="DO284" s="58"/>
      <c r="DP284" s="58"/>
      <c r="DQ284" s="58"/>
      <c r="DR284" s="58"/>
      <c r="DS284" s="58"/>
      <c r="DT284" s="58"/>
      <c r="DU284" s="58"/>
      <c r="DV284" s="58"/>
      <c r="DW284" s="58"/>
      <c r="DX284" s="58"/>
      <c r="DY284" s="58"/>
      <c r="DZ284" s="58"/>
      <c r="EA284" s="58"/>
      <c r="EB284" s="58"/>
      <c r="EC284" s="58"/>
      <c r="ED284" s="58"/>
      <c r="EE284" s="58"/>
      <c r="EF284" s="58"/>
      <c r="EG284" s="58"/>
      <c r="EH284" s="58"/>
      <c r="EI284" s="58"/>
      <c r="EJ284" s="58"/>
      <c r="EK284" s="58"/>
      <c r="EL284" s="58"/>
      <c r="EN284" s="8">
        <v>9</v>
      </c>
      <c r="EO284" s="8">
        <v>2</v>
      </c>
    </row>
    <row r="285" spans="1:145" s="16" customFormat="1">
      <c r="A285" s="1"/>
      <c r="B285" s="1" t="s">
        <v>130</v>
      </c>
      <c r="C285" s="1" t="s">
        <v>349</v>
      </c>
      <c r="D285" s="1" t="s">
        <v>350</v>
      </c>
      <c r="E285" s="1">
        <v>9</v>
      </c>
      <c r="F285" s="1">
        <v>2</v>
      </c>
      <c r="G285" s="1"/>
      <c r="H285" s="1"/>
      <c r="I285" s="59">
        <f t="shared" ref="I285:S285" si="382">AVERAGE(I266:I284)</f>
        <v>4.1131578947368421</v>
      </c>
      <c r="J285" s="59">
        <f t="shared" si="382"/>
        <v>2.884736842105263</v>
      </c>
      <c r="K285" s="59">
        <f t="shared" si="382"/>
        <v>0.69416842105263166</v>
      </c>
      <c r="L285" s="59">
        <f t="shared" si="382"/>
        <v>74.89157894736843</v>
      </c>
      <c r="M285" s="59">
        <f t="shared" si="382"/>
        <v>0.10644736842105262</v>
      </c>
      <c r="N285" s="59">
        <f t="shared" si="382"/>
        <v>0.18008947368421049</v>
      </c>
      <c r="O285" s="59">
        <f t="shared" si="382"/>
        <v>0.94090526315789469</v>
      </c>
      <c r="P285" s="59">
        <f t="shared" si="382"/>
        <v>4.6257894736842102E-2</v>
      </c>
      <c r="Q285" s="59">
        <f t="shared" si="382"/>
        <v>12.087368421052632</v>
      </c>
      <c r="R285" s="59">
        <f t="shared" si="382"/>
        <v>1.8852631578947367E-2</v>
      </c>
      <c r="S285" s="59">
        <f t="shared" si="382"/>
        <v>95.963647368421064</v>
      </c>
      <c r="T285" s="1"/>
      <c r="U285" s="1"/>
      <c r="V285" s="59">
        <f>AVERAGE(V266:V284)</f>
        <v>4.285934210997163</v>
      </c>
      <c r="W285" s="59">
        <f>STDEV(V266:V284)</f>
        <v>7.5463007552917391E-2</v>
      </c>
      <c r="X285" s="59">
        <f>AVERAGE(X266:X284)</f>
        <v>3.0060066266587624</v>
      </c>
      <c r="Y285" s="59">
        <f>STDEV(X266:X284)</f>
        <v>6.9545783027480546E-2</v>
      </c>
      <c r="Z285" s="59">
        <f>AVERAGE(Z266:Z284)</f>
        <v>0.72390271755509272</v>
      </c>
      <c r="AA285" s="59">
        <f>STDEV(Z266:Z284)</f>
        <v>9.3405379113807974E-2</v>
      </c>
      <c r="AB285" s="59">
        <f>AVERAGE(AB266:AB284)</f>
        <v>78.041642665977079</v>
      </c>
      <c r="AC285" s="59">
        <f>STDEV(AB266:AB284)</f>
        <v>0.15297576055889339</v>
      </c>
      <c r="AD285" s="59">
        <f>AVERAGE(AD266:AD284)</f>
        <v>0.11094356492314326</v>
      </c>
      <c r="AE285" s="59">
        <f>STDEV(AD266:AD284)</f>
        <v>1.5654605057575023E-2</v>
      </c>
      <c r="AF285" s="59">
        <f>AVERAGE(AF266:AF284)</f>
        <v>0.18768837329800572</v>
      </c>
      <c r="AG285" s="59">
        <f>STDEV(AF266:AF284)</f>
        <v>1.9124242002020023E-2</v>
      </c>
      <c r="AH285" s="59">
        <f>AVERAGE(AH266:AH284)</f>
        <v>0.98047739209029094</v>
      </c>
      <c r="AI285" s="59">
        <f>STDEV(AH266:AH284)</f>
        <v>2.9052565018682759E-2</v>
      </c>
      <c r="AJ285" s="59">
        <f>AVERAGE(AJ266:AJ284)</f>
        <v>4.8342924419907451E-2</v>
      </c>
      <c r="AK285" s="59">
        <f>STDEV(AJ266:AJ284)</f>
        <v>4.4872818808609258E-2</v>
      </c>
      <c r="AL285" s="59">
        <f>AVERAGE(AL266:AL284)</f>
        <v>12.595390368387953</v>
      </c>
      <c r="AM285" s="59">
        <f>STDEV(AL266:AL284)</f>
        <v>0.15275565559724708</v>
      </c>
      <c r="AN285" s="59">
        <f>AVERAGE(AN266:AN284)</f>
        <v>1.9583339282419444E-2</v>
      </c>
      <c r="AO285" s="59">
        <f>STDEV(AN266:AN284)</f>
        <v>1.5137371761726876E-2</v>
      </c>
      <c r="AP285" s="59">
        <f t="shared" ref="AP285:DA285" si="383">AVERAGE(AP266:AP284)</f>
        <v>7.2919408376559254</v>
      </c>
      <c r="AQ285" s="59">
        <f t="shared" si="383"/>
        <v>3.6975931652928867E-2</v>
      </c>
      <c r="AR285" s="59">
        <f t="shared" si="383"/>
        <v>717.66514551602165</v>
      </c>
      <c r="AS285" s="59">
        <f t="shared" si="383"/>
        <v>25.975951803189389</v>
      </c>
      <c r="AT285" s="59">
        <f t="shared" si="383"/>
        <v>0.19166316695092209</v>
      </c>
      <c r="AU285" s="59">
        <f t="shared" si="383"/>
        <v>3.8994246098575474</v>
      </c>
      <c r="AV285" s="59">
        <f t="shared" si="383"/>
        <v>6.6566368129621729</v>
      </c>
      <c r="AW285" s="59">
        <f t="shared" si="383"/>
        <v>9.2764904914890076E-3</v>
      </c>
      <c r="AX285" s="59">
        <f t="shared" si="383"/>
        <v>50.724721668540425</v>
      </c>
      <c r="AY285" s="59" t="e">
        <f t="shared" si="383"/>
        <v>#DIV/0!</v>
      </c>
      <c r="AZ285" s="59" t="e">
        <f t="shared" si="383"/>
        <v>#DIV/0!</v>
      </c>
      <c r="BA285" s="59" t="e">
        <f t="shared" si="383"/>
        <v>#DIV/0!</v>
      </c>
      <c r="BB285" s="59" t="e">
        <f t="shared" si="383"/>
        <v>#DIV/0!</v>
      </c>
      <c r="BC285" s="59" t="e">
        <f t="shared" si="383"/>
        <v>#DIV/0!</v>
      </c>
      <c r="BD285" s="59" t="e">
        <f t="shared" si="383"/>
        <v>#DIV/0!</v>
      </c>
      <c r="BE285" s="59" t="e">
        <f t="shared" si="383"/>
        <v>#DIV/0!</v>
      </c>
      <c r="BF285" s="59" t="e">
        <f t="shared" si="383"/>
        <v>#DIV/0!</v>
      </c>
      <c r="BG285" s="59" t="e">
        <f t="shared" si="383"/>
        <v>#DIV/0!</v>
      </c>
      <c r="BH285" s="59" t="e">
        <f t="shared" si="383"/>
        <v>#DIV/0!</v>
      </c>
      <c r="BI285" s="59" t="e">
        <f t="shared" si="383"/>
        <v>#DIV/0!</v>
      </c>
      <c r="BJ285" s="59" t="e">
        <f t="shared" si="383"/>
        <v>#DIV/0!</v>
      </c>
      <c r="BK285" s="59" t="e">
        <f t="shared" si="383"/>
        <v>#DIV/0!</v>
      </c>
      <c r="BL285" s="59" t="e">
        <f t="shared" si="383"/>
        <v>#DIV/0!</v>
      </c>
      <c r="BM285" s="59" t="e">
        <f t="shared" si="383"/>
        <v>#DIV/0!</v>
      </c>
      <c r="BN285" s="59" t="e">
        <f t="shared" si="383"/>
        <v>#DIV/0!</v>
      </c>
      <c r="BO285" s="59" t="e">
        <f t="shared" si="383"/>
        <v>#DIV/0!</v>
      </c>
      <c r="BP285" s="59" t="e">
        <f t="shared" si="383"/>
        <v>#DIV/0!</v>
      </c>
      <c r="BQ285" s="59" t="e">
        <f t="shared" si="383"/>
        <v>#DIV/0!</v>
      </c>
      <c r="BR285" s="59" t="e">
        <f t="shared" si="383"/>
        <v>#DIV/0!</v>
      </c>
      <c r="BS285" s="59" t="e">
        <f t="shared" si="383"/>
        <v>#DIV/0!</v>
      </c>
      <c r="BT285" s="59" t="e">
        <f t="shared" si="383"/>
        <v>#DIV/0!</v>
      </c>
      <c r="BU285" s="59" t="e">
        <f t="shared" si="383"/>
        <v>#DIV/0!</v>
      </c>
      <c r="BV285" s="59" t="e">
        <f t="shared" si="383"/>
        <v>#DIV/0!</v>
      </c>
      <c r="BW285" s="59" t="e">
        <f t="shared" si="383"/>
        <v>#DIV/0!</v>
      </c>
      <c r="BX285" s="59" t="e">
        <f t="shared" si="383"/>
        <v>#DIV/0!</v>
      </c>
      <c r="BY285" s="59" t="e">
        <f t="shared" si="383"/>
        <v>#DIV/0!</v>
      </c>
      <c r="BZ285" s="59" t="e">
        <f t="shared" si="383"/>
        <v>#DIV/0!</v>
      </c>
      <c r="CA285" s="59" t="e">
        <f t="shared" si="383"/>
        <v>#DIV/0!</v>
      </c>
      <c r="CB285" s="59" t="e">
        <f t="shared" si="383"/>
        <v>#DIV/0!</v>
      </c>
      <c r="CC285" s="59" t="e">
        <f t="shared" si="383"/>
        <v>#DIV/0!</v>
      </c>
      <c r="CD285" s="59" t="e">
        <f t="shared" si="383"/>
        <v>#DIV/0!</v>
      </c>
      <c r="CE285" s="59" t="e">
        <f t="shared" si="383"/>
        <v>#DIV/0!</v>
      </c>
      <c r="CF285" s="59" t="e">
        <f t="shared" si="383"/>
        <v>#DIV/0!</v>
      </c>
      <c r="CG285" s="59" t="e">
        <f t="shared" si="383"/>
        <v>#DIV/0!</v>
      </c>
      <c r="CH285" s="59" t="e">
        <f t="shared" si="383"/>
        <v>#DIV/0!</v>
      </c>
      <c r="CI285" s="59" t="e">
        <f t="shared" si="383"/>
        <v>#DIV/0!</v>
      </c>
      <c r="CJ285" s="59" t="e">
        <f t="shared" si="383"/>
        <v>#DIV/0!</v>
      </c>
      <c r="CK285" s="59" t="e">
        <f t="shared" si="383"/>
        <v>#DIV/0!</v>
      </c>
      <c r="CL285" s="59" t="e">
        <f t="shared" si="383"/>
        <v>#DIV/0!</v>
      </c>
      <c r="CM285" s="59" t="e">
        <f t="shared" si="383"/>
        <v>#DIV/0!</v>
      </c>
      <c r="CN285" s="59" t="e">
        <f t="shared" si="383"/>
        <v>#DIV/0!</v>
      </c>
      <c r="CO285" s="59" t="e">
        <f t="shared" si="383"/>
        <v>#DIV/0!</v>
      </c>
      <c r="CP285" s="59" t="e">
        <f t="shared" si="383"/>
        <v>#DIV/0!</v>
      </c>
      <c r="CQ285" s="59" t="e">
        <f t="shared" si="383"/>
        <v>#DIV/0!</v>
      </c>
      <c r="CR285" s="59" t="e">
        <f t="shared" si="383"/>
        <v>#DIV/0!</v>
      </c>
      <c r="CS285" s="59" t="e">
        <f t="shared" si="383"/>
        <v>#DIV/0!</v>
      </c>
      <c r="CT285" s="59" t="e">
        <f t="shared" si="383"/>
        <v>#DIV/0!</v>
      </c>
      <c r="CU285" s="59" t="e">
        <f t="shared" si="383"/>
        <v>#DIV/0!</v>
      </c>
      <c r="CV285" s="59" t="e">
        <f t="shared" si="383"/>
        <v>#DIV/0!</v>
      </c>
      <c r="CW285" s="59" t="e">
        <f t="shared" si="383"/>
        <v>#DIV/0!</v>
      </c>
      <c r="CX285" s="59" t="e">
        <f t="shared" si="383"/>
        <v>#DIV/0!</v>
      </c>
      <c r="CY285" s="59" t="e">
        <f t="shared" si="383"/>
        <v>#DIV/0!</v>
      </c>
      <c r="CZ285" s="59" t="e">
        <f t="shared" si="383"/>
        <v>#DIV/0!</v>
      </c>
      <c r="DA285" s="59" t="e">
        <f t="shared" si="383"/>
        <v>#DIV/0!</v>
      </c>
      <c r="DB285" s="59" t="e">
        <f t="shared" ref="DB285:EG285" si="384">AVERAGE(DB266:DB284)</f>
        <v>#DIV/0!</v>
      </c>
      <c r="DC285" s="59" t="e">
        <f t="shared" si="384"/>
        <v>#DIV/0!</v>
      </c>
      <c r="DD285" s="59" t="e">
        <f t="shared" si="384"/>
        <v>#DIV/0!</v>
      </c>
      <c r="DE285" s="59" t="e">
        <f t="shared" si="384"/>
        <v>#DIV/0!</v>
      </c>
      <c r="DF285" s="59" t="e">
        <f t="shared" si="384"/>
        <v>#DIV/0!</v>
      </c>
      <c r="DG285" s="59" t="e">
        <f t="shared" si="384"/>
        <v>#DIV/0!</v>
      </c>
      <c r="DH285" s="59" t="e">
        <f t="shared" si="384"/>
        <v>#DIV/0!</v>
      </c>
      <c r="DI285" s="59" t="e">
        <f t="shared" si="384"/>
        <v>#DIV/0!</v>
      </c>
      <c r="DJ285" s="59" t="e">
        <f t="shared" si="384"/>
        <v>#DIV/0!</v>
      </c>
      <c r="DK285" s="59" t="e">
        <f t="shared" si="384"/>
        <v>#DIV/0!</v>
      </c>
      <c r="DL285" s="59" t="e">
        <f t="shared" si="384"/>
        <v>#DIV/0!</v>
      </c>
      <c r="DM285" s="59" t="e">
        <f t="shared" si="384"/>
        <v>#DIV/0!</v>
      </c>
      <c r="DN285" s="59" t="e">
        <f t="shared" si="384"/>
        <v>#DIV/0!</v>
      </c>
      <c r="DO285" s="59" t="e">
        <f t="shared" si="384"/>
        <v>#DIV/0!</v>
      </c>
      <c r="DP285" s="59" t="e">
        <f t="shared" si="384"/>
        <v>#DIV/0!</v>
      </c>
      <c r="DQ285" s="59" t="e">
        <f t="shared" si="384"/>
        <v>#DIV/0!</v>
      </c>
      <c r="DR285" s="59" t="e">
        <f t="shared" si="384"/>
        <v>#DIV/0!</v>
      </c>
      <c r="DS285" s="59" t="e">
        <f t="shared" si="384"/>
        <v>#DIV/0!</v>
      </c>
      <c r="DT285" s="59" t="e">
        <f t="shared" si="384"/>
        <v>#DIV/0!</v>
      </c>
      <c r="DU285" s="59" t="e">
        <f t="shared" si="384"/>
        <v>#DIV/0!</v>
      </c>
      <c r="DV285" s="59" t="e">
        <f t="shared" si="384"/>
        <v>#DIV/0!</v>
      </c>
      <c r="DW285" s="59" t="e">
        <f t="shared" si="384"/>
        <v>#DIV/0!</v>
      </c>
      <c r="DX285" s="59" t="e">
        <f t="shared" si="384"/>
        <v>#DIV/0!</v>
      </c>
      <c r="DY285" s="59" t="e">
        <f t="shared" si="384"/>
        <v>#DIV/0!</v>
      </c>
      <c r="DZ285" s="59" t="e">
        <f t="shared" si="384"/>
        <v>#DIV/0!</v>
      </c>
      <c r="EA285" s="59" t="e">
        <f t="shared" si="384"/>
        <v>#DIV/0!</v>
      </c>
      <c r="EB285" s="59" t="e">
        <f t="shared" si="384"/>
        <v>#DIV/0!</v>
      </c>
      <c r="EC285" s="59" t="e">
        <f t="shared" si="384"/>
        <v>#DIV/0!</v>
      </c>
      <c r="ED285" s="59" t="e">
        <f t="shared" si="384"/>
        <v>#DIV/0!</v>
      </c>
      <c r="EE285" s="59" t="e">
        <f t="shared" si="384"/>
        <v>#DIV/0!</v>
      </c>
      <c r="EF285" s="59" t="e">
        <f t="shared" si="384"/>
        <v>#DIV/0!</v>
      </c>
      <c r="EG285" s="59" t="e">
        <f t="shared" si="384"/>
        <v>#DIV/0!</v>
      </c>
      <c r="EH285" s="59" t="e">
        <f>AVERAGE(EH266:EH284)</f>
        <v>#DIV/0!</v>
      </c>
      <c r="EI285" s="59" t="e">
        <f>AVERAGE(EI266:EI284)</f>
        <v>#DIV/0!</v>
      </c>
      <c r="EJ285" s="59" t="e">
        <f>AVERAGE(EJ266:EJ284)</f>
        <v>#DIV/0!</v>
      </c>
      <c r="EK285" s="59" t="e">
        <f>AVERAGE(EK266:EK284)</f>
        <v>#DIV/0!</v>
      </c>
      <c r="EL285" s="59" t="e">
        <f>AVERAGE(EL266:EL284)</f>
        <v>#DIV/0!</v>
      </c>
      <c r="EN285" s="16">
        <v>9</v>
      </c>
      <c r="EO285" s="16">
        <v>2</v>
      </c>
    </row>
    <row r="286" spans="1:145" s="19" customFormat="1">
      <c r="A286" s="2"/>
      <c r="B286" s="2"/>
      <c r="C286" s="2"/>
      <c r="D286" s="2"/>
      <c r="E286" s="2"/>
      <c r="F286" s="2"/>
      <c r="G286" s="2"/>
      <c r="H286" s="2"/>
      <c r="I286" s="60">
        <f>STDEV(I266:I284)</f>
        <v>9.8604295127260419E-2</v>
      </c>
      <c r="J286" s="60">
        <f t="shared" ref="J286:S286" si="385">STDEV(J266:J284)</f>
        <v>7.8483432154863239E-2</v>
      </c>
      <c r="K286" s="60">
        <f t="shared" si="385"/>
        <v>8.4725872033356742E-2</v>
      </c>
      <c r="L286" s="60">
        <f t="shared" si="385"/>
        <v>0.95246617413192136</v>
      </c>
      <c r="M286" s="60">
        <f t="shared" si="385"/>
        <v>1.4978961854735257E-2</v>
      </c>
      <c r="N286" s="60">
        <f t="shared" si="385"/>
        <v>1.8301393229807578E-2</v>
      </c>
      <c r="O286" s="60">
        <f t="shared" si="385"/>
        <v>3.0395512711294356E-2</v>
      </c>
      <c r="P286" s="60">
        <f t="shared" si="385"/>
        <v>4.2922065237014473E-2</v>
      </c>
      <c r="Q286" s="60">
        <f t="shared" si="385"/>
        <v>0.2321599569564807</v>
      </c>
      <c r="R286" s="60">
        <f t="shared" si="385"/>
        <v>1.4637333106404202E-2</v>
      </c>
      <c r="S286" s="60">
        <f t="shared" si="385"/>
        <v>1.2098869149949598</v>
      </c>
      <c r="T286" s="2"/>
      <c r="U286" s="2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  <c r="AL286" s="60"/>
      <c r="AM286" s="60"/>
      <c r="AN286" s="60"/>
      <c r="AO286" s="60"/>
      <c r="AP286" s="60">
        <f t="shared" ref="AP286:DA286" si="386">STDEV(AP266:AP284)</f>
        <v>9.905474768586478E-2</v>
      </c>
      <c r="AQ286" s="60">
        <f t="shared" si="386"/>
        <v>5.6989824615495174E-3</v>
      </c>
      <c r="AR286" s="60">
        <f t="shared" si="386"/>
        <v>108.01558652852356</v>
      </c>
      <c r="AS286" s="60">
        <f t="shared" si="386"/>
        <v>0.643058087818553</v>
      </c>
      <c r="AT286" s="60">
        <f t="shared" si="386"/>
        <v>2.1190293483337928E-2</v>
      </c>
      <c r="AU286" s="60">
        <f t="shared" si="386"/>
        <v>0.6543296735748223</v>
      </c>
      <c r="AV286" s="60">
        <f t="shared" si="386"/>
        <v>1.2617155872495867</v>
      </c>
      <c r="AW286" s="60">
        <f t="shared" si="386"/>
        <v>1.202721113664567E-3</v>
      </c>
      <c r="AX286" s="60">
        <f t="shared" si="386"/>
        <v>4.2094881187512865</v>
      </c>
      <c r="AY286" s="60" t="e">
        <f t="shared" si="386"/>
        <v>#DIV/0!</v>
      </c>
      <c r="AZ286" s="60" t="e">
        <f t="shared" si="386"/>
        <v>#DIV/0!</v>
      </c>
      <c r="BA286" s="60" t="e">
        <f t="shared" si="386"/>
        <v>#DIV/0!</v>
      </c>
      <c r="BB286" s="60" t="e">
        <f t="shared" si="386"/>
        <v>#DIV/0!</v>
      </c>
      <c r="BC286" s="60" t="e">
        <f t="shared" si="386"/>
        <v>#DIV/0!</v>
      </c>
      <c r="BD286" s="60" t="e">
        <f t="shared" si="386"/>
        <v>#DIV/0!</v>
      </c>
      <c r="BE286" s="60" t="e">
        <f t="shared" si="386"/>
        <v>#DIV/0!</v>
      </c>
      <c r="BF286" s="60" t="e">
        <f t="shared" si="386"/>
        <v>#DIV/0!</v>
      </c>
      <c r="BG286" s="60" t="e">
        <f t="shared" si="386"/>
        <v>#DIV/0!</v>
      </c>
      <c r="BH286" s="60" t="e">
        <f t="shared" si="386"/>
        <v>#DIV/0!</v>
      </c>
      <c r="BI286" s="60" t="e">
        <f t="shared" si="386"/>
        <v>#DIV/0!</v>
      </c>
      <c r="BJ286" s="60" t="e">
        <f t="shared" si="386"/>
        <v>#DIV/0!</v>
      </c>
      <c r="BK286" s="60" t="e">
        <f t="shared" si="386"/>
        <v>#DIV/0!</v>
      </c>
      <c r="BL286" s="60" t="e">
        <f t="shared" si="386"/>
        <v>#DIV/0!</v>
      </c>
      <c r="BM286" s="60" t="e">
        <f t="shared" si="386"/>
        <v>#DIV/0!</v>
      </c>
      <c r="BN286" s="60" t="e">
        <f t="shared" si="386"/>
        <v>#DIV/0!</v>
      </c>
      <c r="BO286" s="60" t="e">
        <f t="shared" si="386"/>
        <v>#DIV/0!</v>
      </c>
      <c r="BP286" s="60" t="e">
        <f t="shared" si="386"/>
        <v>#DIV/0!</v>
      </c>
      <c r="BQ286" s="60" t="e">
        <f t="shared" si="386"/>
        <v>#DIV/0!</v>
      </c>
      <c r="BR286" s="60" t="e">
        <f t="shared" si="386"/>
        <v>#DIV/0!</v>
      </c>
      <c r="BS286" s="60" t="e">
        <f t="shared" si="386"/>
        <v>#DIV/0!</v>
      </c>
      <c r="BT286" s="60" t="e">
        <f t="shared" si="386"/>
        <v>#DIV/0!</v>
      </c>
      <c r="BU286" s="60" t="e">
        <f t="shared" si="386"/>
        <v>#DIV/0!</v>
      </c>
      <c r="BV286" s="60" t="e">
        <f t="shared" si="386"/>
        <v>#DIV/0!</v>
      </c>
      <c r="BW286" s="60" t="e">
        <f t="shared" si="386"/>
        <v>#DIV/0!</v>
      </c>
      <c r="BX286" s="60" t="e">
        <f t="shared" si="386"/>
        <v>#DIV/0!</v>
      </c>
      <c r="BY286" s="60" t="e">
        <f t="shared" si="386"/>
        <v>#DIV/0!</v>
      </c>
      <c r="BZ286" s="60" t="e">
        <f t="shared" si="386"/>
        <v>#DIV/0!</v>
      </c>
      <c r="CA286" s="60" t="e">
        <f t="shared" si="386"/>
        <v>#DIV/0!</v>
      </c>
      <c r="CB286" s="60" t="e">
        <f t="shared" si="386"/>
        <v>#DIV/0!</v>
      </c>
      <c r="CC286" s="60" t="e">
        <f t="shared" si="386"/>
        <v>#DIV/0!</v>
      </c>
      <c r="CD286" s="60" t="e">
        <f t="shared" si="386"/>
        <v>#DIV/0!</v>
      </c>
      <c r="CE286" s="60" t="e">
        <f t="shared" si="386"/>
        <v>#DIV/0!</v>
      </c>
      <c r="CF286" s="60" t="e">
        <f t="shared" si="386"/>
        <v>#DIV/0!</v>
      </c>
      <c r="CG286" s="60" t="e">
        <f t="shared" si="386"/>
        <v>#DIV/0!</v>
      </c>
      <c r="CH286" s="60" t="e">
        <f t="shared" si="386"/>
        <v>#DIV/0!</v>
      </c>
      <c r="CI286" s="60" t="e">
        <f t="shared" si="386"/>
        <v>#DIV/0!</v>
      </c>
      <c r="CJ286" s="60" t="e">
        <f t="shared" si="386"/>
        <v>#DIV/0!</v>
      </c>
      <c r="CK286" s="60" t="e">
        <f t="shared" si="386"/>
        <v>#DIV/0!</v>
      </c>
      <c r="CL286" s="60" t="e">
        <f t="shared" si="386"/>
        <v>#DIV/0!</v>
      </c>
      <c r="CM286" s="60" t="e">
        <f t="shared" si="386"/>
        <v>#DIV/0!</v>
      </c>
      <c r="CN286" s="60" t="e">
        <f t="shared" si="386"/>
        <v>#DIV/0!</v>
      </c>
      <c r="CO286" s="60" t="e">
        <f t="shared" si="386"/>
        <v>#DIV/0!</v>
      </c>
      <c r="CP286" s="60" t="e">
        <f t="shared" si="386"/>
        <v>#DIV/0!</v>
      </c>
      <c r="CQ286" s="60" t="e">
        <f t="shared" si="386"/>
        <v>#DIV/0!</v>
      </c>
      <c r="CR286" s="60" t="e">
        <f t="shared" si="386"/>
        <v>#DIV/0!</v>
      </c>
      <c r="CS286" s="60" t="e">
        <f t="shared" si="386"/>
        <v>#DIV/0!</v>
      </c>
      <c r="CT286" s="60" t="e">
        <f t="shared" si="386"/>
        <v>#DIV/0!</v>
      </c>
      <c r="CU286" s="60" t="e">
        <f t="shared" si="386"/>
        <v>#DIV/0!</v>
      </c>
      <c r="CV286" s="60" t="e">
        <f t="shared" si="386"/>
        <v>#DIV/0!</v>
      </c>
      <c r="CW286" s="60" t="e">
        <f t="shared" si="386"/>
        <v>#DIV/0!</v>
      </c>
      <c r="CX286" s="60" t="e">
        <f t="shared" si="386"/>
        <v>#DIV/0!</v>
      </c>
      <c r="CY286" s="60" t="e">
        <f t="shared" si="386"/>
        <v>#DIV/0!</v>
      </c>
      <c r="CZ286" s="60" t="e">
        <f t="shared" si="386"/>
        <v>#DIV/0!</v>
      </c>
      <c r="DA286" s="60" t="e">
        <f t="shared" si="386"/>
        <v>#DIV/0!</v>
      </c>
      <c r="DB286" s="60" t="e">
        <f t="shared" ref="DB286:EL286" si="387">STDEV(DB266:DB284)</f>
        <v>#DIV/0!</v>
      </c>
      <c r="DC286" s="60" t="e">
        <f t="shared" si="387"/>
        <v>#DIV/0!</v>
      </c>
      <c r="DD286" s="60" t="e">
        <f t="shared" si="387"/>
        <v>#DIV/0!</v>
      </c>
      <c r="DE286" s="60" t="e">
        <f t="shared" si="387"/>
        <v>#DIV/0!</v>
      </c>
      <c r="DF286" s="60" t="e">
        <f t="shared" si="387"/>
        <v>#DIV/0!</v>
      </c>
      <c r="DG286" s="60" t="e">
        <f t="shared" si="387"/>
        <v>#DIV/0!</v>
      </c>
      <c r="DH286" s="60" t="e">
        <f t="shared" si="387"/>
        <v>#DIV/0!</v>
      </c>
      <c r="DI286" s="60" t="e">
        <f t="shared" si="387"/>
        <v>#DIV/0!</v>
      </c>
      <c r="DJ286" s="60" t="e">
        <f t="shared" si="387"/>
        <v>#DIV/0!</v>
      </c>
      <c r="DK286" s="60" t="e">
        <f t="shared" si="387"/>
        <v>#DIV/0!</v>
      </c>
      <c r="DL286" s="60" t="e">
        <f t="shared" si="387"/>
        <v>#DIV/0!</v>
      </c>
      <c r="DM286" s="60" t="e">
        <f t="shared" si="387"/>
        <v>#DIV/0!</v>
      </c>
      <c r="DN286" s="60" t="e">
        <f t="shared" si="387"/>
        <v>#DIV/0!</v>
      </c>
      <c r="DO286" s="60" t="e">
        <f t="shared" si="387"/>
        <v>#DIV/0!</v>
      </c>
      <c r="DP286" s="60" t="e">
        <f t="shared" si="387"/>
        <v>#DIV/0!</v>
      </c>
      <c r="DQ286" s="60" t="e">
        <f t="shared" si="387"/>
        <v>#DIV/0!</v>
      </c>
      <c r="DR286" s="60" t="e">
        <f t="shared" si="387"/>
        <v>#DIV/0!</v>
      </c>
      <c r="DS286" s="60" t="e">
        <f t="shared" si="387"/>
        <v>#DIV/0!</v>
      </c>
      <c r="DT286" s="60" t="e">
        <f t="shared" si="387"/>
        <v>#DIV/0!</v>
      </c>
      <c r="DU286" s="60" t="e">
        <f t="shared" si="387"/>
        <v>#DIV/0!</v>
      </c>
      <c r="DV286" s="60" t="e">
        <f t="shared" si="387"/>
        <v>#DIV/0!</v>
      </c>
      <c r="DW286" s="60" t="e">
        <f t="shared" si="387"/>
        <v>#DIV/0!</v>
      </c>
      <c r="DX286" s="60" t="e">
        <f t="shared" si="387"/>
        <v>#DIV/0!</v>
      </c>
      <c r="DY286" s="60" t="e">
        <f t="shared" si="387"/>
        <v>#DIV/0!</v>
      </c>
      <c r="DZ286" s="60" t="e">
        <f t="shared" si="387"/>
        <v>#DIV/0!</v>
      </c>
      <c r="EA286" s="60" t="e">
        <f t="shared" si="387"/>
        <v>#DIV/0!</v>
      </c>
      <c r="EB286" s="60" t="e">
        <f t="shared" si="387"/>
        <v>#DIV/0!</v>
      </c>
      <c r="EC286" s="60" t="e">
        <f t="shared" si="387"/>
        <v>#DIV/0!</v>
      </c>
      <c r="ED286" s="60" t="e">
        <f t="shared" si="387"/>
        <v>#DIV/0!</v>
      </c>
      <c r="EE286" s="60" t="e">
        <f t="shared" si="387"/>
        <v>#DIV/0!</v>
      </c>
      <c r="EF286" s="60" t="e">
        <f t="shared" si="387"/>
        <v>#DIV/0!</v>
      </c>
      <c r="EG286" s="60" t="e">
        <f t="shared" si="387"/>
        <v>#DIV/0!</v>
      </c>
      <c r="EH286" s="60" t="e">
        <f t="shared" si="387"/>
        <v>#DIV/0!</v>
      </c>
      <c r="EI286" s="60" t="e">
        <f t="shared" si="387"/>
        <v>#DIV/0!</v>
      </c>
      <c r="EJ286" s="60" t="e">
        <f t="shared" si="387"/>
        <v>#DIV/0!</v>
      </c>
      <c r="EK286" s="60" t="e">
        <f t="shared" si="387"/>
        <v>#DIV/0!</v>
      </c>
      <c r="EL286" s="60" t="e">
        <f t="shared" si="387"/>
        <v>#DIV/0!</v>
      </c>
    </row>
    <row r="287" spans="1:145">
      <c r="B287" s="18"/>
      <c r="C287" s="18"/>
      <c r="D287" s="1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18"/>
      <c r="V287" s="58"/>
      <c r="W287" s="58"/>
      <c r="X287" s="58"/>
      <c r="Y287" s="58"/>
      <c r="Z287" s="58"/>
      <c r="AA287" s="58"/>
      <c r="AB287" s="58"/>
      <c r="AC287" s="58"/>
      <c r="AD287" s="58"/>
      <c r="AE287" s="58"/>
      <c r="AF287" s="58"/>
      <c r="AG287" s="58"/>
      <c r="AH287" s="58"/>
      <c r="AI287" s="58"/>
      <c r="AJ287" s="58"/>
      <c r="AK287" s="58"/>
      <c r="AL287" s="58"/>
      <c r="AM287" s="58"/>
      <c r="AN287" s="58"/>
      <c r="AO287" s="58"/>
      <c r="AP287" s="58"/>
      <c r="AQ287" s="58" t="e">
        <f t="shared" ref="AQ287:AQ305" si="388">AD287/X287</f>
        <v>#DIV/0!</v>
      </c>
      <c r="AR287" s="58" t="e">
        <f t="shared" ref="AR287:AR305" si="389">AB287/AD287</f>
        <v>#DIV/0!</v>
      </c>
      <c r="AS287" s="58" t="e">
        <f t="shared" ref="AS287:AS305" si="390">AB287/X287</f>
        <v>#DIV/0!</v>
      </c>
      <c r="AT287" s="58" t="e">
        <f t="shared" ref="AT287:AT305" si="391">AF287/AH287</f>
        <v>#DIV/0!</v>
      </c>
      <c r="AU287" s="58" t="e">
        <f t="shared" ref="AU287:AU305" si="392">Z287/AF287</f>
        <v>#DIV/0!</v>
      </c>
      <c r="AV287" s="58" t="e">
        <f t="shared" ref="AV287:AV305" si="393">Z287/AD287</f>
        <v>#DIV/0!</v>
      </c>
      <c r="AW287" s="58" t="e">
        <f t="shared" ref="AW287:AW305" si="394">Z287/AB287</f>
        <v>#DIV/0!</v>
      </c>
      <c r="AX287" s="58" t="e">
        <f t="shared" ref="AX287:AX305" si="395">((AF287/40.311)/((AF287/40.311)+(Z287/159.688)))*100</f>
        <v>#DIV/0!</v>
      </c>
      <c r="AY287" s="58"/>
      <c r="AZ287" s="58"/>
      <c r="BA287" s="58"/>
      <c r="BB287" s="58"/>
      <c r="BC287" s="58"/>
      <c r="BD287" s="58"/>
      <c r="BE287" s="58"/>
      <c r="BF287" s="58"/>
      <c r="BG287" s="58"/>
      <c r="BH287" s="58"/>
      <c r="BI287" s="58"/>
      <c r="BJ287" s="58"/>
      <c r="BK287" s="58"/>
      <c r="BL287" s="58"/>
      <c r="BM287" s="58"/>
      <c r="BN287" s="58"/>
      <c r="BO287" s="58"/>
      <c r="BP287" s="58"/>
      <c r="BQ287" s="58"/>
      <c r="BR287" s="58"/>
      <c r="BS287" s="58"/>
      <c r="BT287" s="58"/>
      <c r="BU287" s="58"/>
      <c r="BV287" s="58"/>
      <c r="BW287" s="58"/>
      <c r="BX287" s="58"/>
      <c r="BY287" s="58"/>
      <c r="BZ287" s="58"/>
      <c r="CA287" s="58"/>
      <c r="CB287" s="58"/>
      <c r="CC287" s="58"/>
      <c r="CD287" s="58"/>
      <c r="CE287" s="58"/>
      <c r="CF287" s="58"/>
      <c r="CG287" s="58"/>
      <c r="CH287" s="58"/>
      <c r="CI287" s="58"/>
      <c r="CJ287" s="58"/>
      <c r="CK287" s="58"/>
      <c r="CL287" s="58"/>
      <c r="CM287" s="58"/>
      <c r="CN287" s="58"/>
      <c r="CO287" s="58"/>
      <c r="CP287" s="58"/>
      <c r="CQ287" s="58"/>
      <c r="CR287" s="58"/>
      <c r="CS287" s="58"/>
      <c r="CT287" s="58"/>
      <c r="CU287" s="58"/>
      <c r="CV287" s="58"/>
      <c r="CW287" s="58"/>
      <c r="CX287" s="58"/>
      <c r="CY287" s="58"/>
      <c r="CZ287" s="58"/>
      <c r="DA287" s="58"/>
      <c r="DB287" s="58"/>
      <c r="DC287" s="58"/>
      <c r="DD287" s="58"/>
      <c r="DE287" s="58"/>
      <c r="DF287" s="58"/>
      <c r="DG287" s="58"/>
      <c r="DH287" s="58"/>
      <c r="DI287" s="58"/>
      <c r="DJ287" s="58"/>
      <c r="DK287" s="58"/>
      <c r="DL287" s="58"/>
      <c r="DM287" s="58"/>
      <c r="DN287" s="58"/>
      <c r="DO287" s="58"/>
      <c r="DP287" s="58"/>
      <c r="DQ287" s="58"/>
      <c r="DR287" s="58"/>
      <c r="DS287" s="58"/>
      <c r="DT287" s="58"/>
      <c r="DU287" s="58"/>
      <c r="DV287" s="58"/>
      <c r="DW287" s="58"/>
      <c r="DX287" s="58"/>
      <c r="DY287" s="58"/>
      <c r="DZ287" s="58"/>
      <c r="EA287" s="58"/>
      <c r="EB287" s="58"/>
      <c r="EC287" s="58"/>
      <c r="ED287" s="58"/>
      <c r="EE287" s="58"/>
      <c r="EF287" s="58"/>
      <c r="EG287" s="58"/>
      <c r="EH287" s="58"/>
      <c r="EI287" s="58"/>
      <c r="EJ287" s="58"/>
      <c r="EK287" s="58"/>
      <c r="EL287" s="58"/>
    </row>
    <row r="288" spans="1:145">
      <c r="A288" s="8" t="s">
        <v>347</v>
      </c>
      <c r="B288" s="18" t="s">
        <v>369</v>
      </c>
      <c r="C288" s="18" t="s">
        <v>349</v>
      </c>
      <c r="D288" s="18" t="s">
        <v>350</v>
      </c>
      <c r="E288" s="8">
        <v>9</v>
      </c>
      <c r="F288" s="8">
        <v>3</v>
      </c>
      <c r="G288" s="8" t="s">
        <v>1198</v>
      </c>
      <c r="H288" s="8" t="s">
        <v>1199</v>
      </c>
      <c r="I288" s="58">
        <v>4.3</v>
      </c>
      <c r="J288" s="58">
        <v>2.6</v>
      </c>
      <c r="K288" s="58">
        <v>0.81169999999999998</v>
      </c>
      <c r="L288" s="58">
        <v>75.62</v>
      </c>
      <c r="M288" s="58">
        <v>0.1318</v>
      </c>
      <c r="N288" s="58">
        <v>0.17610000000000001</v>
      </c>
      <c r="O288" s="58">
        <v>1.0785</v>
      </c>
      <c r="P288" s="58">
        <v>8.1600000000000006E-2</v>
      </c>
      <c r="Q288" s="58">
        <v>12.22</v>
      </c>
      <c r="R288" s="58">
        <v>7.0000000000000001E-3</v>
      </c>
      <c r="S288" s="58">
        <v>97.026700000000005</v>
      </c>
      <c r="T288" s="18"/>
      <c r="V288" s="58">
        <f t="shared" ref="V288:V305" si="396">(I288/S288)*100</f>
        <v>4.4317698118146858</v>
      </c>
      <c r="W288" s="58"/>
      <c r="X288" s="58">
        <f t="shared" ref="X288:X305" si="397">(J288/S288)*100</f>
        <v>2.6796747699344614</v>
      </c>
      <c r="Y288" s="58"/>
      <c r="Z288" s="58">
        <f t="shared" ref="Z288:Z305" si="398">(K288/S288)*100</f>
        <v>0.83657385029069309</v>
      </c>
      <c r="AA288" s="58"/>
      <c r="AB288" s="58">
        <f t="shared" ref="AB288:AB305" si="399">(L288/S288)*100</f>
        <v>77.937310039401524</v>
      </c>
      <c r="AC288" s="58"/>
      <c r="AD288" s="58">
        <f t="shared" ref="AD288:AD305" si="400">(M288/S288)*100</f>
        <v>0.13583889795283152</v>
      </c>
      <c r="AE288" s="58"/>
      <c r="AF288" s="58">
        <f t="shared" ref="AF288:AF305" si="401">(N288/S288)*100</f>
        <v>0.18149643345594563</v>
      </c>
      <c r="AG288" s="58"/>
      <c r="AH288" s="58">
        <f t="shared" ref="AH288:AH305" si="402">(O288/S288)*100</f>
        <v>1.11154970745166</v>
      </c>
      <c r="AI288" s="58"/>
      <c r="AJ288" s="58">
        <f t="shared" ref="AJ288:AJ305" si="403">(P288/S288)*100</f>
        <v>8.410056201025079E-2</v>
      </c>
      <c r="AK288" s="58"/>
      <c r="AL288" s="58">
        <f t="shared" ref="AL288:AL305" si="404">(Q288/S288)*100</f>
        <v>12.594471418691969</v>
      </c>
      <c r="AM288" s="58"/>
      <c r="AN288" s="58">
        <f t="shared" ref="AN288:AN305" si="405">(R288/S288)*100</f>
        <v>7.2145089959773957E-3</v>
      </c>
      <c r="AO288" s="58"/>
      <c r="AP288" s="58">
        <f t="shared" ref="AP288:AP305" si="406">V288+X288</f>
        <v>7.1114445817491472</v>
      </c>
      <c r="AQ288" s="58">
        <f t="shared" si="388"/>
        <v>5.0692307692307682E-2</v>
      </c>
      <c r="AR288" s="58">
        <f t="shared" si="389"/>
        <v>573.74810318664652</v>
      </c>
      <c r="AS288" s="58">
        <f t="shared" si="390"/>
        <v>29.084615384615383</v>
      </c>
      <c r="AT288" s="58">
        <f t="shared" si="391"/>
        <v>0.16328233657858138</v>
      </c>
      <c r="AU288" s="58">
        <f t="shared" si="392"/>
        <v>4.6093128904031797</v>
      </c>
      <c r="AV288" s="58">
        <f t="shared" si="393"/>
        <v>6.1585735963581181</v>
      </c>
      <c r="AW288" s="58">
        <f t="shared" si="394"/>
        <v>1.0733932822004759E-2</v>
      </c>
      <c r="AX288" s="58">
        <f t="shared" si="395"/>
        <v>46.220193256097716</v>
      </c>
      <c r="AY288" s="58"/>
      <c r="AZ288" s="58"/>
      <c r="BA288" s="58"/>
      <c r="BB288" s="58"/>
      <c r="BC288" s="58"/>
      <c r="BD288" s="58"/>
      <c r="BE288" s="58"/>
      <c r="BF288" s="58"/>
      <c r="BG288" s="58"/>
      <c r="BH288" s="58"/>
      <c r="BI288" s="58"/>
      <c r="BJ288" s="58"/>
      <c r="BK288" s="58"/>
      <c r="BL288" s="58"/>
      <c r="BM288" s="58"/>
      <c r="BN288" s="58"/>
      <c r="BO288" s="58"/>
      <c r="BP288" s="58"/>
      <c r="BQ288" s="58"/>
      <c r="BR288" s="58"/>
      <c r="BS288" s="58"/>
      <c r="BT288" s="58"/>
      <c r="BU288" s="58"/>
      <c r="BV288" s="58"/>
      <c r="BW288" s="58"/>
      <c r="BX288" s="58"/>
      <c r="BY288" s="58"/>
      <c r="BZ288" s="58"/>
      <c r="CA288" s="58"/>
      <c r="CB288" s="58"/>
      <c r="CC288" s="58"/>
      <c r="CD288" s="58"/>
      <c r="CE288" s="58"/>
      <c r="CF288" s="58"/>
      <c r="CG288" s="58"/>
      <c r="CH288" s="58"/>
      <c r="CI288" s="58"/>
      <c r="CJ288" s="58"/>
      <c r="CK288" s="58"/>
      <c r="CL288" s="58"/>
      <c r="CM288" s="58"/>
      <c r="CN288" s="58"/>
      <c r="CO288" s="58"/>
      <c r="CP288" s="58"/>
      <c r="CQ288" s="58"/>
      <c r="CR288" s="58"/>
      <c r="CS288" s="58"/>
      <c r="CT288" s="58"/>
      <c r="CU288" s="58"/>
      <c r="CV288" s="58"/>
      <c r="CW288" s="58"/>
      <c r="CX288" s="58"/>
      <c r="CY288" s="58"/>
      <c r="CZ288" s="58"/>
      <c r="DA288" s="58"/>
      <c r="DB288" s="58"/>
      <c r="DC288" s="58"/>
      <c r="DD288" s="58"/>
      <c r="DE288" s="58"/>
      <c r="DF288" s="58"/>
      <c r="DG288" s="58"/>
      <c r="DH288" s="58"/>
      <c r="DI288" s="58"/>
      <c r="DJ288" s="58"/>
      <c r="DK288" s="58"/>
      <c r="DL288" s="58"/>
      <c r="DM288" s="58"/>
      <c r="DN288" s="58"/>
      <c r="DO288" s="58"/>
      <c r="DP288" s="58"/>
      <c r="DQ288" s="58"/>
      <c r="DR288" s="58"/>
      <c r="DS288" s="58"/>
      <c r="DT288" s="58"/>
      <c r="DU288" s="58"/>
      <c r="DV288" s="58"/>
      <c r="DW288" s="58"/>
      <c r="DX288" s="58"/>
      <c r="DY288" s="58"/>
      <c r="DZ288" s="58"/>
      <c r="EA288" s="58"/>
      <c r="EB288" s="58"/>
      <c r="EC288" s="58"/>
      <c r="ED288" s="58"/>
      <c r="EE288" s="58"/>
      <c r="EF288" s="58"/>
      <c r="EG288" s="58"/>
      <c r="EH288" s="58"/>
      <c r="EI288" s="58"/>
      <c r="EJ288" s="58"/>
      <c r="EK288" s="58"/>
      <c r="EL288" s="58"/>
      <c r="EN288" s="8">
        <v>9</v>
      </c>
      <c r="EO288" s="8">
        <v>3</v>
      </c>
    </row>
    <row r="289" spans="2:145">
      <c r="B289" s="18" t="s">
        <v>370</v>
      </c>
      <c r="C289" s="18" t="s">
        <v>349</v>
      </c>
      <c r="D289" s="18" t="s">
        <v>350</v>
      </c>
      <c r="E289" s="8">
        <v>9</v>
      </c>
      <c r="F289" s="8">
        <v>3</v>
      </c>
      <c r="I289" s="58">
        <v>3.81</v>
      </c>
      <c r="J289" s="58">
        <v>2.5499999999999998</v>
      </c>
      <c r="K289" s="58">
        <v>0.72960000000000003</v>
      </c>
      <c r="L289" s="58">
        <v>71.760000000000005</v>
      </c>
      <c r="M289" s="58">
        <v>0.1163</v>
      </c>
      <c r="N289" s="58">
        <v>0.1845</v>
      </c>
      <c r="O289" s="58">
        <v>1.0711999999999999</v>
      </c>
      <c r="P289" s="58">
        <v>1.4E-2</v>
      </c>
      <c r="Q289" s="58">
        <v>11.59</v>
      </c>
      <c r="R289" s="58">
        <v>3.6200000000000003E-2</v>
      </c>
      <c r="S289" s="58">
        <v>91.861900000000006</v>
      </c>
      <c r="T289" s="18"/>
      <c r="V289" s="58">
        <f t="shared" si="396"/>
        <v>4.1475301512378913</v>
      </c>
      <c r="W289" s="58"/>
      <c r="X289" s="58">
        <f t="shared" si="397"/>
        <v>2.7759060067340213</v>
      </c>
      <c r="Y289" s="58"/>
      <c r="Z289" s="58">
        <f t="shared" si="398"/>
        <v>0.79423569510319292</v>
      </c>
      <c r="AA289" s="58"/>
      <c r="AB289" s="58">
        <f t="shared" si="399"/>
        <v>78.117260801268003</v>
      </c>
      <c r="AC289" s="58"/>
      <c r="AD289" s="58">
        <f t="shared" si="400"/>
        <v>0.1266030857188889</v>
      </c>
      <c r="AE289" s="58"/>
      <c r="AF289" s="58">
        <f t="shared" si="401"/>
        <v>0.20084496401663801</v>
      </c>
      <c r="AG289" s="58"/>
      <c r="AH289" s="58">
        <f t="shared" si="402"/>
        <v>1.1660982409464642</v>
      </c>
      <c r="AI289" s="58"/>
      <c r="AJ289" s="58">
        <f t="shared" si="403"/>
        <v>1.5240268272265215E-2</v>
      </c>
      <c r="AK289" s="58"/>
      <c r="AL289" s="58">
        <f t="shared" si="404"/>
        <v>12.616764948253845</v>
      </c>
      <c r="AM289" s="58"/>
      <c r="AN289" s="58">
        <f t="shared" si="405"/>
        <v>3.9406979389714346E-2</v>
      </c>
      <c r="AO289" s="58"/>
      <c r="AP289" s="58">
        <f t="shared" si="406"/>
        <v>6.9234361579719126</v>
      </c>
      <c r="AQ289" s="58">
        <f t="shared" si="388"/>
        <v>4.5607843137254904E-2</v>
      </c>
      <c r="AR289" s="58">
        <f t="shared" si="389"/>
        <v>617.02493551160796</v>
      </c>
      <c r="AS289" s="58">
        <f t="shared" si="390"/>
        <v>28.141176470588242</v>
      </c>
      <c r="AT289" s="58">
        <f t="shared" si="391"/>
        <v>0.17223674383868559</v>
      </c>
      <c r="AU289" s="58">
        <f t="shared" si="392"/>
        <v>3.9544715447154473</v>
      </c>
      <c r="AV289" s="58">
        <f t="shared" si="393"/>
        <v>6.2734307824591573</v>
      </c>
      <c r="AW289" s="58">
        <f t="shared" si="394"/>
        <v>1.0167224080267557E-2</v>
      </c>
      <c r="AX289" s="58">
        <f t="shared" si="395"/>
        <v>50.043763780515562</v>
      </c>
      <c r="AY289" s="58"/>
      <c r="AZ289" s="58"/>
      <c r="BA289" s="58"/>
      <c r="BB289" s="58"/>
      <c r="BC289" s="58"/>
      <c r="BD289" s="58"/>
      <c r="BE289" s="58"/>
      <c r="BF289" s="58"/>
      <c r="BG289" s="58"/>
      <c r="BH289" s="58"/>
      <c r="BI289" s="58"/>
      <c r="BJ289" s="58"/>
      <c r="BK289" s="58"/>
      <c r="BL289" s="58"/>
      <c r="BM289" s="58"/>
      <c r="BN289" s="58"/>
      <c r="BO289" s="58"/>
      <c r="BP289" s="58"/>
      <c r="BQ289" s="58"/>
      <c r="BR289" s="58"/>
      <c r="BS289" s="58"/>
      <c r="BT289" s="58"/>
      <c r="BU289" s="58"/>
      <c r="BV289" s="58"/>
      <c r="BW289" s="58"/>
      <c r="BX289" s="58"/>
      <c r="BY289" s="58"/>
      <c r="BZ289" s="58"/>
      <c r="CA289" s="58"/>
      <c r="CB289" s="58"/>
      <c r="CC289" s="58"/>
      <c r="CD289" s="58"/>
      <c r="CE289" s="58"/>
      <c r="CF289" s="58"/>
      <c r="CG289" s="58"/>
      <c r="CH289" s="58"/>
      <c r="CI289" s="58"/>
      <c r="CJ289" s="58"/>
      <c r="CK289" s="58"/>
      <c r="CL289" s="58"/>
      <c r="CM289" s="58"/>
      <c r="CN289" s="58"/>
      <c r="CO289" s="58"/>
      <c r="CP289" s="58"/>
      <c r="CQ289" s="58"/>
      <c r="CR289" s="58"/>
      <c r="CS289" s="58"/>
      <c r="CT289" s="58"/>
      <c r="CU289" s="58"/>
      <c r="CV289" s="58"/>
      <c r="CW289" s="58"/>
      <c r="CX289" s="58"/>
      <c r="CY289" s="58"/>
      <c r="CZ289" s="58"/>
      <c r="DA289" s="58"/>
      <c r="DB289" s="58"/>
      <c r="DC289" s="58"/>
      <c r="DD289" s="58"/>
      <c r="DE289" s="58"/>
      <c r="DF289" s="58"/>
      <c r="DG289" s="58"/>
      <c r="DH289" s="58"/>
      <c r="DI289" s="58"/>
      <c r="DJ289" s="58"/>
      <c r="DK289" s="58"/>
      <c r="DL289" s="58"/>
      <c r="DM289" s="58"/>
      <c r="DN289" s="58"/>
      <c r="DO289" s="58"/>
      <c r="DP289" s="58"/>
      <c r="DQ289" s="58"/>
      <c r="DR289" s="58"/>
      <c r="DS289" s="58"/>
      <c r="DT289" s="58"/>
      <c r="DU289" s="58"/>
      <c r="DV289" s="58"/>
      <c r="DW289" s="58"/>
      <c r="DX289" s="58"/>
      <c r="DY289" s="58"/>
      <c r="DZ289" s="58"/>
      <c r="EA289" s="58"/>
      <c r="EB289" s="58"/>
      <c r="EC289" s="58"/>
      <c r="ED289" s="58"/>
      <c r="EE289" s="58"/>
      <c r="EF289" s="58"/>
      <c r="EG289" s="58"/>
      <c r="EH289" s="58"/>
      <c r="EI289" s="58"/>
      <c r="EJ289" s="58"/>
      <c r="EK289" s="58"/>
      <c r="EL289" s="58"/>
      <c r="EN289" s="8">
        <v>9</v>
      </c>
      <c r="EO289" s="8">
        <v>3</v>
      </c>
    </row>
    <row r="290" spans="2:145">
      <c r="B290" s="18" t="s">
        <v>371</v>
      </c>
      <c r="C290" s="18" t="s">
        <v>349</v>
      </c>
      <c r="D290" s="18" t="s">
        <v>350</v>
      </c>
      <c r="E290" s="8">
        <v>9</v>
      </c>
      <c r="F290" s="8">
        <v>3</v>
      </c>
      <c r="I290" s="58">
        <v>4.18</v>
      </c>
      <c r="J290" s="58">
        <v>2.62</v>
      </c>
      <c r="K290" s="58">
        <v>0.7994</v>
      </c>
      <c r="L290" s="58">
        <v>75.540000000000006</v>
      </c>
      <c r="M290" s="58">
        <v>0.12570000000000001</v>
      </c>
      <c r="N290" s="58">
        <v>0.22969999999999999</v>
      </c>
      <c r="O290" s="58">
        <v>1.1145</v>
      </c>
      <c r="P290" s="58">
        <v>3.6200000000000003E-2</v>
      </c>
      <c r="Q290" s="58">
        <v>12.3</v>
      </c>
      <c r="R290" s="58">
        <v>4.3E-3</v>
      </c>
      <c r="S290" s="58">
        <v>96.9499</v>
      </c>
      <c r="T290" s="18"/>
      <c r="V290" s="58">
        <f t="shared" si="396"/>
        <v>4.3115052207377209</v>
      </c>
      <c r="W290" s="58"/>
      <c r="X290" s="58">
        <f t="shared" si="397"/>
        <v>2.7024267173045047</v>
      </c>
      <c r="Y290" s="58"/>
      <c r="Z290" s="58">
        <f t="shared" si="398"/>
        <v>0.82454958695161107</v>
      </c>
      <c r="AA290" s="58"/>
      <c r="AB290" s="58">
        <f t="shared" si="399"/>
        <v>77.916532147016142</v>
      </c>
      <c r="AC290" s="58"/>
      <c r="AD290" s="58">
        <f t="shared" si="400"/>
        <v>0.1296545947958688</v>
      </c>
      <c r="AE290" s="58"/>
      <c r="AF290" s="58">
        <f t="shared" si="401"/>
        <v>0.23692649502474991</v>
      </c>
      <c r="AG290" s="58"/>
      <c r="AH290" s="58">
        <f t="shared" si="402"/>
        <v>1.1495628154335384</v>
      </c>
      <c r="AI290" s="58"/>
      <c r="AJ290" s="58">
        <f t="shared" si="403"/>
        <v>3.7338872964283613E-2</v>
      </c>
      <c r="AK290" s="58"/>
      <c r="AL290" s="58">
        <f t="shared" si="404"/>
        <v>12.686965123223439</v>
      </c>
      <c r="AM290" s="58"/>
      <c r="AN290" s="58">
        <f t="shared" si="405"/>
        <v>4.4352804902325843E-3</v>
      </c>
      <c r="AO290" s="58"/>
      <c r="AP290" s="58">
        <f t="shared" si="406"/>
        <v>7.0139319380422256</v>
      </c>
      <c r="AQ290" s="58">
        <f t="shared" si="388"/>
        <v>4.7977099236641223E-2</v>
      </c>
      <c r="AR290" s="58">
        <f t="shared" si="389"/>
        <v>600.95465393794746</v>
      </c>
      <c r="AS290" s="58">
        <f t="shared" si="390"/>
        <v>28.832061068702291</v>
      </c>
      <c r="AT290" s="58">
        <f t="shared" si="391"/>
        <v>0.20610139075818754</v>
      </c>
      <c r="AU290" s="58">
        <f t="shared" si="392"/>
        <v>3.4801915542011317</v>
      </c>
      <c r="AV290" s="58">
        <f t="shared" si="393"/>
        <v>6.3595863166268893</v>
      </c>
      <c r="AW290" s="58">
        <f t="shared" si="394"/>
        <v>1.0582472862059836E-2</v>
      </c>
      <c r="AX290" s="58">
        <f t="shared" si="395"/>
        <v>53.233236795030116</v>
      </c>
      <c r="AY290" s="58"/>
      <c r="AZ290" s="58"/>
      <c r="BA290" s="58"/>
      <c r="BB290" s="58"/>
      <c r="BC290" s="58"/>
      <c r="BD290" s="58"/>
      <c r="BE290" s="58"/>
      <c r="BF290" s="58"/>
      <c r="BG290" s="58"/>
      <c r="BH290" s="58"/>
      <c r="BI290" s="58"/>
      <c r="BJ290" s="58"/>
      <c r="BK290" s="58"/>
      <c r="BL290" s="58"/>
      <c r="BM290" s="58"/>
      <c r="BN290" s="58"/>
      <c r="BO290" s="58"/>
      <c r="BP290" s="58"/>
      <c r="BQ290" s="58"/>
      <c r="BR290" s="58"/>
      <c r="BS290" s="58"/>
      <c r="BT290" s="58"/>
      <c r="BU290" s="58"/>
      <c r="BV290" s="58"/>
      <c r="BW290" s="58"/>
      <c r="BX290" s="58"/>
      <c r="BY290" s="58"/>
      <c r="BZ290" s="58"/>
      <c r="CA290" s="58"/>
      <c r="CB290" s="58"/>
      <c r="CC290" s="58"/>
      <c r="CD290" s="58"/>
      <c r="CE290" s="58"/>
      <c r="CF290" s="58"/>
      <c r="CG290" s="58"/>
      <c r="CH290" s="58"/>
      <c r="CI290" s="58"/>
      <c r="CJ290" s="58"/>
      <c r="CK290" s="58"/>
      <c r="CL290" s="58"/>
      <c r="CM290" s="58"/>
      <c r="CN290" s="58"/>
      <c r="CO290" s="58"/>
      <c r="CP290" s="58"/>
      <c r="CQ290" s="58"/>
      <c r="CR290" s="58"/>
      <c r="CS290" s="58"/>
      <c r="CT290" s="58"/>
      <c r="CU290" s="58"/>
      <c r="CV290" s="58"/>
      <c r="CW290" s="58"/>
      <c r="CX290" s="58"/>
      <c r="CY290" s="58"/>
      <c r="CZ290" s="58"/>
      <c r="DA290" s="58"/>
      <c r="DB290" s="58"/>
      <c r="DC290" s="58"/>
      <c r="DD290" s="58"/>
      <c r="DE290" s="58"/>
      <c r="DF290" s="58"/>
      <c r="DG290" s="58"/>
      <c r="DH290" s="58"/>
      <c r="DI290" s="58"/>
      <c r="DJ290" s="58"/>
      <c r="DK290" s="58"/>
      <c r="DL290" s="58"/>
      <c r="DM290" s="58"/>
      <c r="DN290" s="58"/>
      <c r="DO290" s="58"/>
      <c r="DP290" s="58"/>
      <c r="DQ290" s="58"/>
      <c r="DR290" s="58"/>
      <c r="DS290" s="58"/>
      <c r="DT290" s="58"/>
      <c r="DU290" s="58"/>
      <c r="DV290" s="58"/>
      <c r="DW290" s="58"/>
      <c r="DX290" s="58"/>
      <c r="DY290" s="58"/>
      <c r="DZ290" s="58"/>
      <c r="EA290" s="58"/>
      <c r="EB290" s="58"/>
      <c r="EC290" s="58"/>
      <c r="ED290" s="58"/>
      <c r="EE290" s="58"/>
      <c r="EF290" s="58"/>
      <c r="EG290" s="58"/>
      <c r="EH290" s="58"/>
      <c r="EI290" s="58"/>
      <c r="EJ290" s="58"/>
      <c r="EK290" s="58"/>
      <c r="EL290" s="58"/>
      <c r="EN290" s="8">
        <v>9</v>
      </c>
      <c r="EO290" s="8">
        <v>3</v>
      </c>
    </row>
    <row r="291" spans="2:145">
      <c r="B291" s="18" t="s">
        <v>372</v>
      </c>
      <c r="C291" s="18" t="s">
        <v>349</v>
      </c>
      <c r="D291" s="18" t="s">
        <v>350</v>
      </c>
      <c r="E291" s="8">
        <v>9</v>
      </c>
      <c r="F291" s="8">
        <v>3</v>
      </c>
      <c r="I291" s="58">
        <v>3.78</v>
      </c>
      <c r="J291" s="58">
        <v>2.5</v>
      </c>
      <c r="K291" s="58">
        <v>0.7107</v>
      </c>
      <c r="L291" s="58">
        <v>71.77</v>
      </c>
      <c r="M291" s="58">
        <v>0.10589999999999999</v>
      </c>
      <c r="N291" s="58">
        <v>0.22689999999999999</v>
      </c>
      <c r="O291" s="58">
        <v>1.0330999999999999</v>
      </c>
      <c r="P291" s="58">
        <v>2.53E-2</v>
      </c>
      <c r="Q291" s="58">
        <v>11.55</v>
      </c>
      <c r="R291" s="58">
        <v>1.2999999999999999E-2</v>
      </c>
      <c r="S291" s="58">
        <v>91.715000000000003</v>
      </c>
      <c r="T291" s="18"/>
      <c r="V291" s="58">
        <f t="shared" si="396"/>
        <v>4.121463228479529</v>
      </c>
      <c r="W291" s="58"/>
      <c r="X291" s="58">
        <f t="shared" si="397"/>
        <v>2.725835468571117</v>
      </c>
      <c r="Y291" s="58"/>
      <c r="Z291" s="58">
        <f t="shared" si="398"/>
        <v>0.77490050700539714</v>
      </c>
      <c r="AA291" s="58"/>
      <c r="AB291" s="58">
        <f t="shared" si="399"/>
        <v>78.253284631739618</v>
      </c>
      <c r="AC291" s="58"/>
      <c r="AD291" s="58">
        <f t="shared" si="400"/>
        <v>0.1154663904486725</v>
      </c>
      <c r="AE291" s="58"/>
      <c r="AF291" s="58">
        <f t="shared" si="401"/>
        <v>0.24739682712751457</v>
      </c>
      <c r="AG291" s="58"/>
      <c r="AH291" s="58">
        <f t="shared" si="402"/>
        <v>1.1264242490323282</v>
      </c>
      <c r="AI291" s="58"/>
      <c r="AJ291" s="58">
        <f t="shared" si="403"/>
        <v>2.7585454941939706E-2</v>
      </c>
      <c r="AK291" s="58"/>
      <c r="AL291" s="58">
        <f t="shared" si="404"/>
        <v>12.593359864798561</v>
      </c>
      <c r="AM291" s="58"/>
      <c r="AN291" s="58">
        <f t="shared" si="405"/>
        <v>1.4174344436569808E-2</v>
      </c>
      <c r="AO291" s="58"/>
      <c r="AP291" s="58">
        <f t="shared" si="406"/>
        <v>6.847298697050646</v>
      </c>
      <c r="AQ291" s="58">
        <f t="shared" si="388"/>
        <v>4.2359999999999995E-2</v>
      </c>
      <c r="AR291" s="58">
        <f t="shared" si="389"/>
        <v>677.71482530689332</v>
      </c>
      <c r="AS291" s="58">
        <f t="shared" si="390"/>
        <v>28.707999999999995</v>
      </c>
      <c r="AT291" s="58">
        <f t="shared" si="391"/>
        <v>0.21963023908624532</v>
      </c>
      <c r="AU291" s="58">
        <f t="shared" si="392"/>
        <v>3.132216835610401</v>
      </c>
      <c r="AV291" s="58">
        <f t="shared" si="393"/>
        <v>6.7110481586402271</v>
      </c>
      <c r="AW291" s="58">
        <f t="shared" si="394"/>
        <v>9.9024662115089878E-3</v>
      </c>
      <c r="AX291" s="58">
        <f t="shared" si="395"/>
        <v>55.844573257756259</v>
      </c>
      <c r="AY291" s="58"/>
      <c r="AZ291" s="58"/>
      <c r="BA291" s="58"/>
      <c r="BB291" s="58"/>
      <c r="BC291" s="58"/>
      <c r="BD291" s="58"/>
      <c r="BE291" s="58"/>
      <c r="BF291" s="58"/>
      <c r="BG291" s="58"/>
      <c r="BH291" s="58"/>
      <c r="BI291" s="58"/>
      <c r="BJ291" s="58"/>
      <c r="BK291" s="58"/>
      <c r="BL291" s="58"/>
      <c r="BM291" s="58"/>
      <c r="BN291" s="58"/>
      <c r="BO291" s="58"/>
      <c r="BP291" s="58"/>
      <c r="BQ291" s="58"/>
      <c r="BR291" s="58"/>
      <c r="BS291" s="58"/>
      <c r="BT291" s="58"/>
      <c r="BU291" s="58"/>
      <c r="BV291" s="58"/>
      <c r="BW291" s="58"/>
      <c r="BX291" s="58"/>
      <c r="BY291" s="58"/>
      <c r="BZ291" s="58"/>
      <c r="CA291" s="58"/>
      <c r="CB291" s="58"/>
      <c r="CC291" s="58"/>
      <c r="CD291" s="58"/>
      <c r="CE291" s="58"/>
      <c r="CF291" s="58"/>
      <c r="CG291" s="58"/>
      <c r="CH291" s="58"/>
      <c r="CI291" s="58"/>
      <c r="CJ291" s="58"/>
      <c r="CK291" s="58"/>
      <c r="CL291" s="58"/>
      <c r="CM291" s="58"/>
      <c r="CN291" s="58"/>
      <c r="CO291" s="58"/>
      <c r="CP291" s="58"/>
      <c r="CQ291" s="58"/>
      <c r="CR291" s="58"/>
      <c r="CS291" s="58"/>
      <c r="CT291" s="58"/>
      <c r="CU291" s="58"/>
      <c r="CV291" s="58"/>
      <c r="CW291" s="58"/>
      <c r="CX291" s="58"/>
      <c r="CY291" s="58"/>
      <c r="CZ291" s="58"/>
      <c r="DA291" s="58"/>
      <c r="DB291" s="58"/>
      <c r="DC291" s="58"/>
      <c r="DD291" s="58"/>
      <c r="DE291" s="58"/>
      <c r="DF291" s="58"/>
      <c r="DG291" s="58"/>
      <c r="DH291" s="58"/>
      <c r="DI291" s="58"/>
      <c r="DJ291" s="58"/>
      <c r="DK291" s="58"/>
      <c r="DL291" s="58"/>
      <c r="DM291" s="58"/>
      <c r="DN291" s="58"/>
      <c r="DO291" s="58"/>
      <c r="DP291" s="58"/>
      <c r="DQ291" s="58"/>
      <c r="DR291" s="58"/>
      <c r="DS291" s="58"/>
      <c r="DT291" s="58"/>
      <c r="DU291" s="58"/>
      <c r="DV291" s="58"/>
      <c r="DW291" s="58"/>
      <c r="DX291" s="58"/>
      <c r="DY291" s="58"/>
      <c r="DZ291" s="58"/>
      <c r="EA291" s="58"/>
      <c r="EB291" s="58"/>
      <c r="EC291" s="58"/>
      <c r="ED291" s="58"/>
      <c r="EE291" s="58"/>
      <c r="EF291" s="58"/>
      <c r="EG291" s="58"/>
      <c r="EH291" s="58"/>
      <c r="EI291" s="58"/>
      <c r="EJ291" s="58"/>
      <c r="EK291" s="58"/>
      <c r="EL291" s="58"/>
      <c r="EN291" s="8">
        <v>9</v>
      </c>
      <c r="EO291" s="8">
        <v>3</v>
      </c>
    </row>
    <row r="292" spans="2:145">
      <c r="B292" s="18" t="s">
        <v>373</v>
      </c>
      <c r="C292" s="18" t="s">
        <v>349</v>
      </c>
      <c r="D292" s="18" t="s">
        <v>350</v>
      </c>
      <c r="E292" s="8">
        <v>9</v>
      </c>
      <c r="F292" s="8">
        <v>3</v>
      </c>
      <c r="I292" s="58">
        <v>3.92</v>
      </c>
      <c r="J292" s="58">
        <v>2.4900000000000002</v>
      </c>
      <c r="K292" s="58">
        <v>0.78669999999999995</v>
      </c>
      <c r="L292" s="58">
        <v>72.62</v>
      </c>
      <c r="M292" s="58">
        <v>0.14979999999999999</v>
      </c>
      <c r="N292" s="58">
        <v>0.1913</v>
      </c>
      <c r="O292" s="58">
        <v>1.0989</v>
      </c>
      <c r="P292" s="58">
        <v>6.3100000000000003E-2</v>
      </c>
      <c r="Q292" s="58">
        <v>11.72</v>
      </c>
      <c r="R292" s="58">
        <v>1.0800000000000001E-2</v>
      </c>
      <c r="S292" s="58">
        <v>93.050700000000006</v>
      </c>
      <c r="T292" s="18"/>
      <c r="V292" s="58">
        <f t="shared" si="396"/>
        <v>4.2127571313273302</v>
      </c>
      <c r="W292" s="58"/>
      <c r="X292" s="58">
        <f t="shared" si="397"/>
        <v>2.6759605247461868</v>
      </c>
      <c r="Y292" s="58"/>
      <c r="Z292" s="58">
        <f t="shared" si="398"/>
        <v>0.8454530702079619</v>
      </c>
      <c r="AA292" s="58"/>
      <c r="AB292" s="58">
        <f t="shared" si="399"/>
        <v>78.043475223722126</v>
      </c>
      <c r="AC292" s="58"/>
      <c r="AD292" s="58">
        <f t="shared" si="400"/>
        <v>0.16098750466143724</v>
      </c>
      <c r="AE292" s="58"/>
      <c r="AF292" s="58">
        <f t="shared" si="401"/>
        <v>0.20558684674054037</v>
      </c>
      <c r="AG292" s="58"/>
      <c r="AH292" s="58">
        <f t="shared" si="402"/>
        <v>1.1809690845958172</v>
      </c>
      <c r="AI292" s="58"/>
      <c r="AJ292" s="58">
        <f t="shared" si="403"/>
        <v>6.7812493619070033E-2</v>
      </c>
      <c r="AK292" s="58"/>
      <c r="AL292" s="58">
        <f t="shared" si="404"/>
        <v>12.595284076315385</v>
      </c>
      <c r="AM292" s="58"/>
      <c r="AN292" s="58">
        <f t="shared" si="405"/>
        <v>1.160657576998346E-2</v>
      </c>
      <c r="AO292" s="58"/>
      <c r="AP292" s="58">
        <f t="shared" si="406"/>
        <v>6.888717656073517</v>
      </c>
      <c r="AQ292" s="58">
        <f t="shared" si="388"/>
        <v>6.0160642570281114E-2</v>
      </c>
      <c r="AR292" s="58">
        <f t="shared" si="389"/>
        <v>484.77970627503345</v>
      </c>
      <c r="AS292" s="58">
        <f t="shared" si="390"/>
        <v>29.164658634538153</v>
      </c>
      <c r="AT292" s="58">
        <f t="shared" si="391"/>
        <v>0.17408317408317409</v>
      </c>
      <c r="AU292" s="58">
        <f t="shared" si="392"/>
        <v>4.1123889179299526</v>
      </c>
      <c r="AV292" s="58">
        <f t="shared" si="393"/>
        <v>5.2516688918558083</v>
      </c>
      <c r="AW292" s="58">
        <f t="shared" si="394"/>
        <v>1.0833103828146515E-2</v>
      </c>
      <c r="AX292" s="58">
        <f t="shared" si="395"/>
        <v>49.064944580432154</v>
      </c>
      <c r="AY292" s="58"/>
      <c r="AZ292" s="58"/>
      <c r="BA292" s="58"/>
      <c r="BB292" s="58"/>
      <c r="BC292" s="58"/>
      <c r="BD292" s="58"/>
      <c r="BE292" s="58"/>
      <c r="BF292" s="58"/>
      <c r="BG292" s="58"/>
      <c r="BH292" s="58"/>
      <c r="BI292" s="58"/>
      <c r="BJ292" s="58"/>
      <c r="BK292" s="58"/>
      <c r="BL292" s="58"/>
      <c r="BM292" s="58"/>
      <c r="BN292" s="58"/>
      <c r="BO292" s="58"/>
      <c r="BP292" s="58"/>
      <c r="BQ292" s="58"/>
      <c r="BR292" s="58"/>
      <c r="BS292" s="58"/>
      <c r="BT292" s="58"/>
      <c r="BU292" s="58"/>
      <c r="BV292" s="58"/>
      <c r="BW292" s="58"/>
      <c r="BX292" s="58"/>
      <c r="BY292" s="58"/>
      <c r="BZ292" s="58"/>
      <c r="CA292" s="58"/>
      <c r="CB292" s="58"/>
      <c r="CC292" s="58"/>
      <c r="CD292" s="58"/>
      <c r="CE292" s="58"/>
      <c r="CF292" s="58"/>
      <c r="CG292" s="58"/>
      <c r="CH292" s="58"/>
      <c r="CI292" s="58"/>
      <c r="CJ292" s="58"/>
      <c r="CK292" s="58"/>
      <c r="CL292" s="58"/>
      <c r="CM292" s="58"/>
      <c r="CN292" s="58"/>
      <c r="CO292" s="58"/>
      <c r="CP292" s="58"/>
      <c r="CQ292" s="58"/>
      <c r="CR292" s="58"/>
      <c r="CS292" s="58"/>
      <c r="CT292" s="58"/>
      <c r="CU292" s="58"/>
      <c r="CV292" s="58"/>
      <c r="CW292" s="58"/>
      <c r="CX292" s="58"/>
      <c r="CY292" s="58"/>
      <c r="CZ292" s="58"/>
      <c r="DA292" s="58"/>
      <c r="DB292" s="58"/>
      <c r="DC292" s="58"/>
      <c r="DD292" s="58"/>
      <c r="DE292" s="58"/>
      <c r="DF292" s="58"/>
      <c r="DG292" s="58"/>
      <c r="DH292" s="58"/>
      <c r="DI292" s="58"/>
      <c r="DJ292" s="58"/>
      <c r="DK292" s="58"/>
      <c r="DL292" s="58"/>
      <c r="DM292" s="58"/>
      <c r="DN292" s="58"/>
      <c r="DO292" s="58"/>
      <c r="DP292" s="58"/>
      <c r="DQ292" s="58"/>
      <c r="DR292" s="58"/>
      <c r="DS292" s="58"/>
      <c r="DT292" s="58"/>
      <c r="DU292" s="58"/>
      <c r="DV292" s="58"/>
      <c r="DW292" s="58"/>
      <c r="DX292" s="58"/>
      <c r="DY292" s="58"/>
      <c r="DZ292" s="58"/>
      <c r="EA292" s="58"/>
      <c r="EB292" s="58"/>
      <c r="EC292" s="58"/>
      <c r="ED292" s="58"/>
      <c r="EE292" s="58"/>
      <c r="EF292" s="58"/>
      <c r="EG292" s="58"/>
      <c r="EH292" s="58"/>
      <c r="EI292" s="58"/>
      <c r="EJ292" s="58"/>
      <c r="EK292" s="58"/>
      <c r="EL292" s="58"/>
      <c r="EN292" s="8">
        <v>9</v>
      </c>
      <c r="EO292" s="8">
        <v>3</v>
      </c>
    </row>
    <row r="293" spans="2:145">
      <c r="B293" s="18" t="s">
        <v>374</v>
      </c>
      <c r="C293" s="18" t="s">
        <v>349</v>
      </c>
      <c r="D293" s="18" t="s">
        <v>350</v>
      </c>
      <c r="E293" s="8">
        <v>9</v>
      </c>
      <c r="F293" s="8">
        <v>3</v>
      </c>
      <c r="I293" s="58">
        <v>4.1900000000000004</v>
      </c>
      <c r="J293" s="58">
        <v>2.59</v>
      </c>
      <c r="K293" s="58">
        <v>0.85589999999999999</v>
      </c>
      <c r="L293" s="58">
        <v>75.72</v>
      </c>
      <c r="M293" s="58">
        <v>0.14280000000000001</v>
      </c>
      <c r="N293" s="58">
        <v>0.2155</v>
      </c>
      <c r="O293" s="58">
        <v>1.081</v>
      </c>
      <c r="P293" s="58">
        <v>0</v>
      </c>
      <c r="Q293" s="58">
        <v>12.1</v>
      </c>
      <c r="R293" s="58">
        <v>1.67E-2</v>
      </c>
      <c r="S293" s="58">
        <v>96.911900000000003</v>
      </c>
      <c r="T293" s="18"/>
      <c r="V293" s="58">
        <f t="shared" si="396"/>
        <v>4.3235144497218609</v>
      </c>
      <c r="W293" s="58"/>
      <c r="X293" s="58">
        <f t="shared" si="397"/>
        <v>2.6725304116419135</v>
      </c>
      <c r="Y293" s="58"/>
      <c r="Z293" s="58">
        <f t="shared" si="398"/>
        <v>0.88317327387039157</v>
      </c>
      <c r="AA293" s="58"/>
      <c r="AB293" s="58">
        <f t="shared" si="399"/>
        <v>78.13281960213348</v>
      </c>
      <c r="AC293" s="58"/>
      <c r="AD293" s="58">
        <f t="shared" si="400"/>
        <v>0.14735032539863527</v>
      </c>
      <c r="AE293" s="58"/>
      <c r="AF293" s="58">
        <f t="shared" si="401"/>
        <v>0.22236691262889283</v>
      </c>
      <c r="AG293" s="58"/>
      <c r="AH293" s="58">
        <f t="shared" si="402"/>
        <v>1.1154460907277639</v>
      </c>
      <c r="AI293" s="58"/>
      <c r="AJ293" s="58">
        <f t="shared" si="403"/>
        <v>0</v>
      </c>
      <c r="AK293" s="58"/>
      <c r="AL293" s="58">
        <f t="shared" si="404"/>
        <v>12.485566787979598</v>
      </c>
      <c r="AM293" s="58"/>
      <c r="AN293" s="58">
        <f t="shared" si="405"/>
        <v>1.7232145897459444E-2</v>
      </c>
      <c r="AO293" s="58"/>
      <c r="AP293" s="58">
        <f t="shared" si="406"/>
        <v>6.9960448613637745</v>
      </c>
      <c r="AQ293" s="58">
        <f t="shared" si="388"/>
        <v>5.5135135135135148E-2</v>
      </c>
      <c r="AR293" s="58">
        <f t="shared" si="389"/>
        <v>530.25210084033608</v>
      </c>
      <c r="AS293" s="58">
        <f t="shared" si="390"/>
        <v>29.23552123552124</v>
      </c>
      <c r="AT293" s="58">
        <f t="shared" si="391"/>
        <v>0.19935245143385755</v>
      </c>
      <c r="AU293" s="58">
        <f t="shared" si="392"/>
        <v>3.9716937354988402</v>
      </c>
      <c r="AV293" s="58">
        <f t="shared" si="393"/>
        <v>5.9936974789915958</v>
      </c>
      <c r="AW293" s="58">
        <f t="shared" si="394"/>
        <v>1.1303486529318542E-2</v>
      </c>
      <c r="AX293" s="58">
        <f t="shared" si="395"/>
        <v>49.935122276496379</v>
      </c>
      <c r="AY293" s="58"/>
      <c r="AZ293" s="58"/>
      <c r="BA293" s="58"/>
      <c r="BB293" s="58"/>
      <c r="BC293" s="58"/>
      <c r="BD293" s="58"/>
      <c r="BE293" s="58"/>
      <c r="BF293" s="58"/>
      <c r="BG293" s="58"/>
      <c r="BH293" s="58"/>
      <c r="BI293" s="58"/>
      <c r="BJ293" s="58"/>
      <c r="BK293" s="58"/>
      <c r="BL293" s="58"/>
      <c r="BM293" s="58"/>
      <c r="BN293" s="58"/>
      <c r="BO293" s="58"/>
      <c r="BP293" s="58"/>
      <c r="BQ293" s="58"/>
      <c r="BR293" s="58"/>
      <c r="BS293" s="58"/>
      <c r="BT293" s="58"/>
      <c r="BU293" s="58"/>
      <c r="BV293" s="58"/>
      <c r="BW293" s="58"/>
      <c r="BX293" s="58"/>
      <c r="BY293" s="58"/>
      <c r="BZ293" s="58"/>
      <c r="CA293" s="58"/>
      <c r="CB293" s="58"/>
      <c r="CC293" s="58"/>
      <c r="CD293" s="58"/>
      <c r="CE293" s="58"/>
      <c r="CF293" s="58"/>
      <c r="CG293" s="58"/>
      <c r="CH293" s="58"/>
      <c r="CI293" s="58"/>
      <c r="CJ293" s="58"/>
      <c r="CK293" s="58"/>
      <c r="CL293" s="58"/>
      <c r="CM293" s="58"/>
      <c r="CN293" s="58"/>
      <c r="CO293" s="58"/>
      <c r="CP293" s="58"/>
      <c r="CQ293" s="58"/>
      <c r="CR293" s="58"/>
      <c r="CS293" s="58"/>
      <c r="CT293" s="58"/>
      <c r="CU293" s="58"/>
      <c r="CV293" s="58"/>
      <c r="CW293" s="58"/>
      <c r="CX293" s="58"/>
      <c r="CY293" s="58"/>
      <c r="CZ293" s="58"/>
      <c r="DA293" s="58"/>
      <c r="DB293" s="58"/>
      <c r="DC293" s="58"/>
      <c r="DD293" s="58"/>
      <c r="DE293" s="58"/>
      <c r="DF293" s="58"/>
      <c r="DG293" s="58"/>
      <c r="DH293" s="58"/>
      <c r="DI293" s="58"/>
      <c r="DJ293" s="58"/>
      <c r="DK293" s="58"/>
      <c r="DL293" s="58"/>
      <c r="DM293" s="58"/>
      <c r="DN293" s="58"/>
      <c r="DO293" s="58"/>
      <c r="DP293" s="58"/>
      <c r="DQ293" s="58"/>
      <c r="DR293" s="58"/>
      <c r="DS293" s="58"/>
      <c r="DT293" s="58"/>
      <c r="DU293" s="58"/>
      <c r="DV293" s="58"/>
      <c r="DW293" s="58"/>
      <c r="DX293" s="58"/>
      <c r="DY293" s="58"/>
      <c r="DZ293" s="58"/>
      <c r="EA293" s="58"/>
      <c r="EB293" s="58"/>
      <c r="EC293" s="58"/>
      <c r="ED293" s="58"/>
      <c r="EE293" s="58"/>
      <c r="EF293" s="58"/>
      <c r="EG293" s="58"/>
      <c r="EH293" s="58"/>
      <c r="EI293" s="58"/>
      <c r="EJ293" s="58"/>
      <c r="EK293" s="58"/>
      <c r="EL293" s="58"/>
      <c r="EN293" s="8">
        <v>9</v>
      </c>
      <c r="EO293" s="8">
        <v>3</v>
      </c>
    </row>
    <row r="294" spans="2:145">
      <c r="B294" s="18" t="s">
        <v>375</v>
      </c>
      <c r="C294" s="18" t="s">
        <v>349</v>
      </c>
      <c r="D294" s="18" t="s">
        <v>350</v>
      </c>
      <c r="E294" s="8">
        <v>9</v>
      </c>
      <c r="F294" s="8">
        <v>3</v>
      </c>
      <c r="I294" s="58">
        <v>4.0599999999999996</v>
      </c>
      <c r="J294" s="58">
        <v>2.5299999999999998</v>
      </c>
      <c r="K294" s="58">
        <v>0.83109999999999995</v>
      </c>
      <c r="L294" s="58">
        <v>72.16</v>
      </c>
      <c r="M294" s="58">
        <v>0.14330000000000001</v>
      </c>
      <c r="N294" s="58">
        <v>0.214</v>
      </c>
      <c r="O294" s="58">
        <v>1.1571</v>
      </c>
      <c r="P294" s="58">
        <v>3.6200000000000003E-2</v>
      </c>
      <c r="Q294" s="58">
        <v>11.98</v>
      </c>
      <c r="R294" s="58">
        <v>2.3199999999999998E-2</v>
      </c>
      <c r="S294" s="58">
        <v>93.134900000000002</v>
      </c>
      <c r="T294" s="18"/>
      <c r="V294" s="58">
        <f t="shared" si="396"/>
        <v>4.3592681153896118</v>
      </c>
      <c r="W294" s="58"/>
      <c r="X294" s="58">
        <f t="shared" si="397"/>
        <v>2.7164897369299799</v>
      </c>
      <c r="Y294" s="58"/>
      <c r="Z294" s="58">
        <f t="shared" si="398"/>
        <v>0.89236151002470598</v>
      </c>
      <c r="AA294" s="58"/>
      <c r="AB294" s="58">
        <f t="shared" si="399"/>
        <v>77.479011627220302</v>
      </c>
      <c r="AC294" s="58"/>
      <c r="AD294" s="58">
        <f t="shared" si="400"/>
        <v>0.15386283766880085</v>
      </c>
      <c r="AE294" s="58"/>
      <c r="AF294" s="58">
        <f t="shared" si="401"/>
        <v>0.22977423071265443</v>
      </c>
      <c r="AG294" s="58"/>
      <c r="AH294" s="58">
        <f t="shared" si="402"/>
        <v>1.2423914128860396</v>
      </c>
      <c r="AI294" s="58"/>
      <c r="AJ294" s="58">
        <f t="shared" si="403"/>
        <v>3.8868351176626591E-2</v>
      </c>
      <c r="AK294" s="58"/>
      <c r="AL294" s="58">
        <f t="shared" si="404"/>
        <v>12.863062074474769</v>
      </c>
      <c r="AM294" s="58"/>
      <c r="AN294" s="58">
        <f t="shared" si="405"/>
        <v>2.4910103516512072E-2</v>
      </c>
      <c r="AO294" s="58"/>
      <c r="AP294" s="58">
        <f t="shared" si="406"/>
        <v>7.0757578523195921</v>
      </c>
      <c r="AQ294" s="58">
        <f t="shared" si="388"/>
        <v>5.66403162055336E-2</v>
      </c>
      <c r="AR294" s="58">
        <f t="shared" si="389"/>
        <v>503.55896720167482</v>
      </c>
      <c r="AS294" s="58">
        <f t="shared" si="390"/>
        <v>28.521739130434785</v>
      </c>
      <c r="AT294" s="58">
        <f t="shared" si="391"/>
        <v>0.18494512142425026</v>
      </c>
      <c r="AU294" s="58">
        <f t="shared" si="392"/>
        <v>3.8836448598130837</v>
      </c>
      <c r="AV294" s="58">
        <f t="shared" si="393"/>
        <v>5.7997208653175152</v>
      </c>
      <c r="AW294" s="58">
        <f t="shared" si="394"/>
        <v>1.1517461197339245E-2</v>
      </c>
      <c r="AX294" s="58">
        <f t="shared" si="395"/>
        <v>50.495569206793078</v>
      </c>
      <c r="AY294" s="58"/>
      <c r="AZ294" s="58"/>
      <c r="BA294" s="58"/>
      <c r="BB294" s="58"/>
      <c r="BC294" s="58"/>
      <c r="BD294" s="58"/>
      <c r="BE294" s="58"/>
      <c r="BF294" s="58"/>
      <c r="BG294" s="58"/>
      <c r="BH294" s="58"/>
      <c r="BI294" s="58"/>
      <c r="BJ294" s="58"/>
      <c r="BK294" s="58"/>
      <c r="BL294" s="58"/>
      <c r="BM294" s="58"/>
      <c r="BN294" s="58"/>
      <c r="BO294" s="58"/>
      <c r="BP294" s="58"/>
      <c r="BQ294" s="58"/>
      <c r="BR294" s="58"/>
      <c r="BS294" s="58"/>
      <c r="BT294" s="58"/>
      <c r="BU294" s="58"/>
      <c r="BV294" s="58"/>
      <c r="BW294" s="58"/>
      <c r="BX294" s="58"/>
      <c r="BY294" s="58"/>
      <c r="BZ294" s="58"/>
      <c r="CA294" s="58"/>
      <c r="CB294" s="58"/>
      <c r="CC294" s="58"/>
      <c r="CD294" s="58"/>
      <c r="CE294" s="58"/>
      <c r="CF294" s="58"/>
      <c r="CG294" s="58"/>
      <c r="CH294" s="58"/>
      <c r="CI294" s="58"/>
      <c r="CJ294" s="58"/>
      <c r="CK294" s="58"/>
      <c r="CL294" s="58"/>
      <c r="CM294" s="58"/>
      <c r="CN294" s="58"/>
      <c r="CO294" s="58"/>
      <c r="CP294" s="58"/>
      <c r="CQ294" s="58"/>
      <c r="CR294" s="58"/>
      <c r="CS294" s="58"/>
      <c r="CT294" s="58"/>
      <c r="CU294" s="58"/>
      <c r="CV294" s="58"/>
      <c r="CW294" s="58"/>
      <c r="CX294" s="58"/>
      <c r="CY294" s="58"/>
      <c r="CZ294" s="58"/>
      <c r="DA294" s="58"/>
      <c r="DB294" s="58"/>
      <c r="DC294" s="58"/>
      <c r="DD294" s="58"/>
      <c r="DE294" s="58"/>
      <c r="DF294" s="58"/>
      <c r="DG294" s="58"/>
      <c r="DH294" s="58"/>
      <c r="DI294" s="58"/>
      <c r="DJ294" s="58"/>
      <c r="DK294" s="58"/>
      <c r="DL294" s="58"/>
      <c r="DM294" s="58"/>
      <c r="DN294" s="58"/>
      <c r="DO294" s="58"/>
      <c r="DP294" s="58"/>
      <c r="DQ294" s="58"/>
      <c r="DR294" s="58"/>
      <c r="DS294" s="58"/>
      <c r="DT294" s="58"/>
      <c r="DU294" s="58"/>
      <c r="DV294" s="58"/>
      <c r="DW294" s="58"/>
      <c r="DX294" s="58"/>
      <c r="DY294" s="58"/>
      <c r="DZ294" s="58"/>
      <c r="EA294" s="58"/>
      <c r="EB294" s="58"/>
      <c r="EC294" s="58"/>
      <c r="ED294" s="58"/>
      <c r="EE294" s="58"/>
      <c r="EF294" s="58"/>
      <c r="EG294" s="58"/>
      <c r="EH294" s="58"/>
      <c r="EI294" s="58"/>
      <c r="EJ294" s="58"/>
      <c r="EK294" s="58"/>
      <c r="EL294" s="58"/>
      <c r="EN294" s="8">
        <v>9</v>
      </c>
      <c r="EO294" s="8">
        <v>3</v>
      </c>
    </row>
    <row r="295" spans="2:145">
      <c r="B295" s="18" t="s">
        <v>376</v>
      </c>
      <c r="C295" s="18" t="s">
        <v>349</v>
      </c>
      <c r="D295" s="18" t="s">
        <v>350</v>
      </c>
      <c r="E295" s="8">
        <v>9</v>
      </c>
      <c r="F295" s="8">
        <v>3</v>
      </c>
      <c r="I295" s="58">
        <v>4.3</v>
      </c>
      <c r="J295" s="58">
        <v>2.6</v>
      </c>
      <c r="K295" s="58">
        <v>0.7994</v>
      </c>
      <c r="L295" s="58">
        <v>75.33</v>
      </c>
      <c r="M295" s="58">
        <v>0.16600000000000001</v>
      </c>
      <c r="N295" s="58">
        <v>0.2205</v>
      </c>
      <c r="O295" s="58">
        <v>1.0891999999999999</v>
      </c>
      <c r="P295" s="58">
        <v>0</v>
      </c>
      <c r="Q295" s="58">
        <v>11.9</v>
      </c>
      <c r="R295" s="58">
        <v>4.3E-3</v>
      </c>
      <c r="S295" s="58">
        <v>96.409499999999994</v>
      </c>
      <c r="T295" s="18"/>
      <c r="V295" s="58">
        <f t="shared" si="396"/>
        <v>4.4601413761092008</v>
      </c>
      <c r="W295" s="58"/>
      <c r="X295" s="58">
        <f t="shared" si="397"/>
        <v>2.6968296692753309</v>
      </c>
      <c r="Y295" s="58"/>
      <c r="Z295" s="58">
        <f t="shared" si="398"/>
        <v>0.82917139908411519</v>
      </c>
      <c r="AA295" s="58"/>
      <c r="AB295" s="58">
        <f t="shared" si="399"/>
        <v>78.135453456350263</v>
      </c>
      <c r="AC295" s="58"/>
      <c r="AD295" s="58">
        <f t="shared" si="400"/>
        <v>0.172182201961425</v>
      </c>
      <c r="AE295" s="58"/>
      <c r="AF295" s="58">
        <f t="shared" si="401"/>
        <v>0.22871190079815787</v>
      </c>
      <c r="AG295" s="58"/>
      <c r="AH295" s="58">
        <f t="shared" si="402"/>
        <v>1.1297641829902654</v>
      </c>
      <c r="AI295" s="58"/>
      <c r="AJ295" s="58">
        <f t="shared" si="403"/>
        <v>0</v>
      </c>
      <c r="AK295" s="58"/>
      <c r="AL295" s="58">
        <f t="shared" si="404"/>
        <v>12.343181947837092</v>
      </c>
      <c r="AM295" s="58"/>
      <c r="AN295" s="58">
        <f t="shared" si="405"/>
        <v>4.460141376109201E-3</v>
      </c>
      <c r="AO295" s="58"/>
      <c r="AP295" s="58">
        <f t="shared" si="406"/>
        <v>7.1569710453845321</v>
      </c>
      <c r="AQ295" s="58">
        <f t="shared" si="388"/>
        <v>6.3846153846153858E-2</v>
      </c>
      <c r="AR295" s="58">
        <f t="shared" si="389"/>
        <v>453.79518072289153</v>
      </c>
      <c r="AS295" s="58">
        <f t="shared" si="390"/>
        <v>28.973076923076924</v>
      </c>
      <c r="AT295" s="58">
        <f t="shared" si="391"/>
        <v>0.20244215938303345</v>
      </c>
      <c r="AU295" s="58">
        <f t="shared" si="392"/>
        <v>3.6253968253968254</v>
      </c>
      <c r="AV295" s="58">
        <f t="shared" si="393"/>
        <v>4.8156626506024089</v>
      </c>
      <c r="AW295" s="58">
        <f t="shared" si="394"/>
        <v>1.0611973981149608E-2</v>
      </c>
      <c r="AX295" s="58">
        <f t="shared" si="395"/>
        <v>52.214394898103514</v>
      </c>
      <c r="AY295" s="58"/>
      <c r="AZ295" s="58"/>
      <c r="BA295" s="58"/>
      <c r="BB295" s="58"/>
      <c r="BC295" s="58"/>
      <c r="BD295" s="58"/>
      <c r="BE295" s="58"/>
      <c r="BF295" s="58"/>
      <c r="BG295" s="58"/>
      <c r="BH295" s="58"/>
      <c r="BI295" s="58"/>
      <c r="BJ295" s="58"/>
      <c r="BK295" s="58"/>
      <c r="BL295" s="58"/>
      <c r="BM295" s="58"/>
      <c r="BN295" s="58"/>
      <c r="BO295" s="58"/>
      <c r="BP295" s="58"/>
      <c r="BQ295" s="58"/>
      <c r="BR295" s="58"/>
      <c r="BS295" s="58"/>
      <c r="BT295" s="58"/>
      <c r="BU295" s="58"/>
      <c r="BV295" s="58"/>
      <c r="BW295" s="58"/>
      <c r="BX295" s="58"/>
      <c r="BY295" s="58"/>
      <c r="BZ295" s="58"/>
      <c r="CA295" s="58"/>
      <c r="CB295" s="58"/>
      <c r="CC295" s="58"/>
      <c r="CD295" s="58"/>
      <c r="CE295" s="58"/>
      <c r="CF295" s="58"/>
      <c r="CG295" s="58"/>
      <c r="CH295" s="58"/>
      <c r="CI295" s="58"/>
      <c r="CJ295" s="58"/>
      <c r="CK295" s="58"/>
      <c r="CL295" s="58"/>
      <c r="CM295" s="58"/>
      <c r="CN295" s="58"/>
      <c r="CO295" s="58"/>
      <c r="CP295" s="58"/>
      <c r="CQ295" s="58"/>
      <c r="CR295" s="58"/>
      <c r="CS295" s="58"/>
      <c r="CT295" s="58"/>
      <c r="CU295" s="58"/>
      <c r="CV295" s="58"/>
      <c r="CW295" s="58"/>
      <c r="CX295" s="58"/>
      <c r="CY295" s="58"/>
      <c r="CZ295" s="58"/>
      <c r="DA295" s="58"/>
      <c r="DB295" s="58"/>
      <c r="DC295" s="58"/>
      <c r="DD295" s="58"/>
      <c r="DE295" s="58"/>
      <c r="DF295" s="58"/>
      <c r="DG295" s="58"/>
      <c r="DH295" s="58"/>
      <c r="DI295" s="58"/>
      <c r="DJ295" s="58"/>
      <c r="DK295" s="58"/>
      <c r="DL295" s="58"/>
      <c r="DM295" s="58"/>
      <c r="DN295" s="58"/>
      <c r="DO295" s="58"/>
      <c r="DP295" s="58"/>
      <c r="DQ295" s="58"/>
      <c r="DR295" s="58"/>
      <c r="DS295" s="58"/>
      <c r="DT295" s="58"/>
      <c r="DU295" s="58"/>
      <c r="DV295" s="58"/>
      <c r="DW295" s="58"/>
      <c r="DX295" s="58"/>
      <c r="DY295" s="58"/>
      <c r="DZ295" s="58"/>
      <c r="EA295" s="58"/>
      <c r="EB295" s="58"/>
      <c r="EC295" s="58"/>
      <c r="ED295" s="58"/>
      <c r="EE295" s="58"/>
      <c r="EF295" s="58"/>
      <c r="EG295" s="58"/>
      <c r="EH295" s="58"/>
      <c r="EI295" s="58"/>
      <c r="EJ295" s="58"/>
      <c r="EK295" s="58"/>
      <c r="EL295" s="58"/>
      <c r="EN295" s="8">
        <v>9</v>
      </c>
      <c r="EO295" s="8">
        <v>3</v>
      </c>
    </row>
    <row r="296" spans="2:145">
      <c r="B296" s="18" t="s">
        <v>377</v>
      </c>
      <c r="C296" s="18" t="s">
        <v>349</v>
      </c>
      <c r="D296" s="18" t="s">
        <v>350</v>
      </c>
      <c r="E296" s="8">
        <v>9</v>
      </c>
      <c r="F296" s="8">
        <v>3</v>
      </c>
      <c r="I296" s="58">
        <v>4.0599999999999996</v>
      </c>
      <c r="J296" s="58">
        <v>2.59</v>
      </c>
      <c r="K296" s="58">
        <v>0.80610000000000004</v>
      </c>
      <c r="L296" s="58">
        <v>75.13</v>
      </c>
      <c r="M296" s="58">
        <v>0.1229</v>
      </c>
      <c r="N296" s="58">
        <v>0.18179999999999999</v>
      </c>
      <c r="O296" s="58">
        <v>1.1226</v>
      </c>
      <c r="P296" s="58">
        <v>0</v>
      </c>
      <c r="Q296" s="58">
        <v>11.93</v>
      </c>
      <c r="R296" s="58">
        <v>2.0500000000000001E-2</v>
      </c>
      <c r="S296" s="58">
        <v>95.963899999999995</v>
      </c>
      <c r="T296" s="18"/>
      <c r="V296" s="58">
        <f t="shared" si="396"/>
        <v>4.2307576078087692</v>
      </c>
      <c r="W296" s="58"/>
      <c r="X296" s="58">
        <f t="shared" si="397"/>
        <v>2.6989315773952494</v>
      </c>
      <c r="Y296" s="58"/>
      <c r="Z296" s="58">
        <f t="shared" si="398"/>
        <v>0.84000337626961818</v>
      </c>
      <c r="AA296" s="58"/>
      <c r="AB296" s="58">
        <f t="shared" si="399"/>
        <v>78.289856914944053</v>
      </c>
      <c r="AC296" s="58"/>
      <c r="AD296" s="58">
        <f t="shared" si="400"/>
        <v>0.12806899261076302</v>
      </c>
      <c r="AE296" s="58"/>
      <c r="AF296" s="58">
        <f t="shared" si="401"/>
        <v>0.18944623967971289</v>
      </c>
      <c r="AG296" s="58"/>
      <c r="AH296" s="58">
        <f t="shared" si="402"/>
        <v>1.1698148991443658</v>
      </c>
      <c r="AI296" s="58"/>
      <c r="AJ296" s="58">
        <f t="shared" si="403"/>
        <v>0</v>
      </c>
      <c r="AK296" s="58"/>
      <c r="AL296" s="58">
        <f t="shared" si="404"/>
        <v>12.431758192403603</v>
      </c>
      <c r="AM296" s="58"/>
      <c r="AN296" s="58">
        <f t="shared" si="405"/>
        <v>2.1362199743862016E-2</v>
      </c>
      <c r="AO296" s="58"/>
      <c r="AP296" s="58">
        <f t="shared" si="406"/>
        <v>6.929689185204019</v>
      </c>
      <c r="AQ296" s="58">
        <f t="shared" si="388"/>
        <v>4.7451737451737461E-2</v>
      </c>
      <c r="AR296" s="58">
        <f t="shared" si="389"/>
        <v>611.31000813669641</v>
      </c>
      <c r="AS296" s="58">
        <f t="shared" si="390"/>
        <v>29.007722007722009</v>
      </c>
      <c r="AT296" s="58">
        <f t="shared" si="391"/>
        <v>0.16194548369855691</v>
      </c>
      <c r="AU296" s="58">
        <f t="shared" si="392"/>
        <v>4.4339933993399345</v>
      </c>
      <c r="AV296" s="58">
        <f t="shared" si="393"/>
        <v>6.5589910496338488</v>
      </c>
      <c r="AW296" s="58">
        <f t="shared" si="394"/>
        <v>1.0729402369226676E-2</v>
      </c>
      <c r="AX296" s="58">
        <f t="shared" si="395"/>
        <v>47.185401229436827</v>
      </c>
      <c r="AY296" s="58"/>
      <c r="AZ296" s="58"/>
      <c r="BA296" s="58"/>
      <c r="BB296" s="58"/>
      <c r="BC296" s="58"/>
      <c r="BD296" s="58"/>
      <c r="BE296" s="58"/>
      <c r="BF296" s="58"/>
      <c r="BG296" s="58"/>
      <c r="BH296" s="58"/>
      <c r="BI296" s="58"/>
      <c r="BJ296" s="58"/>
      <c r="BK296" s="58"/>
      <c r="BL296" s="58"/>
      <c r="BM296" s="58"/>
      <c r="BN296" s="58"/>
      <c r="BO296" s="58"/>
      <c r="BP296" s="58"/>
      <c r="BQ296" s="58"/>
      <c r="BR296" s="58"/>
      <c r="BS296" s="58"/>
      <c r="BT296" s="58"/>
      <c r="BU296" s="58"/>
      <c r="BV296" s="58"/>
      <c r="BW296" s="58"/>
      <c r="BX296" s="58"/>
      <c r="BY296" s="58"/>
      <c r="BZ296" s="58"/>
      <c r="CA296" s="58"/>
      <c r="CB296" s="58"/>
      <c r="CC296" s="58"/>
      <c r="CD296" s="58"/>
      <c r="CE296" s="58"/>
      <c r="CF296" s="58"/>
      <c r="CG296" s="58"/>
      <c r="CH296" s="58"/>
      <c r="CI296" s="58"/>
      <c r="CJ296" s="58"/>
      <c r="CK296" s="58"/>
      <c r="CL296" s="58"/>
      <c r="CM296" s="58"/>
      <c r="CN296" s="58"/>
      <c r="CO296" s="58"/>
      <c r="CP296" s="58"/>
      <c r="CQ296" s="58"/>
      <c r="CR296" s="58"/>
      <c r="CS296" s="58"/>
      <c r="CT296" s="58"/>
      <c r="CU296" s="58"/>
      <c r="CV296" s="58"/>
      <c r="CW296" s="58"/>
      <c r="CX296" s="58"/>
      <c r="CY296" s="58"/>
      <c r="CZ296" s="58"/>
      <c r="DA296" s="58"/>
      <c r="DB296" s="58"/>
      <c r="DC296" s="58"/>
      <c r="DD296" s="58"/>
      <c r="DE296" s="58"/>
      <c r="DF296" s="58"/>
      <c r="DG296" s="58"/>
      <c r="DH296" s="58"/>
      <c r="DI296" s="58"/>
      <c r="DJ296" s="58"/>
      <c r="DK296" s="58"/>
      <c r="DL296" s="58"/>
      <c r="DM296" s="58"/>
      <c r="DN296" s="58"/>
      <c r="DO296" s="58"/>
      <c r="DP296" s="58"/>
      <c r="DQ296" s="58"/>
      <c r="DR296" s="58"/>
      <c r="DS296" s="58"/>
      <c r="DT296" s="58"/>
      <c r="DU296" s="58"/>
      <c r="DV296" s="58"/>
      <c r="DW296" s="58"/>
      <c r="DX296" s="58"/>
      <c r="DY296" s="58"/>
      <c r="DZ296" s="58"/>
      <c r="EA296" s="58"/>
      <c r="EB296" s="58"/>
      <c r="EC296" s="58"/>
      <c r="ED296" s="58"/>
      <c r="EE296" s="58"/>
      <c r="EF296" s="58"/>
      <c r="EG296" s="58"/>
      <c r="EH296" s="58"/>
      <c r="EI296" s="58"/>
      <c r="EJ296" s="58"/>
      <c r="EK296" s="58"/>
      <c r="EL296" s="58"/>
      <c r="EN296" s="8">
        <v>9</v>
      </c>
      <c r="EO296" s="8">
        <v>3</v>
      </c>
    </row>
    <row r="297" spans="2:145">
      <c r="B297" s="8" t="s">
        <v>378</v>
      </c>
      <c r="C297" s="18" t="s">
        <v>349</v>
      </c>
      <c r="D297" s="18" t="s">
        <v>350</v>
      </c>
      <c r="E297" s="8">
        <v>9</v>
      </c>
      <c r="F297" s="8">
        <v>3</v>
      </c>
      <c r="I297" s="58">
        <v>3.97</v>
      </c>
      <c r="J297" s="58">
        <v>2.42</v>
      </c>
      <c r="K297" s="58">
        <v>0.90739999999999998</v>
      </c>
      <c r="L297" s="58">
        <v>75.81</v>
      </c>
      <c r="M297" s="58">
        <v>0.15759999999999999</v>
      </c>
      <c r="N297" s="58">
        <v>0.2031</v>
      </c>
      <c r="O297" s="58">
        <v>1.0986</v>
      </c>
      <c r="P297" s="58">
        <v>6.3E-2</v>
      </c>
      <c r="Q297" s="58">
        <v>11.97</v>
      </c>
      <c r="R297" s="58">
        <v>0</v>
      </c>
      <c r="S297" s="58">
        <v>96.599800000000002</v>
      </c>
      <c r="T297" s="18"/>
      <c r="V297" s="58">
        <f t="shared" si="396"/>
        <v>4.1097393576384214</v>
      </c>
      <c r="W297" s="58"/>
      <c r="X297" s="58">
        <f t="shared" si="397"/>
        <v>2.5051811701473503</v>
      </c>
      <c r="Y297" s="58"/>
      <c r="Z297" s="58">
        <f t="shared" si="398"/>
        <v>0.93933941892219242</v>
      </c>
      <c r="AA297" s="58"/>
      <c r="AB297" s="58">
        <f t="shared" si="399"/>
        <v>78.478423350772985</v>
      </c>
      <c r="AC297" s="58"/>
      <c r="AD297" s="58">
        <f t="shared" si="400"/>
        <v>0.16314733570876955</v>
      </c>
      <c r="AE297" s="58"/>
      <c r="AF297" s="58">
        <f t="shared" si="401"/>
        <v>0.21024888250286231</v>
      </c>
      <c r="AG297" s="58"/>
      <c r="AH297" s="58">
        <f t="shared" si="402"/>
        <v>1.1372694353404458</v>
      </c>
      <c r="AI297" s="58"/>
      <c r="AJ297" s="58">
        <f t="shared" si="403"/>
        <v>6.5217526330282258E-2</v>
      </c>
      <c r="AK297" s="58"/>
      <c r="AL297" s="58">
        <f t="shared" si="404"/>
        <v>12.39133000275363</v>
      </c>
      <c r="AM297" s="58"/>
      <c r="AN297" s="58">
        <f t="shared" si="405"/>
        <v>0</v>
      </c>
      <c r="AO297" s="58"/>
      <c r="AP297" s="58">
        <f t="shared" si="406"/>
        <v>6.6149205277857721</v>
      </c>
      <c r="AQ297" s="58">
        <f t="shared" si="388"/>
        <v>6.5123966942148739E-2</v>
      </c>
      <c r="AR297" s="58">
        <f t="shared" si="389"/>
        <v>481.02791878172599</v>
      </c>
      <c r="AS297" s="58">
        <f t="shared" si="390"/>
        <v>31.326446280991735</v>
      </c>
      <c r="AT297" s="58">
        <f t="shared" si="391"/>
        <v>0.18487165483342435</v>
      </c>
      <c r="AU297" s="58">
        <f t="shared" si="392"/>
        <v>4.467749876907928</v>
      </c>
      <c r="AV297" s="58">
        <f t="shared" si="393"/>
        <v>5.7576142131979706</v>
      </c>
      <c r="AW297" s="58">
        <f t="shared" si="394"/>
        <v>1.196939717715341E-2</v>
      </c>
      <c r="AX297" s="58">
        <f t="shared" si="395"/>
        <v>46.996436394330672</v>
      </c>
      <c r="AY297" s="58"/>
      <c r="AZ297" s="58"/>
      <c r="BA297" s="58"/>
      <c r="BB297" s="58"/>
      <c r="BC297" s="58"/>
      <c r="BD297" s="58"/>
      <c r="BE297" s="58"/>
      <c r="BF297" s="58"/>
      <c r="BG297" s="58"/>
      <c r="BH297" s="58"/>
      <c r="BI297" s="58"/>
      <c r="BJ297" s="58"/>
      <c r="BK297" s="58"/>
      <c r="BL297" s="58"/>
      <c r="BM297" s="58"/>
      <c r="BN297" s="58"/>
      <c r="BO297" s="58"/>
      <c r="BP297" s="58"/>
      <c r="BQ297" s="58"/>
      <c r="BR297" s="58"/>
      <c r="BS297" s="58"/>
      <c r="BT297" s="58"/>
      <c r="BU297" s="58"/>
      <c r="BV297" s="58"/>
      <c r="BW297" s="58"/>
      <c r="BX297" s="58"/>
      <c r="BY297" s="58"/>
      <c r="BZ297" s="58"/>
      <c r="CA297" s="58"/>
      <c r="CB297" s="58"/>
      <c r="CC297" s="58"/>
      <c r="CD297" s="58"/>
      <c r="CE297" s="58"/>
      <c r="CF297" s="58"/>
      <c r="CG297" s="58"/>
      <c r="CH297" s="58"/>
      <c r="CI297" s="58"/>
      <c r="CJ297" s="58"/>
      <c r="CK297" s="58"/>
      <c r="CL297" s="58"/>
      <c r="CM297" s="58"/>
      <c r="CN297" s="58"/>
      <c r="CO297" s="58"/>
      <c r="CP297" s="58"/>
      <c r="CQ297" s="58"/>
      <c r="CR297" s="58"/>
      <c r="CS297" s="58"/>
      <c r="CT297" s="58"/>
      <c r="CU297" s="58"/>
      <c r="CV297" s="58"/>
      <c r="CW297" s="58"/>
      <c r="CX297" s="58"/>
      <c r="CY297" s="58"/>
      <c r="CZ297" s="58"/>
      <c r="DA297" s="58"/>
      <c r="DB297" s="58"/>
      <c r="DC297" s="58"/>
      <c r="DD297" s="58"/>
      <c r="DE297" s="58"/>
      <c r="DF297" s="58"/>
      <c r="DG297" s="58"/>
      <c r="DH297" s="58"/>
      <c r="DI297" s="58"/>
      <c r="DJ297" s="58"/>
      <c r="DK297" s="58"/>
      <c r="DL297" s="58"/>
      <c r="DM297" s="58"/>
      <c r="DN297" s="58"/>
      <c r="DO297" s="58"/>
      <c r="DP297" s="58"/>
      <c r="DQ297" s="58"/>
      <c r="DR297" s="58"/>
      <c r="DS297" s="58"/>
      <c r="DT297" s="58"/>
      <c r="DU297" s="58"/>
      <c r="DV297" s="58"/>
      <c r="DW297" s="58"/>
      <c r="DX297" s="58"/>
      <c r="DY297" s="58"/>
      <c r="DZ297" s="58"/>
      <c r="EA297" s="58"/>
      <c r="EB297" s="58"/>
      <c r="EC297" s="58"/>
      <c r="ED297" s="58"/>
      <c r="EE297" s="58"/>
      <c r="EF297" s="58"/>
      <c r="EG297" s="58"/>
      <c r="EH297" s="58"/>
      <c r="EI297" s="58"/>
      <c r="EJ297" s="58"/>
      <c r="EK297" s="58"/>
      <c r="EL297" s="58"/>
      <c r="EN297" s="8">
        <v>9</v>
      </c>
      <c r="EO297" s="8">
        <v>3</v>
      </c>
    </row>
    <row r="298" spans="2:145">
      <c r="B298" s="8" t="s">
        <v>379</v>
      </c>
      <c r="C298" s="18" t="s">
        <v>349</v>
      </c>
      <c r="D298" s="18" t="s">
        <v>350</v>
      </c>
      <c r="E298" s="8">
        <v>9</v>
      </c>
      <c r="F298" s="8">
        <v>3</v>
      </c>
      <c r="I298" s="58">
        <v>3.99</v>
      </c>
      <c r="J298" s="58">
        <v>2.44</v>
      </c>
      <c r="K298" s="58">
        <v>1.1419999999999999</v>
      </c>
      <c r="L298" s="58">
        <v>73.08</v>
      </c>
      <c r="M298" s="58">
        <v>0.1777</v>
      </c>
      <c r="N298" s="58">
        <v>0.29499999999999998</v>
      </c>
      <c r="O298" s="58">
        <v>1.47</v>
      </c>
      <c r="P298" s="58">
        <v>7.4099999999999999E-2</v>
      </c>
      <c r="Q298" s="58">
        <v>12.69</v>
      </c>
      <c r="R298" s="58">
        <v>4.4200000000000003E-2</v>
      </c>
      <c r="S298" s="58">
        <v>95.403099999999995</v>
      </c>
      <c r="T298" s="18"/>
      <c r="V298" s="58">
        <f t="shared" si="396"/>
        <v>4.1822540357703266</v>
      </c>
      <c r="W298" s="58"/>
      <c r="X298" s="58">
        <f t="shared" si="397"/>
        <v>2.557568884029974</v>
      </c>
      <c r="Y298" s="58"/>
      <c r="Z298" s="58">
        <f t="shared" si="398"/>
        <v>1.1970260924435367</v>
      </c>
      <c r="AA298" s="58"/>
      <c r="AB298" s="58">
        <f t="shared" si="399"/>
        <v>76.601284444635453</v>
      </c>
      <c r="AC298" s="58"/>
      <c r="AD298" s="58">
        <f t="shared" si="400"/>
        <v>0.1862622912672649</v>
      </c>
      <c r="AE298" s="58"/>
      <c r="AF298" s="58">
        <f t="shared" si="401"/>
        <v>0.30921427081509933</v>
      </c>
      <c r="AG298" s="58"/>
      <c r="AH298" s="58">
        <f t="shared" si="402"/>
        <v>1.5408304342311729</v>
      </c>
      <c r="AI298" s="58"/>
      <c r="AJ298" s="58">
        <f t="shared" si="403"/>
        <v>7.7670432092877495E-2</v>
      </c>
      <c r="AK298" s="58"/>
      <c r="AL298" s="58">
        <f t="shared" si="404"/>
        <v>13.301454564893595</v>
      </c>
      <c r="AM298" s="58"/>
      <c r="AN298" s="58">
        <f t="shared" si="405"/>
        <v>4.6329731423821664E-2</v>
      </c>
      <c r="AO298" s="58"/>
      <c r="AP298" s="58">
        <f t="shared" si="406"/>
        <v>6.7398229198003001</v>
      </c>
      <c r="AQ298" s="58">
        <f t="shared" si="388"/>
        <v>7.282786885245901E-2</v>
      </c>
      <c r="AR298" s="58">
        <f t="shared" si="389"/>
        <v>411.25492402926284</v>
      </c>
      <c r="AS298" s="58">
        <f t="shared" si="390"/>
        <v>29.95081967213115</v>
      </c>
      <c r="AT298" s="58">
        <f t="shared" si="391"/>
        <v>0.20068027210884354</v>
      </c>
      <c r="AU298" s="58">
        <f t="shared" si="392"/>
        <v>3.871186440677965</v>
      </c>
      <c r="AV298" s="58">
        <f t="shared" si="393"/>
        <v>6.4265616207090588</v>
      </c>
      <c r="AW298" s="58">
        <f t="shared" si="394"/>
        <v>1.5626710454296658E-2</v>
      </c>
      <c r="AX298" s="58">
        <f t="shared" si="395"/>
        <v>50.575886859364672</v>
      </c>
      <c r="AY298" s="58"/>
      <c r="AZ298" s="58"/>
      <c r="BA298" s="58"/>
      <c r="BB298" s="58"/>
      <c r="BC298" s="58"/>
      <c r="BD298" s="58"/>
      <c r="BE298" s="58"/>
      <c r="BF298" s="58"/>
      <c r="BG298" s="58"/>
      <c r="BH298" s="58"/>
      <c r="BI298" s="58"/>
      <c r="BJ298" s="58"/>
      <c r="BK298" s="58"/>
      <c r="BL298" s="58"/>
      <c r="BM298" s="58"/>
      <c r="BN298" s="58"/>
      <c r="BO298" s="58"/>
      <c r="BP298" s="58"/>
      <c r="BQ298" s="58"/>
      <c r="BR298" s="58"/>
      <c r="BS298" s="58"/>
      <c r="BT298" s="58"/>
      <c r="BU298" s="58"/>
      <c r="BV298" s="58"/>
      <c r="BW298" s="58"/>
      <c r="BX298" s="58"/>
      <c r="BY298" s="58"/>
      <c r="BZ298" s="58"/>
      <c r="CA298" s="58"/>
      <c r="CB298" s="58"/>
      <c r="CC298" s="58"/>
      <c r="CD298" s="58"/>
      <c r="CE298" s="58"/>
      <c r="CF298" s="58"/>
      <c r="CG298" s="58"/>
      <c r="CH298" s="58"/>
      <c r="CI298" s="58"/>
      <c r="CJ298" s="58"/>
      <c r="CK298" s="58"/>
      <c r="CL298" s="58"/>
      <c r="CM298" s="58"/>
      <c r="CN298" s="58"/>
      <c r="CO298" s="58"/>
      <c r="CP298" s="58"/>
      <c r="CQ298" s="58"/>
      <c r="CR298" s="58"/>
      <c r="CS298" s="58"/>
      <c r="CT298" s="58"/>
      <c r="CU298" s="58"/>
      <c r="CV298" s="58"/>
      <c r="CW298" s="58"/>
      <c r="CX298" s="58"/>
      <c r="CY298" s="58"/>
      <c r="CZ298" s="58"/>
      <c r="DA298" s="58"/>
      <c r="DB298" s="58"/>
      <c r="DC298" s="58"/>
      <c r="DD298" s="58"/>
      <c r="DE298" s="58"/>
      <c r="DF298" s="58"/>
      <c r="DG298" s="58"/>
      <c r="DH298" s="58"/>
      <c r="DI298" s="58"/>
      <c r="DJ298" s="58"/>
      <c r="DK298" s="58"/>
      <c r="DL298" s="58"/>
      <c r="DM298" s="58"/>
      <c r="DN298" s="58"/>
      <c r="DO298" s="58"/>
      <c r="DP298" s="58"/>
      <c r="DQ298" s="58"/>
      <c r="DR298" s="58"/>
      <c r="DS298" s="58"/>
      <c r="DT298" s="58"/>
      <c r="DU298" s="58"/>
      <c r="DV298" s="58"/>
      <c r="DW298" s="58"/>
      <c r="DX298" s="58"/>
      <c r="DY298" s="58"/>
      <c r="DZ298" s="58"/>
      <c r="EA298" s="58"/>
      <c r="EB298" s="58"/>
      <c r="EC298" s="58"/>
      <c r="ED298" s="58"/>
      <c r="EE298" s="58"/>
      <c r="EF298" s="58"/>
      <c r="EG298" s="58"/>
      <c r="EH298" s="58"/>
      <c r="EI298" s="58"/>
      <c r="EJ298" s="58"/>
      <c r="EK298" s="58"/>
      <c r="EL298" s="58"/>
      <c r="EN298" s="8">
        <v>9</v>
      </c>
      <c r="EO298" s="8">
        <v>3</v>
      </c>
    </row>
    <row r="299" spans="2:145">
      <c r="B299" s="8" t="s">
        <v>380</v>
      </c>
      <c r="C299" s="18" t="s">
        <v>349</v>
      </c>
      <c r="D299" s="18" t="s">
        <v>350</v>
      </c>
      <c r="E299" s="8">
        <v>9</v>
      </c>
      <c r="F299" s="8">
        <v>3</v>
      </c>
      <c r="I299" s="58">
        <v>4.07</v>
      </c>
      <c r="J299" s="58">
        <v>2.59</v>
      </c>
      <c r="K299" s="58">
        <v>0.94240000000000002</v>
      </c>
      <c r="L299" s="58">
        <v>75.59</v>
      </c>
      <c r="M299" s="58">
        <v>0.1066</v>
      </c>
      <c r="N299" s="58">
        <v>0.19689999999999999</v>
      </c>
      <c r="O299" s="58">
        <v>1.081</v>
      </c>
      <c r="P299" s="58">
        <v>5.57E-2</v>
      </c>
      <c r="Q299" s="58">
        <v>12.21</v>
      </c>
      <c r="R299" s="58">
        <v>3.6299999999999999E-2</v>
      </c>
      <c r="S299" s="58">
        <v>96.878900000000002</v>
      </c>
      <c r="T299" s="18"/>
      <c r="V299" s="58">
        <f t="shared" si="396"/>
        <v>4.2011211935725949</v>
      </c>
      <c r="W299" s="58"/>
      <c r="X299" s="58">
        <f t="shared" si="397"/>
        <v>2.6734407595461964</v>
      </c>
      <c r="Y299" s="58"/>
      <c r="Z299" s="58">
        <f t="shared" si="398"/>
        <v>0.9727608385314036</v>
      </c>
      <c r="AA299" s="58"/>
      <c r="AB299" s="58">
        <f t="shared" si="399"/>
        <v>78.025245951388797</v>
      </c>
      <c r="AC299" s="58"/>
      <c r="AD299" s="58">
        <f t="shared" si="400"/>
        <v>0.11003427991027974</v>
      </c>
      <c r="AE299" s="58"/>
      <c r="AF299" s="58">
        <f t="shared" si="401"/>
        <v>0.20324343071607956</v>
      </c>
      <c r="AG299" s="58"/>
      <c r="AH299" s="58">
        <f t="shared" si="402"/>
        <v>1.1158260467449568</v>
      </c>
      <c r="AI299" s="58"/>
      <c r="AJ299" s="58">
        <f t="shared" si="403"/>
        <v>5.7494459577885376E-2</v>
      </c>
      <c r="AK299" s="58"/>
      <c r="AL299" s="58">
        <f t="shared" si="404"/>
        <v>12.603363580717783</v>
      </c>
      <c r="AM299" s="58"/>
      <c r="AN299" s="58">
        <f t="shared" si="405"/>
        <v>3.7469459294025835E-2</v>
      </c>
      <c r="AO299" s="58"/>
      <c r="AP299" s="58">
        <f t="shared" si="406"/>
        <v>6.8745619531187909</v>
      </c>
      <c r="AQ299" s="58">
        <f t="shared" si="388"/>
        <v>4.1158301158301158E-2</v>
      </c>
      <c r="AR299" s="58">
        <f t="shared" si="389"/>
        <v>709.0994371482177</v>
      </c>
      <c r="AS299" s="58">
        <f t="shared" si="390"/>
        <v>29.185328185328185</v>
      </c>
      <c r="AT299" s="58">
        <f t="shared" si="391"/>
        <v>0.18214616096207217</v>
      </c>
      <c r="AU299" s="58">
        <f t="shared" si="392"/>
        <v>4.7861858811579481</v>
      </c>
      <c r="AV299" s="58">
        <f t="shared" si="393"/>
        <v>8.840525328330207</v>
      </c>
      <c r="AW299" s="58">
        <f t="shared" si="394"/>
        <v>1.2467257573753141E-2</v>
      </c>
      <c r="AX299" s="58">
        <f t="shared" si="395"/>
        <v>45.285637846309335</v>
      </c>
      <c r="AY299" s="58"/>
      <c r="AZ299" s="58"/>
      <c r="BA299" s="58"/>
      <c r="BB299" s="58"/>
      <c r="BC299" s="58"/>
      <c r="BD299" s="58"/>
      <c r="BE299" s="58"/>
      <c r="BF299" s="58"/>
      <c r="BG299" s="58"/>
      <c r="BH299" s="58"/>
      <c r="BI299" s="58"/>
      <c r="BJ299" s="58"/>
      <c r="BK299" s="58"/>
      <c r="BL299" s="58"/>
      <c r="BM299" s="58"/>
      <c r="BN299" s="58"/>
      <c r="BO299" s="58"/>
      <c r="BP299" s="58"/>
      <c r="BQ299" s="58"/>
      <c r="BR299" s="58"/>
      <c r="BS299" s="58"/>
      <c r="BT299" s="58"/>
      <c r="BU299" s="58"/>
      <c r="BV299" s="58"/>
      <c r="BW299" s="58"/>
      <c r="BX299" s="58"/>
      <c r="BY299" s="58"/>
      <c r="BZ299" s="58"/>
      <c r="CA299" s="58"/>
      <c r="CB299" s="58"/>
      <c r="CC299" s="58"/>
      <c r="CD299" s="58"/>
      <c r="CE299" s="58"/>
      <c r="CF299" s="58"/>
      <c r="CG299" s="58"/>
      <c r="CH299" s="58"/>
      <c r="CI299" s="58"/>
      <c r="CJ299" s="58"/>
      <c r="CK299" s="58"/>
      <c r="CL299" s="58"/>
      <c r="CM299" s="58"/>
      <c r="CN299" s="58"/>
      <c r="CO299" s="58"/>
      <c r="CP299" s="58"/>
      <c r="CQ299" s="58"/>
      <c r="CR299" s="58"/>
      <c r="CS299" s="58"/>
      <c r="CT299" s="58"/>
      <c r="CU299" s="58"/>
      <c r="CV299" s="58"/>
      <c r="CW299" s="58"/>
      <c r="CX299" s="58"/>
      <c r="CY299" s="58"/>
      <c r="CZ299" s="58"/>
      <c r="DA299" s="58"/>
      <c r="DB299" s="58"/>
      <c r="DC299" s="58"/>
      <c r="DD299" s="58"/>
      <c r="DE299" s="58"/>
      <c r="DF299" s="58"/>
      <c r="DG299" s="58"/>
      <c r="DH299" s="58"/>
      <c r="DI299" s="58"/>
      <c r="DJ299" s="58"/>
      <c r="DK299" s="58"/>
      <c r="DL299" s="58"/>
      <c r="DM299" s="58"/>
      <c r="DN299" s="58"/>
      <c r="DO299" s="58"/>
      <c r="DP299" s="58"/>
      <c r="DQ299" s="58"/>
      <c r="DR299" s="58"/>
      <c r="DS299" s="58"/>
      <c r="DT299" s="58"/>
      <c r="DU299" s="58"/>
      <c r="DV299" s="58"/>
      <c r="DW299" s="58"/>
      <c r="DX299" s="58"/>
      <c r="DY299" s="58"/>
      <c r="DZ299" s="58"/>
      <c r="EA299" s="58"/>
      <c r="EB299" s="58"/>
      <c r="EC299" s="58"/>
      <c r="ED299" s="58"/>
      <c r="EE299" s="58"/>
      <c r="EF299" s="58"/>
      <c r="EG299" s="58"/>
      <c r="EH299" s="58"/>
      <c r="EI299" s="58"/>
      <c r="EJ299" s="58"/>
      <c r="EK299" s="58"/>
      <c r="EL299" s="58"/>
      <c r="EN299" s="8">
        <v>9</v>
      </c>
      <c r="EO299" s="8">
        <v>3</v>
      </c>
    </row>
    <row r="300" spans="2:145">
      <c r="B300" s="8" t="s">
        <v>381</v>
      </c>
      <c r="C300" s="18" t="s">
        <v>349</v>
      </c>
      <c r="D300" s="18" t="s">
        <v>350</v>
      </c>
      <c r="E300" s="8">
        <v>9</v>
      </c>
      <c r="F300" s="8">
        <v>3</v>
      </c>
      <c r="I300" s="58">
        <v>4.03</v>
      </c>
      <c r="J300" s="58">
        <v>2.44</v>
      </c>
      <c r="K300" s="58">
        <v>0.79900000000000004</v>
      </c>
      <c r="L300" s="58">
        <v>75.540000000000006</v>
      </c>
      <c r="M300" s="58">
        <v>0.13339999999999999</v>
      </c>
      <c r="N300" s="58">
        <v>0.1792</v>
      </c>
      <c r="O300" s="58">
        <v>1.0608</v>
      </c>
      <c r="P300" s="58">
        <v>0.04</v>
      </c>
      <c r="Q300" s="58">
        <v>12.19</v>
      </c>
      <c r="R300" s="58">
        <v>5.0000000000000001E-4</v>
      </c>
      <c r="S300" s="58">
        <v>96.412999999999997</v>
      </c>
      <c r="T300" s="18"/>
      <c r="V300" s="58">
        <f t="shared" si="396"/>
        <v>4.1799342412330294</v>
      </c>
      <c r="W300" s="58"/>
      <c r="X300" s="58">
        <f t="shared" si="397"/>
        <v>2.5307790443197491</v>
      </c>
      <c r="Y300" s="58"/>
      <c r="Z300" s="58">
        <f t="shared" si="398"/>
        <v>0.82872641656208201</v>
      </c>
      <c r="AA300" s="58"/>
      <c r="AB300" s="58">
        <f t="shared" si="399"/>
        <v>78.350429921276188</v>
      </c>
      <c r="AC300" s="58"/>
      <c r="AD300" s="58">
        <f t="shared" si="400"/>
        <v>0.13836308381649778</v>
      </c>
      <c r="AE300" s="58"/>
      <c r="AF300" s="58">
        <f t="shared" si="401"/>
        <v>0.18586705112381111</v>
      </c>
      <c r="AG300" s="58"/>
      <c r="AH300" s="58">
        <f t="shared" si="402"/>
        <v>1.1002665615632745</v>
      </c>
      <c r="AI300" s="58"/>
      <c r="AJ300" s="58">
        <f t="shared" si="403"/>
        <v>4.1488181054422126E-2</v>
      </c>
      <c r="AK300" s="58"/>
      <c r="AL300" s="58">
        <f t="shared" si="404"/>
        <v>12.643523176335142</v>
      </c>
      <c r="AM300" s="58"/>
      <c r="AN300" s="58">
        <f t="shared" si="405"/>
        <v>5.1860226318027657E-4</v>
      </c>
      <c r="AO300" s="58"/>
      <c r="AP300" s="58">
        <f t="shared" si="406"/>
        <v>6.710713285552778</v>
      </c>
      <c r="AQ300" s="58">
        <f t="shared" si="388"/>
        <v>5.4672131147540992E-2</v>
      </c>
      <c r="AR300" s="58">
        <f t="shared" si="389"/>
        <v>566.26686656671666</v>
      </c>
      <c r="AS300" s="58">
        <f t="shared" si="390"/>
        <v>30.959016393442631</v>
      </c>
      <c r="AT300" s="58">
        <f t="shared" si="391"/>
        <v>0.1689291101055807</v>
      </c>
      <c r="AU300" s="58">
        <f t="shared" si="392"/>
        <v>4.4587053571428577</v>
      </c>
      <c r="AV300" s="58">
        <f t="shared" si="393"/>
        <v>5.9895052473763126</v>
      </c>
      <c r="AW300" s="58">
        <f t="shared" si="394"/>
        <v>1.0577177654222928E-2</v>
      </c>
      <c r="AX300" s="58">
        <f t="shared" si="395"/>
        <v>47.046917970755977</v>
      </c>
      <c r="AY300" s="58"/>
      <c r="AZ300" s="58"/>
      <c r="BA300" s="58"/>
      <c r="BB300" s="58"/>
      <c r="BC300" s="58"/>
      <c r="BD300" s="58"/>
      <c r="BE300" s="58"/>
      <c r="BF300" s="58"/>
      <c r="BG300" s="58"/>
      <c r="BH300" s="58"/>
      <c r="BI300" s="58"/>
      <c r="BJ300" s="58"/>
      <c r="BK300" s="58"/>
      <c r="BL300" s="58"/>
      <c r="BM300" s="58"/>
      <c r="BN300" s="58"/>
      <c r="BO300" s="58"/>
      <c r="BP300" s="58"/>
      <c r="BQ300" s="58"/>
      <c r="BR300" s="58"/>
      <c r="BS300" s="58"/>
      <c r="BT300" s="58"/>
      <c r="BU300" s="58"/>
      <c r="BV300" s="58"/>
      <c r="BW300" s="58"/>
      <c r="BX300" s="58"/>
      <c r="BY300" s="58"/>
      <c r="BZ300" s="58"/>
      <c r="CA300" s="58"/>
      <c r="CB300" s="58"/>
      <c r="CC300" s="58"/>
      <c r="CD300" s="58"/>
      <c r="CE300" s="58"/>
      <c r="CF300" s="58"/>
      <c r="CG300" s="58"/>
      <c r="CH300" s="58"/>
      <c r="CI300" s="58"/>
      <c r="CJ300" s="58"/>
      <c r="CK300" s="58"/>
      <c r="CL300" s="58"/>
      <c r="CM300" s="58"/>
      <c r="CN300" s="58"/>
      <c r="CO300" s="58"/>
      <c r="CP300" s="58"/>
      <c r="CQ300" s="58"/>
      <c r="CR300" s="58"/>
      <c r="CS300" s="58"/>
      <c r="CT300" s="58"/>
      <c r="CU300" s="58"/>
      <c r="CV300" s="58"/>
      <c r="CW300" s="58"/>
      <c r="CX300" s="58"/>
      <c r="CY300" s="58"/>
      <c r="CZ300" s="58"/>
      <c r="DA300" s="58"/>
      <c r="DB300" s="58"/>
      <c r="DC300" s="58"/>
      <c r="DD300" s="58"/>
      <c r="DE300" s="58"/>
      <c r="DF300" s="58"/>
      <c r="DG300" s="58"/>
      <c r="DH300" s="58"/>
      <c r="DI300" s="58"/>
      <c r="DJ300" s="58"/>
      <c r="DK300" s="58"/>
      <c r="DL300" s="58"/>
      <c r="DM300" s="58"/>
      <c r="DN300" s="58"/>
      <c r="DO300" s="58"/>
      <c r="DP300" s="58"/>
      <c r="DQ300" s="58"/>
      <c r="DR300" s="58"/>
      <c r="DS300" s="58"/>
      <c r="DT300" s="58"/>
      <c r="DU300" s="58"/>
      <c r="DV300" s="58"/>
      <c r="DW300" s="58"/>
      <c r="DX300" s="58"/>
      <c r="DY300" s="58"/>
      <c r="DZ300" s="58"/>
      <c r="EA300" s="58"/>
      <c r="EB300" s="58"/>
      <c r="EC300" s="58"/>
      <c r="ED300" s="58"/>
      <c r="EE300" s="58"/>
      <c r="EF300" s="58"/>
      <c r="EG300" s="58"/>
      <c r="EH300" s="58"/>
      <c r="EI300" s="58"/>
      <c r="EJ300" s="58"/>
      <c r="EK300" s="58"/>
      <c r="EL300" s="58"/>
      <c r="EN300" s="8">
        <v>9</v>
      </c>
      <c r="EO300" s="8">
        <v>3</v>
      </c>
    </row>
    <row r="301" spans="2:145">
      <c r="B301" s="8" t="s">
        <v>382</v>
      </c>
      <c r="C301" s="18" t="s">
        <v>349</v>
      </c>
      <c r="D301" s="18" t="s">
        <v>350</v>
      </c>
      <c r="E301" s="8">
        <v>9</v>
      </c>
      <c r="F301" s="8">
        <v>3</v>
      </c>
      <c r="I301" s="58">
        <v>3.93</v>
      </c>
      <c r="J301" s="58">
        <v>2.5</v>
      </c>
      <c r="K301" s="58">
        <v>0.65920000000000001</v>
      </c>
      <c r="L301" s="58">
        <v>75.36</v>
      </c>
      <c r="M301" s="58">
        <v>0.15160000000000001</v>
      </c>
      <c r="N301" s="58">
        <v>0.1958</v>
      </c>
      <c r="O301" s="58">
        <v>1.1073999999999999</v>
      </c>
      <c r="P301" s="58">
        <v>4.2999999999999997E-2</v>
      </c>
      <c r="Q301" s="58">
        <v>12.28</v>
      </c>
      <c r="R301" s="58">
        <v>1.83E-2</v>
      </c>
      <c r="S301" s="58">
        <v>96.245400000000004</v>
      </c>
      <c r="T301" s="18"/>
      <c r="V301" s="58">
        <f t="shared" si="396"/>
        <v>4.0833120336140745</v>
      </c>
      <c r="W301" s="58"/>
      <c r="X301" s="58">
        <f t="shared" si="397"/>
        <v>2.5975267389402505</v>
      </c>
      <c r="Y301" s="58"/>
      <c r="Z301" s="58">
        <f t="shared" si="398"/>
        <v>0.68491585052376536</v>
      </c>
      <c r="AA301" s="58"/>
      <c r="AB301" s="58">
        <f t="shared" si="399"/>
        <v>78.299846018614915</v>
      </c>
      <c r="AC301" s="58"/>
      <c r="AD301" s="58">
        <f t="shared" si="400"/>
        <v>0.15751402144933679</v>
      </c>
      <c r="AE301" s="58"/>
      <c r="AF301" s="58">
        <f t="shared" si="401"/>
        <v>0.20343829419380041</v>
      </c>
      <c r="AG301" s="58"/>
      <c r="AH301" s="58">
        <f t="shared" si="402"/>
        <v>1.1506004442809734</v>
      </c>
      <c r="AI301" s="58"/>
      <c r="AJ301" s="58">
        <f t="shared" si="403"/>
        <v>4.4677459909772309E-2</v>
      </c>
      <c r="AK301" s="58"/>
      <c r="AL301" s="58">
        <f t="shared" si="404"/>
        <v>12.75905134167451</v>
      </c>
      <c r="AM301" s="58"/>
      <c r="AN301" s="58">
        <f t="shared" si="405"/>
        <v>1.9013895729042635E-2</v>
      </c>
      <c r="AO301" s="58"/>
      <c r="AP301" s="58">
        <f t="shared" si="406"/>
        <v>6.680838772554325</v>
      </c>
      <c r="AQ301" s="58">
        <f t="shared" si="388"/>
        <v>6.0639999999999999E-2</v>
      </c>
      <c r="AR301" s="58">
        <f t="shared" si="389"/>
        <v>497.09762532981529</v>
      </c>
      <c r="AS301" s="58">
        <f t="shared" si="390"/>
        <v>30.144000000000002</v>
      </c>
      <c r="AT301" s="58">
        <f t="shared" si="391"/>
        <v>0.17681054722774064</v>
      </c>
      <c r="AU301" s="58">
        <f t="shared" si="392"/>
        <v>3.3667007150153223</v>
      </c>
      <c r="AV301" s="58">
        <f t="shared" si="393"/>
        <v>4.3482849604221645</v>
      </c>
      <c r="AW301" s="58">
        <f t="shared" si="394"/>
        <v>8.7473460721868377E-3</v>
      </c>
      <c r="AX301" s="58">
        <f t="shared" si="395"/>
        <v>54.057663867926124</v>
      </c>
      <c r="AY301" s="58"/>
      <c r="AZ301" s="58"/>
      <c r="BA301" s="58"/>
      <c r="BB301" s="58"/>
      <c r="BC301" s="58"/>
      <c r="BD301" s="58"/>
      <c r="BE301" s="58"/>
      <c r="BF301" s="58"/>
      <c r="BG301" s="58"/>
      <c r="BH301" s="58"/>
      <c r="BI301" s="58"/>
      <c r="BJ301" s="58"/>
      <c r="BK301" s="58"/>
      <c r="BL301" s="58"/>
      <c r="BM301" s="58"/>
      <c r="BN301" s="58"/>
      <c r="BO301" s="58"/>
      <c r="BP301" s="58"/>
      <c r="BQ301" s="58"/>
      <c r="BR301" s="58"/>
      <c r="BS301" s="58"/>
      <c r="BT301" s="58"/>
      <c r="BU301" s="58"/>
      <c r="BV301" s="58"/>
      <c r="BW301" s="58"/>
      <c r="BX301" s="58"/>
      <c r="BY301" s="58"/>
      <c r="BZ301" s="58"/>
      <c r="CA301" s="58"/>
      <c r="CB301" s="58"/>
      <c r="CC301" s="58"/>
      <c r="CD301" s="58"/>
      <c r="CE301" s="58"/>
      <c r="CF301" s="58"/>
      <c r="CG301" s="58"/>
      <c r="CH301" s="58"/>
      <c r="CI301" s="58"/>
      <c r="CJ301" s="58"/>
      <c r="CK301" s="58"/>
      <c r="CL301" s="58"/>
      <c r="CM301" s="58"/>
      <c r="CN301" s="58"/>
      <c r="CO301" s="58"/>
      <c r="CP301" s="58"/>
      <c r="CQ301" s="58"/>
      <c r="CR301" s="58"/>
      <c r="CS301" s="58"/>
      <c r="CT301" s="58"/>
      <c r="CU301" s="58"/>
      <c r="CV301" s="58"/>
      <c r="CW301" s="58"/>
      <c r="CX301" s="58"/>
      <c r="CY301" s="58"/>
      <c r="CZ301" s="58"/>
      <c r="DA301" s="58"/>
      <c r="DB301" s="58"/>
      <c r="DC301" s="58"/>
      <c r="DD301" s="58"/>
      <c r="DE301" s="58"/>
      <c r="DF301" s="58"/>
      <c r="DG301" s="58"/>
      <c r="DH301" s="58"/>
      <c r="DI301" s="58"/>
      <c r="DJ301" s="58"/>
      <c r="DK301" s="58"/>
      <c r="DL301" s="58"/>
      <c r="DM301" s="58"/>
      <c r="DN301" s="58"/>
      <c r="DO301" s="58"/>
      <c r="DP301" s="58"/>
      <c r="DQ301" s="58"/>
      <c r="DR301" s="58"/>
      <c r="DS301" s="58"/>
      <c r="DT301" s="58"/>
      <c r="DU301" s="58"/>
      <c r="DV301" s="58"/>
      <c r="DW301" s="58"/>
      <c r="DX301" s="58"/>
      <c r="DY301" s="58"/>
      <c r="DZ301" s="58"/>
      <c r="EA301" s="58"/>
      <c r="EB301" s="58"/>
      <c r="EC301" s="58"/>
      <c r="ED301" s="58"/>
      <c r="EE301" s="58"/>
      <c r="EF301" s="58"/>
      <c r="EG301" s="58"/>
      <c r="EH301" s="58"/>
      <c r="EI301" s="58"/>
      <c r="EJ301" s="58"/>
      <c r="EK301" s="58"/>
      <c r="EL301" s="58"/>
      <c r="EN301" s="8">
        <v>9</v>
      </c>
      <c r="EO301" s="8">
        <v>3</v>
      </c>
    </row>
    <row r="302" spans="2:145">
      <c r="B302" s="8" t="s">
        <v>383</v>
      </c>
      <c r="C302" s="18" t="s">
        <v>349</v>
      </c>
      <c r="D302" s="18" t="s">
        <v>350</v>
      </c>
      <c r="E302" s="8">
        <v>9</v>
      </c>
      <c r="F302" s="8">
        <v>3</v>
      </c>
      <c r="I302" s="58">
        <v>3.91</v>
      </c>
      <c r="J302" s="58">
        <v>2.52</v>
      </c>
      <c r="K302" s="58">
        <v>0.86219999999999997</v>
      </c>
      <c r="L302" s="58">
        <v>75.510000000000005</v>
      </c>
      <c r="M302" s="58">
        <v>0.13239999999999999</v>
      </c>
      <c r="N302" s="58">
        <v>0.2215</v>
      </c>
      <c r="O302" s="58">
        <v>1.0783</v>
      </c>
      <c r="P302" s="58">
        <v>0</v>
      </c>
      <c r="Q302" s="58">
        <v>12</v>
      </c>
      <c r="R302" s="58">
        <v>1.67E-2</v>
      </c>
      <c r="S302" s="58">
        <v>96.251199999999997</v>
      </c>
      <c r="T302" s="18"/>
      <c r="V302" s="58">
        <f t="shared" si="396"/>
        <v>4.0622870156424025</v>
      </c>
      <c r="W302" s="58"/>
      <c r="X302" s="58">
        <f t="shared" si="397"/>
        <v>2.6181491763219578</v>
      </c>
      <c r="Y302" s="58"/>
      <c r="Z302" s="58">
        <f t="shared" si="398"/>
        <v>0.89578103961301259</v>
      </c>
      <c r="AA302" s="58"/>
      <c r="AB302" s="58">
        <f t="shared" si="399"/>
        <v>78.450969961932941</v>
      </c>
      <c r="AC302" s="58"/>
      <c r="AD302" s="58">
        <f t="shared" si="400"/>
        <v>0.13755672656548698</v>
      </c>
      <c r="AE302" s="58"/>
      <c r="AF302" s="58">
        <f t="shared" si="401"/>
        <v>0.23012700101401334</v>
      </c>
      <c r="AG302" s="58"/>
      <c r="AH302" s="58">
        <f t="shared" si="402"/>
        <v>1.120297720963479</v>
      </c>
      <c r="AI302" s="58"/>
      <c r="AJ302" s="58">
        <f t="shared" si="403"/>
        <v>0</v>
      </c>
      <c r="AK302" s="58"/>
      <c r="AL302" s="58">
        <f t="shared" si="404"/>
        <v>12.46737703010456</v>
      </c>
      <c r="AM302" s="58"/>
      <c r="AN302" s="58">
        <f t="shared" si="405"/>
        <v>1.7350433033562179E-2</v>
      </c>
      <c r="AO302" s="58"/>
      <c r="AP302" s="58">
        <f t="shared" si="406"/>
        <v>6.6804361919643602</v>
      </c>
      <c r="AQ302" s="58">
        <f t="shared" si="388"/>
        <v>5.2539682539682539E-2</v>
      </c>
      <c r="AR302" s="58">
        <f t="shared" si="389"/>
        <v>570.31722054380657</v>
      </c>
      <c r="AS302" s="58">
        <f t="shared" si="390"/>
        <v>29.964285714285712</v>
      </c>
      <c r="AT302" s="58">
        <f t="shared" si="391"/>
        <v>0.20541593248632106</v>
      </c>
      <c r="AU302" s="58">
        <f t="shared" si="392"/>
        <v>3.8925507900677196</v>
      </c>
      <c r="AV302" s="58">
        <f t="shared" si="393"/>
        <v>6.5120845921450146</v>
      </c>
      <c r="AW302" s="58">
        <f t="shared" si="394"/>
        <v>1.1418355184743743E-2</v>
      </c>
      <c r="AX302" s="58">
        <f t="shared" si="395"/>
        <v>50.438310124961475</v>
      </c>
      <c r="AY302" s="58"/>
      <c r="AZ302" s="58"/>
      <c r="BA302" s="58"/>
      <c r="BB302" s="58"/>
      <c r="BC302" s="58"/>
      <c r="BD302" s="58"/>
      <c r="BE302" s="58"/>
      <c r="BF302" s="58"/>
      <c r="BG302" s="58"/>
      <c r="BH302" s="58"/>
      <c r="BI302" s="58"/>
      <c r="BJ302" s="58"/>
      <c r="BK302" s="58"/>
      <c r="BL302" s="58"/>
      <c r="BM302" s="58"/>
      <c r="BN302" s="58"/>
      <c r="BO302" s="58"/>
      <c r="BP302" s="58"/>
      <c r="BQ302" s="58"/>
      <c r="BR302" s="58"/>
      <c r="BS302" s="58"/>
      <c r="BT302" s="58"/>
      <c r="BU302" s="58"/>
      <c r="BV302" s="58"/>
      <c r="BW302" s="58"/>
      <c r="BX302" s="58"/>
      <c r="BY302" s="58"/>
      <c r="BZ302" s="58"/>
      <c r="CA302" s="58"/>
      <c r="CB302" s="58"/>
      <c r="CC302" s="58"/>
      <c r="CD302" s="58"/>
      <c r="CE302" s="58"/>
      <c r="CF302" s="58"/>
      <c r="CG302" s="58"/>
      <c r="CH302" s="58"/>
      <c r="CI302" s="58"/>
      <c r="CJ302" s="58"/>
      <c r="CK302" s="58"/>
      <c r="CL302" s="58"/>
      <c r="CM302" s="58"/>
      <c r="CN302" s="58"/>
      <c r="CO302" s="58"/>
      <c r="CP302" s="58"/>
      <c r="CQ302" s="58"/>
      <c r="CR302" s="58"/>
      <c r="CS302" s="58"/>
      <c r="CT302" s="58"/>
      <c r="CU302" s="58"/>
      <c r="CV302" s="58"/>
      <c r="CW302" s="58"/>
      <c r="CX302" s="58"/>
      <c r="CY302" s="58"/>
      <c r="CZ302" s="58"/>
      <c r="DA302" s="58"/>
      <c r="DB302" s="58"/>
      <c r="DC302" s="58"/>
      <c r="DD302" s="58"/>
      <c r="DE302" s="58"/>
      <c r="DF302" s="58"/>
      <c r="DG302" s="58"/>
      <c r="DH302" s="58"/>
      <c r="DI302" s="58"/>
      <c r="DJ302" s="58"/>
      <c r="DK302" s="58"/>
      <c r="DL302" s="58"/>
      <c r="DM302" s="58"/>
      <c r="DN302" s="58"/>
      <c r="DO302" s="58"/>
      <c r="DP302" s="58"/>
      <c r="DQ302" s="58"/>
      <c r="DR302" s="58"/>
      <c r="DS302" s="58"/>
      <c r="DT302" s="58"/>
      <c r="DU302" s="58"/>
      <c r="DV302" s="58"/>
      <c r="DW302" s="58"/>
      <c r="DX302" s="58"/>
      <c r="DY302" s="58"/>
      <c r="DZ302" s="58"/>
      <c r="EA302" s="58"/>
      <c r="EB302" s="58"/>
      <c r="EC302" s="58"/>
      <c r="ED302" s="58"/>
      <c r="EE302" s="58"/>
      <c r="EF302" s="58"/>
      <c r="EG302" s="58"/>
      <c r="EH302" s="58"/>
      <c r="EI302" s="58"/>
      <c r="EJ302" s="58"/>
      <c r="EK302" s="58"/>
      <c r="EL302" s="58"/>
      <c r="EN302" s="8">
        <v>9</v>
      </c>
      <c r="EO302" s="8">
        <v>3</v>
      </c>
    </row>
    <row r="303" spans="2:145">
      <c r="B303" s="8" t="s">
        <v>384</v>
      </c>
      <c r="C303" s="18" t="s">
        <v>349</v>
      </c>
      <c r="D303" s="18" t="s">
        <v>350</v>
      </c>
      <c r="E303" s="8">
        <v>9</v>
      </c>
      <c r="F303" s="8">
        <v>3</v>
      </c>
      <c r="I303" s="58">
        <v>3.92</v>
      </c>
      <c r="J303" s="58">
        <v>2.54</v>
      </c>
      <c r="K303" s="58">
        <v>0.80520000000000003</v>
      </c>
      <c r="L303" s="58">
        <v>75.260000000000005</v>
      </c>
      <c r="M303" s="58">
        <v>0.12820000000000001</v>
      </c>
      <c r="N303" s="58">
        <v>0.23269999999999999</v>
      </c>
      <c r="O303" s="58">
        <v>1.1126</v>
      </c>
      <c r="P303" s="58">
        <v>7.3999999999999996E-2</v>
      </c>
      <c r="Q303" s="58">
        <v>12.24</v>
      </c>
      <c r="R303" s="58">
        <v>2.64E-2</v>
      </c>
      <c r="S303" s="58">
        <v>96.339100000000002</v>
      </c>
      <c r="T303" s="18"/>
      <c r="V303" s="58">
        <f t="shared" si="396"/>
        <v>4.0689605777924021</v>
      </c>
      <c r="W303" s="58"/>
      <c r="X303" s="58">
        <f t="shared" si="397"/>
        <v>2.6365203743858934</v>
      </c>
      <c r="Y303" s="58"/>
      <c r="Z303" s="58">
        <f t="shared" si="398"/>
        <v>0.83579771868327601</v>
      </c>
      <c r="AA303" s="58"/>
      <c r="AB303" s="58">
        <f t="shared" si="399"/>
        <v>78.119891093024535</v>
      </c>
      <c r="AC303" s="58"/>
      <c r="AD303" s="58">
        <f t="shared" si="400"/>
        <v>0.13307161889616989</v>
      </c>
      <c r="AE303" s="58"/>
      <c r="AF303" s="58">
        <f t="shared" si="401"/>
        <v>0.24154263429905404</v>
      </c>
      <c r="AG303" s="58"/>
      <c r="AH303" s="58">
        <f t="shared" si="402"/>
        <v>1.1548789639928128</v>
      </c>
      <c r="AI303" s="58"/>
      <c r="AJ303" s="58">
        <f t="shared" si="403"/>
        <v>7.681201090730555E-2</v>
      </c>
      <c r="AK303" s="58"/>
      <c r="AL303" s="58">
        <f t="shared" si="404"/>
        <v>12.705121804127295</v>
      </c>
      <c r="AM303" s="58"/>
      <c r="AN303" s="58">
        <f t="shared" si="405"/>
        <v>2.7403203891254953E-2</v>
      </c>
      <c r="AO303" s="58"/>
      <c r="AP303" s="58">
        <f t="shared" si="406"/>
        <v>6.705480952178295</v>
      </c>
      <c r="AQ303" s="58">
        <f t="shared" si="388"/>
        <v>5.0472440944881888E-2</v>
      </c>
      <c r="AR303" s="58">
        <f t="shared" si="389"/>
        <v>587.05148205928231</v>
      </c>
      <c r="AS303" s="58">
        <f t="shared" si="390"/>
        <v>29.629921259842519</v>
      </c>
      <c r="AT303" s="58">
        <f t="shared" si="391"/>
        <v>0.20914973934927197</v>
      </c>
      <c r="AU303" s="58">
        <f t="shared" si="392"/>
        <v>3.4602492479587457</v>
      </c>
      <c r="AV303" s="58">
        <f t="shared" si="393"/>
        <v>6.2808112324492971</v>
      </c>
      <c r="AW303" s="58">
        <f t="shared" si="394"/>
        <v>1.0698910443794844E-2</v>
      </c>
      <c r="AX303" s="58">
        <f t="shared" si="395"/>
        <v>53.376276900894617</v>
      </c>
      <c r="AY303" s="58"/>
      <c r="AZ303" s="58"/>
      <c r="BA303" s="58"/>
      <c r="BB303" s="58"/>
      <c r="BC303" s="58"/>
      <c r="BD303" s="58"/>
      <c r="BE303" s="58"/>
      <c r="BF303" s="58"/>
      <c r="BG303" s="58"/>
      <c r="BH303" s="58"/>
      <c r="BI303" s="58"/>
      <c r="BJ303" s="58"/>
      <c r="BK303" s="58"/>
      <c r="BL303" s="58"/>
      <c r="BM303" s="58"/>
      <c r="BN303" s="58"/>
      <c r="BO303" s="58"/>
      <c r="BP303" s="58"/>
      <c r="BQ303" s="58"/>
      <c r="BR303" s="58"/>
      <c r="BS303" s="58"/>
      <c r="BT303" s="58"/>
      <c r="BU303" s="58"/>
      <c r="BV303" s="58"/>
      <c r="BW303" s="58"/>
      <c r="BX303" s="58"/>
      <c r="BY303" s="58"/>
      <c r="BZ303" s="58"/>
      <c r="CA303" s="58"/>
      <c r="CB303" s="58"/>
      <c r="CC303" s="58"/>
      <c r="CD303" s="58"/>
      <c r="CE303" s="58"/>
      <c r="CF303" s="58"/>
      <c r="CG303" s="58"/>
      <c r="CH303" s="58"/>
      <c r="CI303" s="58"/>
      <c r="CJ303" s="58"/>
      <c r="CK303" s="58"/>
      <c r="CL303" s="58"/>
      <c r="CM303" s="58"/>
      <c r="CN303" s="58"/>
      <c r="CO303" s="58"/>
      <c r="CP303" s="58"/>
      <c r="CQ303" s="58"/>
      <c r="CR303" s="58"/>
      <c r="CS303" s="58"/>
      <c r="CT303" s="58"/>
      <c r="CU303" s="58"/>
      <c r="CV303" s="58"/>
      <c r="CW303" s="58"/>
      <c r="CX303" s="58"/>
      <c r="CY303" s="58"/>
      <c r="CZ303" s="58"/>
      <c r="DA303" s="58"/>
      <c r="DB303" s="58"/>
      <c r="DC303" s="58"/>
      <c r="DD303" s="58"/>
      <c r="DE303" s="58"/>
      <c r="DF303" s="58"/>
      <c r="DG303" s="58"/>
      <c r="DH303" s="58"/>
      <c r="DI303" s="58"/>
      <c r="DJ303" s="58"/>
      <c r="DK303" s="58"/>
      <c r="DL303" s="58"/>
      <c r="DM303" s="58"/>
      <c r="DN303" s="58"/>
      <c r="DO303" s="58"/>
      <c r="DP303" s="58"/>
      <c r="DQ303" s="58"/>
      <c r="DR303" s="58"/>
      <c r="DS303" s="58"/>
      <c r="DT303" s="58"/>
      <c r="DU303" s="58"/>
      <c r="DV303" s="58"/>
      <c r="DW303" s="58"/>
      <c r="DX303" s="58"/>
      <c r="DY303" s="58"/>
      <c r="DZ303" s="58"/>
      <c r="EA303" s="58"/>
      <c r="EB303" s="58"/>
      <c r="EC303" s="58"/>
      <c r="ED303" s="58"/>
      <c r="EE303" s="58"/>
      <c r="EF303" s="58"/>
      <c r="EG303" s="58"/>
      <c r="EH303" s="58"/>
      <c r="EI303" s="58"/>
      <c r="EJ303" s="58"/>
      <c r="EK303" s="58"/>
      <c r="EL303" s="58"/>
      <c r="EN303" s="8">
        <v>9</v>
      </c>
      <c r="EO303" s="8">
        <v>3</v>
      </c>
    </row>
    <row r="304" spans="2:145">
      <c r="B304" s="8" t="s">
        <v>385</v>
      </c>
      <c r="C304" s="18" t="s">
        <v>349</v>
      </c>
      <c r="D304" s="18" t="s">
        <v>350</v>
      </c>
      <c r="E304" s="8">
        <v>9</v>
      </c>
      <c r="F304" s="8">
        <v>3</v>
      </c>
      <c r="I304" s="58">
        <v>4.0999999999999996</v>
      </c>
      <c r="J304" s="58">
        <v>2.59</v>
      </c>
      <c r="K304" s="58">
        <v>0.72250000000000003</v>
      </c>
      <c r="L304" s="58">
        <v>75.400000000000006</v>
      </c>
      <c r="M304" s="58">
        <v>0.14510000000000001</v>
      </c>
      <c r="N304" s="58">
        <v>0.22559999999999999</v>
      </c>
      <c r="O304" s="58">
        <v>1.1066</v>
      </c>
      <c r="P304" s="58">
        <v>1.78E-2</v>
      </c>
      <c r="Q304" s="58">
        <v>12.19</v>
      </c>
      <c r="R304" s="58">
        <v>2.7000000000000001E-3</v>
      </c>
      <c r="S304" s="58">
        <v>96.500399999999999</v>
      </c>
      <c r="T304" s="18"/>
      <c r="V304" s="58">
        <f t="shared" si="396"/>
        <v>4.2486870520743949</v>
      </c>
      <c r="W304" s="58"/>
      <c r="X304" s="58">
        <f t="shared" si="397"/>
        <v>2.6839266987494352</v>
      </c>
      <c r="Y304" s="58"/>
      <c r="Z304" s="58">
        <f t="shared" si="398"/>
        <v>0.74870155978628072</v>
      </c>
      <c r="AA304" s="58"/>
      <c r="AB304" s="58">
        <f t="shared" si="399"/>
        <v>78.134391152782783</v>
      </c>
      <c r="AC304" s="58"/>
      <c r="AD304" s="58">
        <f t="shared" si="400"/>
        <v>0.15036207103804752</v>
      </c>
      <c r="AE304" s="58"/>
      <c r="AF304" s="58">
        <f t="shared" si="401"/>
        <v>0.23378141437755698</v>
      </c>
      <c r="AG304" s="58"/>
      <c r="AH304" s="58">
        <f t="shared" si="402"/>
        <v>1.1467309980062259</v>
      </c>
      <c r="AI304" s="58"/>
      <c r="AJ304" s="58">
        <f t="shared" si="403"/>
        <v>1.8445519396810793E-2</v>
      </c>
      <c r="AK304" s="58"/>
      <c r="AL304" s="58">
        <f t="shared" si="404"/>
        <v>12.632071991411435</v>
      </c>
      <c r="AM304" s="58"/>
      <c r="AN304" s="58">
        <f t="shared" si="405"/>
        <v>2.7979158635611872E-3</v>
      </c>
      <c r="AO304" s="58"/>
      <c r="AP304" s="58">
        <f t="shared" si="406"/>
        <v>6.9326137508238297</v>
      </c>
      <c r="AQ304" s="58">
        <f t="shared" si="388"/>
        <v>5.6023166023166031E-2</v>
      </c>
      <c r="AR304" s="58">
        <f t="shared" si="389"/>
        <v>519.64162646450711</v>
      </c>
      <c r="AS304" s="58">
        <f t="shared" si="390"/>
        <v>29.11196911196911</v>
      </c>
      <c r="AT304" s="58">
        <f t="shared" si="391"/>
        <v>0.20386770287366707</v>
      </c>
      <c r="AU304" s="58">
        <f t="shared" si="392"/>
        <v>3.2025709219858158</v>
      </c>
      <c r="AV304" s="58">
        <f t="shared" si="393"/>
        <v>4.9793246037215715</v>
      </c>
      <c r="AW304" s="58">
        <f t="shared" si="394"/>
        <v>9.582228116710877E-3</v>
      </c>
      <c r="AX304" s="58">
        <f t="shared" si="395"/>
        <v>55.296149218801183</v>
      </c>
      <c r="AY304" s="58"/>
      <c r="AZ304" s="58"/>
      <c r="BA304" s="58"/>
      <c r="BB304" s="58"/>
      <c r="BC304" s="58"/>
      <c r="BD304" s="58"/>
      <c r="BE304" s="58"/>
      <c r="BF304" s="58"/>
      <c r="BG304" s="58"/>
      <c r="BH304" s="58"/>
      <c r="BI304" s="58"/>
      <c r="BJ304" s="58"/>
      <c r="BK304" s="58"/>
      <c r="BL304" s="58"/>
      <c r="BM304" s="58"/>
      <c r="BN304" s="58"/>
      <c r="BO304" s="58"/>
      <c r="BP304" s="58"/>
      <c r="BQ304" s="58"/>
      <c r="BR304" s="58"/>
      <c r="BS304" s="58"/>
      <c r="BT304" s="58"/>
      <c r="BU304" s="58"/>
      <c r="BV304" s="58"/>
      <c r="BW304" s="58"/>
      <c r="BX304" s="58"/>
      <c r="BY304" s="58"/>
      <c r="BZ304" s="58"/>
      <c r="CA304" s="58"/>
      <c r="CB304" s="58"/>
      <c r="CC304" s="58"/>
      <c r="CD304" s="58"/>
      <c r="CE304" s="58"/>
      <c r="CF304" s="58"/>
      <c r="CG304" s="58"/>
      <c r="CH304" s="58"/>
      <c r="CI304" s="58"/>
      <c r="CJ304" s="58"/>
      <c r="CK304" s="58"/>
      <c r="CL304" s="58"/>
      <c r="CM304" s="58"/>
      <c r="CN304" s="58"/>
      <c r="CO304" s="58"/>
      <c r="CP304" s="58"/>
      <c r="CQ304" s="58"/>
      <c r="CR304" s="58"/>
      <c r="CS304" s="58"/>
      <c r="CT304" s="58"/>
      <c r="CU304" s="58"/>
      <c r="CV304" s="58"/>
      <c r="CW304" s="58"/>
      <c r="CX304" s="58"/>
      <c r="CY304" s="58"/>
      <c r="CZ304" s="58"/>
      <c r="DA304" s="58"/>
      <c r="DB304" s="58"/>
      <c r="DC304" s="58"/>
      <c r="DD304" s="58"/>
      <c r="DE304" s="58"/>
      <c r="DF304" s="58"/>
      <c r="DG304" s="58"/>
      <c r="DH304" s="58"/>
      <c r="DI304" s="58"/>
      <c r="DJ304" s="58"/>
      <c r="DK304" s="58"/>
      <c r="DL304" s="58"/>
      <c r="DM304" s="58"/>
      <c r="DN304" s="58"/>
      <c r="DO304" s="58"/>
      <c r="DP304" s="58"/>
      <c r="DQ304" s="58"/>
      <c r="DR304" s="58"/>
      <c r="DS304" s="58"/>
      <c r="DT304" s="58"/>
      <c r="DU304" s="58"/>
      <c r="DV304" s="58"/>
      <c r="DW304" s="58"/>
      <c r="DX304" s="58"/>
      <c r="DY304" s="58"/>
      <c r="DZ304" s="58"/>
      <c r="EA304" s="58"/>
      <c r="EB304" s="58"/>
      <c r="EC304" s="58"/>
      <c r="ED304" s="58"/>
      <c r="EE304" s="58"/>
      <c r="EF304" s="58"/>
      <c r="EG304" s="58"/>
      <c r="EH304" s="58"/>
      <c r="EI304" s="58"/>
      <c r="EJ304" s="58"/>
      <c r="EK304" s="58"/>
      <c r="EL304" s="58"/>
      <c r="EN304" s="8">
        <v>9</v>
      </c>
      <c r="EO304" s="8">
        <v>3</v>
      </c>
    </row>
    <row r="305" spans="1:145">
      <c r="B305" s="8" t="s">
        <v>386</v>
      </c>
      <c r="C305" s="18" t="s">
        <v>349</v>
      </c>
      <c r="D305" s="18" t="s">
        <v>350</v>
      </c>
      <c r="E305" s="8">
        <v>9</v>
      </c>
      <c r="F305" s="8">
        <v>3</v>
      </c>
      <c r="I305" s="58">
        <v>3.91</v>
      </c>
      <c r="J305" s="58">
        <v>2.5</v>
      </c>
      <c r="K305" s="58">
        <v>0.75409999999999999</v>
      </c>
      <c r="L305" s="58">
        <v>75.69</v>
      </c>
      <c r="M305" s="58">
        <v>0.12820000000000001</v>
      </c>
      <c r="N305" s="58">
        <v>0.2059</v>
      </c>
      <c r="O305" s="58">
        <v>1.0854999999999999</v>
      </c>
      <c r="P305" s="58">
        <v>2.4500000000000001E-2</v>
      </c>
      <c r="Q305" s="58">
        <v>12.24</v>
      </c>
      <c r="R305" s="58">
        <v>3.6200000000000003E-2</v>
      </c>
      <c r="S305" s="58">
        <v>96.5745</v>
      </c>
      <c r="T305" s="18"/>
      <c r="V305" s="58">
        <f t="shared" si="396"/>
        <v>4.0486878006098914</v>
      </c>
      <c r="W305" s="58"/>
      <c r="X305" s="58">
        <f t="shared" si="397"/>
        <v>2.5886750643285756</v>
      </c>
      <c r="Y305" s="58"/>
      <c r="Z305" s="58">
        <f t="shared" si="398"/>
        <v>0.78084794640407151</v>
      </c>
      <c r="AA305" s="58"/>
      <c r="AB305" s="58">
        <f t="shared" si="399"/>
        <v>78.374726247611946</v>
      </c>
      <c r="AC305" s="58"/>
      <c r="AD305" s="58">
        <f t="shared" si="400"/>
        <v>0.13274725729876935</v>
      </c>
      <c r="AE305" s="58"/>
      <c r="AF305" s="58">
        <f t="shared" si="401"/>
        <v>0.21320327829810146</v>
      </c>
      <c r="AG305" s="58"/>
      <c r="AH305" s="58">
        <f t="shared" si="402"/>
        <v>1.1240027129314674</v>
      </c>
      <c r="AI305" s="58"/>
      <c r="AJ305" s="58">
        <f t="shared" si="403"/>
        <v>2.5369015630420037E-2</v>
      </c>
      <c r="AK305" s="58"/>
      <c r="AL305" s="58">
        <f t="shared" si="404"/>
        <v>12.674153114952706</v>
      </c>
      <c r="AM305" s="58"/>
      <c r="AN305" s="58">
        <f t="shared" si="405"/>
        <v>3.7484014931477773E-2</v>
      </c>
      <c r="AO305" s="58"/>
      <c r="AP305" s="58">
        <f t="shared" si="406"/>
        <v>6.6373628649384671</v>
      </c>
      <c r="AQ305" s="58">
        <f t="shared" si="388"/>
        <v>5.1279999999999999E-2</v>
      </c>
      <c r="AR305" s="58">
        <f t="shared" si="389"/>
        <v>590.40561622464895</v>
      </c>
      <c r="AS305" s="58">
        <f t="shared" si="390"/>
        <v>30.275999999999996</v>
      </c>
      <c r="AT305" s="58">
        <f t="shared" si="391"/>
        <v>0.18968217411331184</v>
      </c>
      <c r="AU305" s="58">
        <f t="shared" si="392"/>
        <v>3.6624575036425453</v>
      </c>
      <c r="AV305" s="58">
        <f t="shared" si="393"/>
        <v>5.8822152886115449</v>
      </c>
      <c r="AW305" s="58">
        <f t="shared" si="394"/>
        <v>9.9630070022460049E-3</v>
      </c>
      <c r="AX305" s="58">
        <f t="shared" si="395"/>
        <v>51.960573147208407</v>
      </c>
      <c r="AY305" s="58"/>
      <c r="AZ305" s="58"/>
      <c r="BA305" s="58"/>
      <c r="BB305" s="58"/>
      <c r="BC305" s="58"/>
      <c r="BD305" s="58"/>
      <c r="BE305" s="58"/>
      <c r="BF305" s="58"/>
      <c r="BG305" s="58"/>
      <c r="BH305" s="58"/>
      <c r="BI305" s="58"/>
      <c r="BJ305" s="58"/>
      <c r="BK305" s="58"/>
      <c r="BL305" s="58"/>
      <c r="BM305" s="58"/>
      <c r="BN305" s="58"/>
      <c r="BO305" s="58"/>
      <c r="BP305" s="58"/>
      <c r="BQ305" s="58"/>
      <c r="BR305" s="58"/>
      <c r="BS305" s="58"/>
      <c r="BT305" s="58"/>
      <c r="BU305" s="58"/>
      <c r="BV305" s="58"/>
      <c r="BW305" s="58"/>
      <c r="BX305" s="58"/>
      <c r="BY305" s="58"/>
      <c r="BZ305" s="58"/>
      <c r="CA305" s="58"/>
      <c r="CB305" s="58"/>
      <c r="CC305" s="58"/>
      <c r="CD305" s="58"/>
      <c r="CE305" s="58"/>
      <c r="CF305" s="58"/>
      <c r="CG305" s="58"/>
      <c r="CH305" s="58"/>
      <c r="CI305" s="58"/>
      <c r="CJ305" s="58"/>
      <c r="CK305" s="58"/>
      <c r="CL305" s="58"/>
      <c r="CM305" s="58"/>
      <c r="CN305" s="58"/>
      <c r="CO305" s="58"/>
      <c r="CP305" s="58"/>
      <c r="CQ305" s="58"/>
      <c r="CR305" s="58"/>
      <c r="CS305" s="58"/>
      <c r="CT305" s="58"/>
      <c r="CU305" s="58"/>
      <c r="CV305" s="58"/>
      <c r="CW305" s="58"/>
      <c r="CX305" s="58"/>
      <c r="CY305" s="58"/>
      <c r="CZ305" s="58"/>
      <c r="DA305" s="58"/>
      <c r="DB305" s="58"/>
      <c r="DC305" s="58"/>
      <c r="DD305" s="58"/>
      <c r="DE305" s="58"/>
      <c r="DF305" s="58"/>
      <c r="DG305" s="58"/>
      <c r="DH305" s="58"/>
      <c r="DI305" s="58"/>
      <c r="DJ305" s="58"/>
      <c r="DK305" s="58"/>
      <c r="DL305" s="58"/>
      <c r="DM305" s="58"/>
      <c r="DN305" s="58"/>
      <c r="DO305" s="58"/>
      <c r="DP305" s="58"/>
      <c r="DQ305" s="58"/>
      <c r="DR305" s="58"/>
      <c r="DS305" s="58"/>
      <c r="DT305" s="58"/>
      <c r="DU305" s="58"/>
      <c r="DV305" s="58"/>
      <c r="DW305" s="58"/>
      <c r="DX305" s="58"/>
      <c r="DY305" s="58"/>
      <c r="DZ305" s="58"/>
      <c r="EA305" s="58"/>
      <c r="EB305" s="58"/>
      <c r="EC305" s="58"/>
      <c r="ED305" s="58"/>
      <c r="EE305" s="58"/>
      <c r="EF305" s="58"/>
      <c r="EG305" s="58"/>
      <c r="EH305" s="58"/>
      <c r="EI305" s="58"/>
      <c r="EJ305" s="58"/>
      <c r="EK305" s="58"/>
      <c r="EL305" s="58"/>
      <c r="EN305" s="8">
        <v>9</v>
      </c>
      <c r="EO305" s="8">
        <v>3</v>
      </c>
    </row>
    <row r="306" spans="1:145" s="16" customFormat="1">
      <c r="A306" s="1"/>
      <c r="B306" s="1" t="s">
        <v>130</v>
      </c>
      <c r="C306" s="1" t="s">
        <v>349</v>
      </c>
      <c r="D306" s="1" t="s">
        <v>350</v>
      </c>
      <c r="E306" s="1">
        <v>9</v>
      </c>
      <c r="F306" s="1">
        <v>3</v>
      </c>
      <c r="G306" s="1"/>
      <c r="H306" s="1"/>
      <c r="I306" s="59">
        <f>AVERAGE(I288:I305)</f>
        <v>4.0238888888888882</v>
      </c>
      <c r="J306" s="59">
        <f t="shared" ref="J306:S306" si="407">AVERAGE(J288:J305)</f>
        <v>2.5338888888888889</v>
      </c>
      <c r="K306" s="59">
        <f t="shared" si="407"/>
        <v>0.81803333333333317</v>
      </c>
      <c r="L306" s="59">
        <f t="shared" si="407"/>
        <v>74.605000000000004</v>
      </c>
      <c r="M306" s="59">
        <f t="shared" si="407"/>
        <v>0.13696111111111109</v>
      </c>
      <c r="N306" s="59">
        <f t="shared" si="407"/>
        <v>0.21088888888888885</v>
      </c>
      <c r="O306" s="59">
        <f t="shared" si="407"/>
        <v>1.1137166666666667</v>
      </c>
      <c r="P306" s="59">
        <f t="shared" si="407"/>
        <v>3.6027777777777777E-2</v>
      </c>
      <c r="Q306" s="59">
        <f t="shared" si="407"/>
        <v>12.072222222222223</v>
      </c>
      <c r="R306" s="59">
        <f t="shared" si="407"/>
        <v>1.7627777777777777E-2</v>
      </c>
      <c r="S306" s="59">
        <f t="shared" si="407"/>
        <v>95.568322222222207</v>
      </c>
      <c r="T306" s="1"/>
      <c r="U306" s="1"/>
      <c r="V306" s="59">
        <f>AVERAGE(V288:V305)</f>
        <v>4.2102050222541187</v>
      </c>
      <c r="W306" s="59">
        <f>STDEV(V288:V305)</f>
        <v>0.12520231864245801</v>
      </c>
      <c r="X306" s="59">
        <f>AVERAGE(X288:X305)</f>
        <v>2.6520195996278972</v>
      </c>
      <c r="Y306" s="59">
        <f>STDEV(X288:X305)</f>
        <v>7.2147456513312586E-2</v>
      </c>
      <c r="Z306" s="59">
        <f>AVERAGE(Z288:Z305)</f>
        <v>0.8557955083487393</v>
      </c>
      <c r="AA306" s="59">
        <f>STDEV(Z288:Z305)</f>
        <v>0.1087218767158754</v>
      </c>
      <c r="AB306" s="59">
        <f>AVERAGE(AB288:AB305)</f>
        <v>78.063345143657571</v>
      </c>
      <c r="AC306" s="59">
        <f>STDEV(AB288:AB305)</f>
        <v>0.43282700208781072</v>
      </c>
      <c r="AD306" s="59">
        <f>AVERAGE(AD288:AD305)</f>
        <v>0.14328186206488588</v>
      </c>
      <c r="AE306" s="59">
        <f>STDEV(AD288:AD305)</f>
        <v>1.9813662438347972E-2</v>
      </c>
      <c r="AF306" s="59">
        <f>AVERAGE(AF288:AF305)</f>
        <v>0.22073428375139914</v>
      </c>
      <c r="AG306" s="59">
        <f>STDEV(AF288:AF305)</f>
        <v>2.9478106540814182E-2</v>
      </c>
      <c r="AH306" s="59">
        <f>AVERAGE(AH288:AH305)</f>
        <v>1.1657068889590585</v>
      </c>
      <c r="AI306" s="59">
        <f>STDEV(AH288:AH305)</f>
        <v>9.9258700806434827E-2</v>
      </c>
      <c r="AJ306" s="59">
        <f>AVERAGE(AJ288:AJ305)</f>
        <v>3.7673367104678446E-2</v>
      </c>
      <c r="AK306" s="59">
        <f>STDEV(AJ288:AJ305)</f>
        <v>2.8917126894327252E-2</v>
      </c>
      <c r="AL306" s="59">
        <f>AVERAGE(AL288:AL305)</f>
        <v>12.632658946719385</v>
      </c>
      <c r="AM306" s="59">
        <f>STDEV(AL288:AL305)</f>
        <v>0.21188936211198237</v>
      </c>
      <c r="AN306" s="59">
        <f>AVERAGE(AN288:AN305)</f>
        <v>1.8509418669241492E-2</v>
      </c>
      <c r="AO306" s="59">
        <f>STDEV(AN288:AN305)</f>
        <v>1.4479665311643873E-2</v>
      </c>
      <c r="AP306" s="59">
        <f t="shared" ref="AP306:DA306" si="408">AVERAGE(AP288:AP305)</f>
        <v>6.8622246218820155</v>
      </c>
      <c r="AQ306" s="59">
        <f t="shared" si="408"/>
        <v>5.4144932937956976E-2</v>
      </c>
      <c r="AR306" s="59">
        <f t="shared" si="408"/>
        <v>554.73895545931714</v>
      </c>
      <c r="AS306" s="59">
        <f t="shared" si="408"/>
        <v>29.456464304066117</v>
      </c>
      <c r="AT306" s="59">
        <f t="shared" si="408"/>
        <v>0.18919846635248916</v>
      </c>
      <c r="AU306" s="59">
        <f t="shared" si="408"/>
        <v>3.9095370720814242</v>
      </c>
      <c r="AV306" s="59">
        <f t="shared" si="408"/>
        <v>6.0521837154138165</v>
      </c>
      <c r="AW306" s="59">
        <f t="shared" si="408"/>
        <v>1.0968439642229454E-2</v>
      </c>
      <c r="AX306" s="59">
        <f t="shared" si="408"/>
        <v>50.515058422845215</v>
      </c>
      <c r="AY306" s="59" t="e">
        <f t="shared" si="408"/>
        <v>#DIV/0!</v>
      </c>
      <c r="AZ306" s="59" t="e">
        <f t="shared" si="408"/>
        <v>#DIV/0!</v>
      </c>
      <c r="BA306" s="59" t="e">
        <f t="shared" si="408"/>
        <v>#DIV/0!</v>
      </c>
      <c r="BB306" s="59" t="e">
        <f t="shared" si="408"/>
        <v>#DIV/0!</v>
      </c>
      <c r="BC306" s="59" t="e">
        <f t="shared" si="408"/>
        <v>#DIV/0!</v>
      </c>
      <c r="BD306" s="59" t="e">
        <f t="shared" si="408"/>
        <v>#DIV/0!</v>
      </c>
      <c r="BE306" s="59" t="e">
        <f t="shared" si="408"/>
        <v>#DIV/0!</v>
      </c>
      <c r="BF306" s="59" t="e">
        <f t="shared" si="408"/>
        <v>#DIV/0!</v>
      </c>
      <c r="BG306" s="59" t="e">
        <f t="shared" si="408"/>
        <v>#DIV/0!</v>
      </c>
      <c r="BH306" s="59" t="e">
        <f t="shared" si="408"/>
        <v>#DIV/0!</v>
      </c>
      <c r="BI306" s="59" t="e">
        <f t="shared" si="408"/>
        <v>#DIV/0!</v>
      </c>
      <c r="BJ306" s="59" t="e">
        <f t="shared" si="408"/>
        <v>#DIV/0!</v>
      </c>
      <c r="BK306" s="59" t="e">
        <f t="shared" si="408"/>
        <v>#DIV/0!</v>
      </c>
      <c r="BL306" s="59" t="e">
        <f t="shared" si="408"/>
        <v>#DIV/0!</v>
      </c>
      <c r="BM306" s="59" t="e">
        <f t="shared" si="408"/>
        <v>#DIV/0!</v>
      </c>
      <c r="BN306" s="59" t="e">
        <f t="shared" si="408"/>
        <v>#DIV/0!</v>
      </c>
      <c r="BO306" s="59" t="e">
        <f t="shared" si="408"/>
        <v>#DIV/0!</v>
      </c>
      <c r="BP306" s="59" t="e">
        <f t="shared" si="408"/>
        <v>#DIV/0!</v>
      </c>
      <c r="BQ306" s="59" t="e">
        <f t="shared" si="408"/>
        <v>#DIV/0!</v>
      </c>
      <c r="BR306" s="59" t="e">
        <f t="shared" si="408"/>
        <v>#DIV/0!</v>
      </c>
      <c r="BS306" s="59" t="e">
        <f t="shared" si="408"/>
        <v>#DIV/0!</v>
      </c>
      <c r="BT306" s="59" t="e">
        <f t="shared" si="408"/>
        <v>#DIV/0!</v>
      </c>
      <c r="BU306" s="59" t="e">
        <f t="shared" si="408"/>
        <v>#DIV/0!</v>
      </c>
      <c r="BV306" s="59" t="e">
        <f t="shared" si="408"/>
        <v>#DIV/0!</v>
      </c>
      <c r="BW306" s="59" t="e">
        <f t="shared" si="408"/>
        <v>#DIV/0!</v>
      </c>
      <c r="BX306" s="59" t="e">
        <f t="shared" si="408"/>
        <v>#DIV/0!</v>
      </c>
      <c r="BY306" s="59" t="e">
        <f t="shared" si="408"/>
        <v>#DIV/0!</v>
      </c>
      <c r="BZ306" s="59" t="e">
        <f t="shared" si="408"/>
        <v>#DIV/0!</v>
      </c>
      <c r="CA306" s="59" t="e">
        <f t="shared" si="408"/>
        <v>#DIV/0!</v>
      </c>
      <c r="CB306" s="59" t="e">
        <f t="shared" si="408"/>
        <v>#DIV/0!</v>
      </c>
      <c r="CC306" s="59" t="e">
        <f t="shared" si="408"/>
        <v>#DIV/0!</v>
      </c>
      <c r="CD306" s="59" t="e">
        <f t="shared" si="408"/>
        <v>#DIV/0!</v>
      </c>
      <c r="CE306" s="59" t="e">
        <f t="shared" si="408"/>
        <v>#DIV/0!</v>
      </c>
      <c r="CF306" s="59" t="e">
        <f t="shared" si="408"/>
        <v>#DIV/0!</v>
      </c>
      <c r="CG306" s="59" t="e">
        <f t="shared" si="408"/>
        <v>#DIV/0!</v>
      </c>
      <c r="CH306" s="59" t="e">
        <f t="shared" si="408"/>
        <v>#DIV/0!</v>
      </c>
      <c r="CI306" s="59" t="e">
        <f t="shared" si="408"/>
        <v>#DIV/0!</v>
      </c>
      <c r="CJ306" s="59" t="e">
        <f t="shared" si="408"/>
        <v>#DIV/0!</v>
      </c>
      <c r="CK306" s="59" t="e">
        <f t="shared" si="408"/>
        <v>#DIV/0!</v>
      </c>
      <c r="CL306" s="59" t="e">
        <f t="shared" si="408"/>
        <v>#DIV/0!</v>
      </c>
      <c r="CM306" s="59" t="e">
        <f t="shared" si="408"/>
        <v>#DIV/0!</v>
      </c>
      <c r="CN306" s="59" t="e">
        <f t="shared" si="408"/>
        <v>#DIV/0!</v>
      </c>
      <c r="CO306" s="59" t="e">
        <f t="shared" si="408"/>
        <v>#DIV/0!</v>
      </c>
      <c r="CP306" s="59" t="e">
        <f t="shared" si="408"/>
        <v>#DIV/0!</v>
      </c>
      <c r="CQ306" s="59" t="e">
        <f t="shared" si="408"/>
        <v>#DIV/0!</v>
      </c>
      <c r="CR306" s="59" t="e">
        <f t="shared" si="408"/>
        <v>#DIV/0!</v>
      </c>
      <c r="CS306" s="59" t="e">
        <f t="shared" si="408"/>
        <v>#DIV/0!</v>
      </c>
      <c r="CT306" s="59" t="e">
        <f t="shared" si="408"/>
        <v>#DIV/0!</v>
      </c>
      <c r="CU306" s="59" t="e">
        <f t="shared" si="408"/>
        <v>#DIV/0!</v>
      </c>
      <c r="CV306" s="59" t="e">
        <f t="shared" si="408"/>
        <v>#DIV/0!</v>
      </c>
      <c r="CW306" s="59" t="e">
        <f t="shared" si="408"/>
        <v>#DIV/0!</v>
      </c>
      <c r="CX306" s="59" t="e">
        <f t="shared" si="408"/>
        <v>#DIV/0!</v>
      </c>
      <c r="CY306" s="59" t="e">
        <f t="shared" si="408"/>
        <v>#DIV/0!</v>
      </c>
      <c r="CZ306" s="59" t="e">
        <f t="shared" si="408"/>
        <v>#DIV/0!</v>
      </c>
      <c r="DA306" s="59" t="e">
        <f t="shared" si="408"/>
        <v>#DIV/0!</v>
      </c>
      <c r="DB306" s="59" t="e">
        <f t="shared" ref="DB306:EG306" si="409">AVERAGE(DB288:DB305)</f>
        <v>#DIV/0!</v>
      </c>
      <c r="DC306" s="59" t="e">
        <f t="shared" si="409"/>
        <v>#DIV/0!</v>
      </c>
      <c r="DD306" s="59" t="e">
        <f t="shared" si="409"/>
        <v>#DIV/0!</v>
      </c>
      <c r="DE306" s="59" t="e">
        <f t="shared" si="409"/>
        <v>#DIV/0!</v>
      </c>
      <c r="DF306" s="59" t="e">
        <f t="shared" si="409"/>
        <v>#DIV/0!</v>
      </c>
      <c r="DG306" s="59" t="e">
        <f t="shared" si="409"/>
        <v>#DIV/0!</v>
      </c>
      <c r="DH306" s="59" t="e">
        <f t="shared" si="409"/>
        <v>#DIV/0!</v>
      </c>
      <c r="DI306" s="59" t="e">
        <f t="shared" si="409"/>
        <v>#DIV/0!</v>
      </c>
      <c r="DJ306" s="59" t="e">
        <f t="shared" si="409"/>
        <v>#DIV/0!</v>
      </c>
      <c r="DK306" s="59" t="e">
        <f t="shared" si="409"/>
        <v>#DIV/0!</v>
      </c>
      <c r="DL306" s="59" t="e">
        <f t="shared" si="409"/>
        <v>#DIV/0!</v>
      </c>
      <c r="DM306" s="59" t="e">
        <f t="shared" si="409"/>
        <v>#DIV/0!</v>
      </c>
      <c r="DN306" s="59" t="e">
        <f t="shared" si="409"/>
        <v>#DIV/0!</v>
      </c>
      <c r="DO306" s="59" t="e">
        <f t="shared" si="409"/>
        <v>#DIV/0!</v>
      </c>
      <c r="DP306" s="59" t="e">
        <f t="shared" si="409"/>
        <v>#DIV/0!</v>
      </c>
      <c r="DQ306" s="59" t="e">
        <f t="shared" si="409"/>
        <v>#DIV/0!</v>
      </c>
      <c r="DR306" s="59" t="e">
        <f t="shared" si="409"/>
        <v>#DIV/0!</v>
      </c>
      <c r="DS306" s="59" t="e">
        <f t="shared" si="409"/>
        <v>#DIV/0!</v>
      </c>
      <c r="DT306" s="59" t="e">
        <f t="shared" si="409"/>
        <v>#DIV/0!</v>
      </c>
      <c r="DU306" s="59" t="e">
        <f t="shared" si="409"/>
        <v>#DIV/0!</v>
      </c>
      <c r="DV306" s="59" t="e">
        <f t="shared" si="409"/>
        <v>#DIV/0!</v>
      </c>
      <c r="DW306" s="59" t="e">
        <f t="shared" si="409"/>
        <v>#DIV/0!</v>
      </c>
      <c r="DX306" s="59" t="e">
        <f t="shared" si="409"/>
        <v>#DIV/0!</v>
      </c>
      <c r="DY306" s="59" t="e">
        <f t="shared" si="409"/>
        <v>#DIV/0!</v>
      </c>
      <c r="DZ306" s="59" t="e">
        <f t="shared" si="409"/>
        <v>#DIV/0!</v>
      </c>
      <c r="EA306" s="59" t="e">
        <f t="shared" si="409"/>
        <v>#DIV/0!</v>
      </c>
      <c r="EB306" s="59" t="e">
        <f t="shared" si="409"/>
        <v>#DIV/0!</v>
      </c>
      <c r="EC306" s="59" t="e">
        <f t="shared" si="409"/>
        <v>#DIV/0!</v>
      </c>
      <c r="ED306" s="59" t="e">
        <f t="shared" si="409"/>
        <v>#DIV/0!</v>
      </c>
      <c r="EE306" s="59" t="e">
        <f t="shared" si="409"/>
        <v>#DIV/0!</v>
      </c>
      <c r="EF306" s="59" t="e">
        <f t="shared" si="409"/>
        <v>#DIV/0!</v>
      </c>
      <c r="EG306" s="59" t="e">
        <f t="shared" si="409"/>
        <v>#DIV/0!</v>
      </c>
      <c r="EH306" s="59" t="e">
        <f>AVERAGE(EH288:EH305)</f>
        <v>#DIV/0!</v>
      </c>
      <c r="EI306" s="59" t="e">
        <f>AVERAGE(EI288:EI305)</f>
        <v>#DIV/0!</v>
      </c>
      <c r="EJ306" s="59" t="e">
        <f>AVERAGE(EJ288:EJ305)</f>
        <v>#DIV/0!</v>
      </c>
      <c r="EK306" s="59" t="e">
        <f>AVERAGE(EK288:EK305)</f>
        <v>#DIV/0!</v>
      </c>
      <c r="EL306" s="59" t="e">
        <f>AVERAGE(EL288:EL305)</f>
        <v>#DIV/0!</v>
      </c>
      <c r="EN306" s="16">
        <v>9</v>
      </c>
      <c r="EO306" s="16">
        <v>3</v>
      </c>
    </row>
    <row r="307" spans="1:145" s="19" customFormat="1">
      <c r="A307" s="2"/>
      <c r="B307" s="2"/>
      <c r="C307" s="2"/>
      <c r="D307" s="2"/>
      <c r="E307" s="2"/>
      <c r="F307" s="2"/>
      <c r="G307" s="2"/>
      <c r="H307" s="2"/>
      <c r="I307" s="60">
        <f>STDEV(I288:I305)</f>
        <v>0.14963244728682928</v>
      </c>
      <c r="J307" s="60">
        <f t="shared" ref="J307:S307" si="410">STDEV(J288:J305)</f>
        <v>6.1942942330625229E-2</v>
      </c>
      <c r="K307" s="60">
        <f t="shared" si="410"/>
        <v>0.10631027286978134</v>
      </c>
      <c r="L307" s="60">
        <f t="shared" si="410"/>
        <v>1.5194397187198749</v>
      </c>
      <c r="M307" s="60">
        <f t="shared" si="410"/>
        <v>1.9250917132893262E-2</v>
      </c>
      <c r="N307" s="60">
        <f t="shared" si="410"/>
        <v>2.7931194639451869E-2</v>
      </c>
      <c r="O307" s="60">
        <f t="shared" si="410"/>
        <v>9.2856228211397107E-2</v>
      </c>
      <c r="P307" s="60">
        <f t="shared" si="410"/>
        <v>2.7799191811264543E-2</v>
      </c>
      <c r="Q307" s="60">
        <f t="shared" si="410"/>
        <v>0.27713992124504971</v>
      </c>
      <c r="R307" s="60">
        <f t="shared" si="410"/>
        <v>1.3775929799112126E-2</v>
      </c>
      <c r="S307" s="60">
        <f t="shared" si="410"/>
        <v>1.7900520217729958</v>
      </c>
      <c r="T307" s="2"/>
      <c r="U307" s="2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  <c r="AG307" s="60"/>
      <c r="AH307" s="60"/>
      <c r="AI307" s="60"/>
      <c r="AJ307" s="60"/>
      <c r="AK307" s="60"/>
      <c r="AL307" s="60"/>
      <c r="AM307" s="60"/>
      <c r="AN307" s="60"/>
      <c r="AO307" s="60"/>
      <c r="AP307" s="60">
        <f t="shared" ref="AP307:DA307" si="411">STDEV(AP288:AP305)</f>
        <v>0.16977696373923065</v>
      </c>
      <c r="AQ307" s="60">
        <f t="shared" si="411"/>
        <v>8.2338806564058557E-3</v>
      </c>
      <c r="AR307" s="60">
        <f t="shared" si="411"/>
        <v>76.733819105619418</v>
      </c>
      <c r="AS307" s="60">
        <f t="shared" si="411"/>
        <v>0.83611253089842374</v>
      </c>
      <c r="AT307" s="60">
        <f t="shared" si="411"/>
        <v>1.7286529666149693E-2</v>
      </c>
      <c r="AU307" s="60">
        <f t="shared" si="411"/>
        <v>0.4924478213167971</v>
      </c>
      <c r="AV307" s="60">
        <f t="shared" si="411"/>
        <v>0.95287063900102875</v>
      </c>
      <c r="AW307" s="60">
        <f t="shared" si="411"/>
        <v>1.4519795997367101E-3</v>
      </c>
      <c r="AX307" s="60">
        <f t="shared" si="411"/>
        <v>3.1466527552626626</v>
      </c>
      <c r="AY307" s="60" t="e">
        <f t="shared" si="411"/>
        <v>#DIV/0!</v>
      </c>
      <c r="AZ307" s="60" t="e">
        <f t="shared" si="411"/>
        <v>#DIV/0!</v>
      </c>
      <c r="BA307" s="60" t="e">
        <f t="shared" si="411"/>
        <v>#DIV/0!</v>
      </c>
      <c r="BB307" s="60" t="e">
        <f t="shared" si="411"/>
        <v>#DIV/0!</v>
      </c>
      <c r="BC307" s="60" t="e">
        <f t="shared" si="411"/>
        <v>#DIV/0!</v>
      </c>
      <c r="BD307" s="60" t="e">
        <f t="shared" si="411"/>
        <v>#DIV/0!</v>
      </c>
      <c r="BE307" s="60" t="e">
        <f t="shared" si="411"/>
        <v>#DIV/0!</v>
      </c>
      <c r="BF307" s="60" t="e">
        <f t="shared" si="411"/>
        <v>#DIV/0!</v>
      </c>
      <c r="BG307" s="60" t="e">
        <f t="shared" si="411"/>
        <v>#DIV/0!</v>
      </c>
      <c r="BH307" s="60" t="e">
        <f t="shared" si="411"/>
        <v>#DIV/0!</v>
      </c>
      <c r="BI307" s="60" t="e">
        <f t="shared" si="411"/>
        <v>#DIV/0!</v>
      </c>
      <c r="BJ307" s="60" t="e">
        <f t="shared" si="411"/>
        <v>#DIV/0!</v>
      </c>
      <c r="BK307" s="60" t="e">
        <f t="shared" si="411"/>
        <v>#DIV/0!</v>
      </c>
      <c r="BL307" s="60" t="e">
        <f t="shared" si="411"/>
        <v>#DIV/0!</v>
      </c>
      <c r="BM307" s="60" t="e">
        <f t="shared" si="411"/>
        <v>#DIV/0!</v>
      </c>
      <c r="BN307" s="60" t="e">
        <f t="shared" si="411"/>
        <v>#DIV/0!</v>
      </c>
      <c r="BO307" s="60" t="e">
        <f t="shared" si="411"/>
        <v>#DIV/0!</v>
      </c>
      <c r="BP307" s="60" t="e">
        <f t="shared" si="411"/>
        <v>#DIV/0!</v>
      </c>
      <c r="BQ307" s="60" t="e">
        <f t="shared" si="411"/>
        <v>#DIV/0!</v>
      </c>
      <c r="BR307" s="60" t="e">
        <f t="shared" si="411"/>
        <v>#DIV/0!</v>
      </c>
      <c r="BS307" s="60" t="e">
        <f t="shared" si="411"/>
        <v>#DIV/0!</v>
      </c>
      <c r="BT307" s="60" t="e">
        <f t="shared" si="411"/>
        <v>#DIV/0!</v>
      </c>
      <c r="BU307" s="60" t="e">
        <f t="shared" si="411"/>
        <v>#DIV/0!</v>
      </c>
      <c r="BV307" s="60" t="e">
        <f t="shared" si="411"/>
        <v>#DIV/0!</v>
      </c>
      <c r="BW307" s="60" t="e">
        <f t="shared" si="411"/>
        <v>#DIV/0!</v>
      </c>
      <c r="BX307" s="60" t="e">
        <f t="shared" si="411"/>
        <v>#DIV/0!</v>
      </c>
      <c r="BY307" s="60" t="e">
        <f t="shared" si="411"/>
        <v>#DIV/0!</v>
      </c>
      <c r="BZ307" s="60" t="e">
        <f t="shared" si="411"/>
        <v>#DIV/0!</v>
      </c>
      <c r="CA307" s="60" t="e">
        <f t="shared" si="411"/>
        <v>#DIV/0!</v>
      </c>
      <c r="CB307" s="60" t="e">
        <f t="shared" si="411"/>
        <v>#DIV/0!</v>
      </c>
      <c r="CC307" s="60" t="e">
        <f t="shared" si="411"/>
        <v>#DIV/0!</v>
      </c>
      <c r="CD307" s="60" t="e">
        <f t="shared" si="411"/>
        <v>#DIV/0!</v>
      </c>
      <c r="CE307" s="60" t="e">
        <f t="shared" si="411"/>
        <v>#DIV/0!</v>
      </c>
      <c r="CF307" s="60" t="e">
        <f t="shared" si="411"/>
        <v>#DIV/0!</v>
      </c>
      <c r="CG307" s="60" t="e">
        <f t="shared" si="411"/>
        <v>#DIV/0!</v>
      </c>
      <c r="CH307" s="60" t="e">
        <f t="shared" si="411"/>
        <v>#DIV/0!</v>
      </c>
      <c r="CI307" s="60" t="e">
        <f t="shared" si="411"/>
        <v>#DIV/0!</v>
      </c>
      <c r="CJ307" s="60" t="e">
        <f t="shared" si="411"/>
        <v>#DIV/0!</v>
      </c>
      <c r="CK307" s="60" t="e">
        <f t="shared" si="411"/>
        <v>#DIV/0!</v>
      </c>
      <c r="CL307" s="60" t="e">
        <f t="shared" si="411"/>
        <v>#DIV/0!</v>
      </c>
      <c r="CM307" s="60" t="e">
        <f t="shared" si="411"/>
        <v>#DIV/0!</v>
      </c>
      <c r="CN307" s="60" t="e">
        <f t="shared" si="411"/>
        <v>#DIV/0!</v>
      </c>
      <c r="CO307" s="60" t="e">
        <f t="shared" si="411"/>
        <v>#DIV/0!</v>
      </c>
      <c r="CP307" s="60" t="e">
        <f t="shared" si="411"/>
        <v>#DIV/0!</v>
      </c>
      <c r="CQ307" s="60" t="e">
        <f t="shared" si="411"/>
        <v>#DIV/0!</v>
      </c>
      <c r="CR307" s="60" t="e">
        <f t="shared" si="411"/>
        <v>#DIV/0!</v>
      </c>
      <c r="CS307" s="60" t="e">
        <f t="shared" si="411"/>
        <v>#DIV/0!</v>
      </c>
      <c r="CT307" s="60" t="e">
        <f t="shared" si="411"/>
        <v>#DIV/0!</v>
      </c>
      <c r="CU307" s="60" t="e">
        <f t="shared" si="411"/>
        <v>#DIV/0!</v>
      </c>
      <c r="CV307" s="60" t="e">
        <f t="shared" si="411"/>
        <v>#DIV/0!</v>
      </c>
      <c r="CW307" s="60" t="e">
        <f t="shared" si="411"/>
        <v>#DIV/0!</v>
      </c>
      <c r="CX307" s="60" t="e">
        <f t="shared" si="411"/>
        <v>#DIV/0!</v>
      </c>
      <c r="CY307" s="60" t="e">
        <f t="shared" si="411"/>
        <v>#DIV/0!</v>
      </c>
      <c r="CZ307" s="60" t="e">
        <f t="shared" si="411"/>
        <v>#DIV/0!</v>
      </c>
      <c r="DA307" s="60" t="e">
        <f t="shared" si="411"/>
        <v>#DIV/0!</v>
      </c>
      <c r="DB307" s="60" t="e">
        <f t="shared" ref="DB307:EL307" si="412">STDEV(DB288:DB305)</f>
        <v>#DIV/0!</v>
      </c>
      <c r="DC307" s="60" t="e">
        <f t="shared" si="412"/>
        <v>#DIV/0!</v>
      </c>
      <c r="DD307" s="60" t="e">
        <f t="shared" si="412"/>
        <v>#DIV/0!</v>
      </c>
      <c r="DE307" s="60" t="e">
        <f t="shared" si="412"/>
        <v>#DIV/0!</v>
      </c>
      <c r="DF307" s="60" t="e">
        <f t="shared" si="412"/>
        <v>#DIV/0!</v>
      </c>
      <c r="DG307" s="60" t="e">
        <f t="shared" si="412"/>
        <v>#DIV/0!</v>
      </c>
      <c r="DH307" s="60" t="e">
        <f t="shared" si="412"/>
        <v>#DIV/0!</v>
      </c>
      <c r="DI307" s="60" t="e">
        <f t="shared" si="412"/>
        <v>#DIV/0!</v>
      </c>
      <c r="DJ307" s="60" t="e">
        <f t="shared" si="412"/>
        <v>#DIV/0!</v>
      </c>
      <c r="DK307" s="60" t="e">
        <f t="shared" si="412"/>
        <v>#DIV/0!</v>
      </c>
      <c r="DL307" s="60" t="e">
        <f t="shared" si="412"/>
        <v>#DIV/0!</v>
      </c>
      <c r="DM307" s="60" t="e">
        <f t="shared" si="412"/>
        <v>#DIV/0!</v>
      </c>
      <c r="DN307" s="60" t="e">
        <f t="shared" si="412"/>
        <v>#DIV/0!</v>
      </c>
      <c r="DO307" s="60" t="e">
        <f t="shared" si="412"/>
        <v>#DIV/0!</v>
      </c>
      <c r="DP307" s="60" t="e">
        <f t="shared" si="412"/>
        <v>#DIV/0!</v>
      </c>
      <c r="DQ307" s="60" t="e">
        <f t="shared" si="412"/>
        <v>#DIV/0!</v>
      </c>
      <c r="DR307" s="60" t="e">
        <f t="shared" si="412"/>
        <v>#DIV/0!</v>
      </c>
      <c r="DS307" s="60" t="e">
        <f t="shared" si="412"/>
        <v>#DIV/0!</v>
      </c>
      <c r="DT307" s="60" t="e">
        <f t="shared" si="412"/>
        <v>#DIV/0!</v>
      </c>
      <c r="DU307" s="60" t="e">
        <f t="shared" si="412"/>
        <v>#DIV/0!</v>
      </c>
      <c r="DV307" s="60" t="e">
        <f t="shared" si="412"/>
        <v>#DIV/0!</v>
      </c>
      <c r="DW307" s="60" t="e">
        <f t="shared" si="412"/>
        <v>#DIV/0!</v>
      </c>
      <c r="DX307" s="60" t="e">
        <f t="shared" si="412"/>
        <v>#DIV/0!</v>
      </c>
      <c r="DY307" s="60" t="e">
        <f t="shared" si="412"/>
        <v>#DIV/0!</v>
      </c>
      <c r="DZ307" s="60" t="e">
        <f t="shared" si="412"/>
        <v>#DIV/0!</v>
      </c>
      <c r="EA307" s="60" t="e">
        <f t="shared" si="412"/>
        <v>#DIV/0!</v>
      </c>
      <c r="EB307" s="60" t="e">
        <f t="shared" si="412"/>
        <v>#DIV/0!</v>
      </c>
      <c r="EC307" s="60" t="e">
        <f t="shared" si="412"/>
        <v>#DIV/0!</v>
      </c>
      <c r="ED307" s="60" t="e">
        <f t="shared" si="412"/>
        <v>#DIV/0!</v>
      </c>
      <c r="EE307" s="60" t="e">
        <f t="shared" si="412"/>
        <v>#DIV/0!</v>
      </c>
      <c r="EF307" s="60" t="e">
        <f t="shared" si="412"/>
        <v>#DIV/0!</v>
      </c>
      <c r="EG307" s="60" t="e">
        <f t="shared" si="412"/>
        <v>#DIV/0!</v>
      </c>
      <c r="EH307" s="60" t="e">
        <f t="shared" si="412"/>
        <v>#DIV/0!</v>
      </c>
      <c r="EI307" s="60" t="e">
        <f t="shared" si="412"/>
        <v>#DIV/0!</v>
      </c>
      <c r="EJ307" s="60" t="e">
        <f t="shared" si="412"/>
        <v>#DIV/0!</v>
      </c>
      <c r="EK307" s="60" t="e">
        <f t="shared" si="412"/>
        <v>#DIV/0!</v>
      </c>
      <c r="EL307" s="60" t="e">
        <f t="shared" si="412"/>
        <v>#DIV/0!</v>
      </c>
    </row>
    <row r="308" spans="1:145" s="12" customFormat="1">
      <c r="B308" s="5"/>
      <c r="C308" s="5"/>
      <c r="D308" s="5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3"/>
      <c r="U308" s="3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</row>
    <row r="309" spans="1:145">
      <c r="A309" s="8" t="s">
        <v>347</v>
      </c>
      <c r="B309" s="18" t="s">
        <v>387</v>
      </c>
      <c r="C309" s="18" t="s">
        <v>349</v>
      </c>
      <c r="D309" s="18" t="s">
        <v>350</v>
      </c>
      <c r="E309" s="8">
        <v>9</v>
      </c>
      <c r="F309" s="8">
        <v>4</v>
      </c>
      <c r="G309" s="8" t="s">
        <v>1198</v>
      </c>
      <c r="H309" s="8" t="s">
        <v>1199</v>
      </c>
      <c r="I309" s="58">
        <v>4.09</v>
      </c>
      <c r="J309" s="58">
        <v>2.84</v>
      </c>
      <c r="K309" s="58">
        <v>0.64100000000000001</v>
      </c>
      <c r="L309" s="58">
        <v>73.27</v>
      </c>
      <c r="M309" s="58">
        <v>8.2900000000000001E-2</v>
      </c>
      <c r="N309" s="58">
        <v>0.1714</v>
      </c>
      <c r="O309" s="58">
        <v>0.91800000000000004</v>
      </c>
      <c r="P309" s="58">
        <v>0</v>
      </c>
      <c r="Q309" s="58">
        <v>13.44</v>
      </c>
      <c r="R309" s="58">
        <v>1.89E-2</v>
      </c>
      <c r="S309" s="58">
        <v>95.472300000000004</v>
      </c>
      <c r="T309" s="18"/>
      <c r="V309" s="58">
        <f>(I309/S309)*100</f>
        <v>4.2839650872556749</v>
      </c>
      <c r="W309" s="58"/>
      <c r="X309" s="58">
        <f>(J309/S309)*100</f>
        <v>2.9746848038645761</v>
      </c>
      <c r="Y309" s="58"/>
      <c r="Z309" s="58">
        <f>(K309/S309)*100</f>
        <v>0.67139892932295542</v>
      </c>
      <c r="AA309" s="58"/>
      <c r="AB309" s="58">
        <f>(L309/S309)*100</f>
        <v>76.74477309125264</v>
      </c>
      <c r="AC309" s="58"/>
      <c r="AD309" s="58">
        <f>(M309/S309)*100</f>
        <v>8.683146839449768E-2</v>
      </c>
      <c r="AE309" s="58"/>
      <c r="AF309" s="58">
        <f>(N309/S309)*100</f>
        <v>0.17952851245858745</v>
      </c>
      <c r="AG309" s="58"/>
      <c r="AH309" s="58">
        <f>(O309/S309)*100</f>
        <v>0.96153544012242287</v>
      </c>
      <c r="AI309" s="58"/>
      <c r="AJ309" s="58">
        <f>(P309/S309)*100</f>
        <v>0</v>
      </c>
      <c r="AK309" s="58"/>
      <c r="AL309" s="58">
        <f>(Q309/S309)*100</f>
        <v>14.077381607021092</v>
      </c>
      <c r="AM309" s="58"/>
      <c r="AN309" s="58">
        <f>(R309/S309)*100</f>
        <v>1.9796317884873415E-2</v>
      </c>
      <c r="AO309" s="58"/>
      <c r="AP309" s="58">
        <f>V309+X309</f>
        <v>7.2586498911202515</v>
      </c>
      <c r="AQ309" s="58">
        <f>AD309/X309</f>
        <v>2.9190140845070427E-2</v>
      </c>
      <c r="AR309" s="58">
        <f>AB309/AD309</f>
        <v>883.8359469240047</v>
      </c>
      <c r="AS309" s="58">
        <f>AB309/X309</f>
        <v>25.799295774647888</v>
      </c>
      <c r="AT309" s="58">
        <f>AF309/AH309</f>
        <v>0.18671023965141612</v>
      </c>
      <c r="AU309" s="58">
        <f>Z309/AF309</f>
        <v>3.7397899649941659</v>
      </c>
      <c r="AV309" s="58">
        <f>Z309/AD309</f>
        <v>7.7322074788902277</v>
      </c>
      <c r="AW309" s="58">
        <f>Z309/AB309</f>
        <v>8.7484645830489972E-3</v>
      </c>
      <c r="AX309" s="58">
        <f>((AF309/40.311)/((AF309/40.311)+(Z309/159.688)))*100</f>
        <v>51.438804566841092</v>
      </c>
      <c r="AY309" s="58"/>
      <c r="AZ309" s="58"/>
      <c r="BA309" s="58"/>
      <c r="BB309" s="58"/>
      <c r="BC309" s="58"/>
      <c r="BD309" s="58"/>
      <c r="BE309" s="58"/>
      <c r="BF309" s="58"/>
      <c r="BG309" s="58"/>
      <c r="BH309" s="58"/>
      <c r="BI309" s="58"/>
      <c r="BJ309" s="58"/>
      <c r="BK309" s="58"/>
      <c r="BL309" s="58"/>
      <c r="BM309" s="58"/>
      <c r="BN309" s="58"/>
      <c r="BO309" s="58"/>
      <c r="BP309" s="58"/>
      <c r="BQ309" s="58"/>
      <c r="BR309" s="58"/>
      <c r="BS309" s="58"/>
      <c r="BT309" s="58"/>
      <c r="BU309" s="58"/>
      <c r="BV309" s="58"/>
      <c r="BW309" s="58"/>
      <c r="BX309" s="58"/>
      <c r="BY309" s="58"/>
      <c r="BZ309" s="58"/>
      <c r="CA309" s="58"/>
      <c r="CB309" s="58"/>
      <c r="CC309" s="58"/>
      <c r="CD309" s="58"/>
      <c r="CE309" s="58"/>
      <c r="CF309" s="58"/>
      <c r="CG309" s="58"/>
      <c r="CH309" s="58"/>
      <c r="CI309" s="58"/>
      <c r="CJ309" s="58"/>
      <c r="CK309" s="58"/>
      <c r="CL309" s="58"/>
      <c r="CM309" s="58"/>
      <c r="CN309" s="58"/>
      <c r="CO309" s="58"/>
      <c r="CP309" s="58"/>
      <c r="CQ309" s="58"/>
      <c r="CR309" s="58"/>
      <c r="CS309" s="58"/>
      <c r="CT309" s="58"/>
      <c r="CU309" s="58"/>
      <c r="CV309" s="58"/>
      <c r="CW309" s="58"/>
      <c r="CX309" s="58"/>
      <c r="CY309" s="58"/>
      <c r="CZ309" s="58"/>
      <c r="DA309" s="58"/>
      <c r="DB309" s="58"/>
      <c r="DC309" s="58"/>
      <c r="DD309" s="58"/>
      <c r="DE309" s="58"/>
      <c r="DF309" s="58"/>
      <c r="DG309" s="58"/>
      <c r="DH309" s="58"/>
      <c r="DI309" s="58"/>
      <c r="DJ309" s="58"/>
      <c r="DK309" s="58"/>
      <c r="DL309" s="58"/>
      <c r="DM309" s="58"/>
      <c r="DN309" s="58"/>
      <c r="DO309" s="58"/>
      <c r="DP309" s="58"/>
      <c r="DQ309" s="58"/>
      <c r="DR309" s="58"/>
      <c r="DS309" s="58"/>
      <c r="DT309" s="58"/>
      <c r="DU309" s="58"/>
      <c r="DV309" s="58"/>
      <c r="DW309" s="58"/>
      <c r="DX309" s="58"/>
      <c r="DY309" s="58"/>
      <c r="DZ309" s="58"/>
      <c r="EA309" s="58"/>
      <c r="EB309" s="58"/>
      <c r="EC309" s="58"/>
      <c r="ED309" s="58"/>
      <c r="EE309" s="58"/>
      <c r="EF309" s="58"/>
      <c r="EG309" s="58"/>
      <c r="EH309" s="58"/>
      <c r="EI309" s="58"/>
      <c r="EJ309" s="58"/>
      <c r="EK309" s="58"/>
      <c r="EL309" s="58"/>
      <c r="EN309" s="8">
        <v>9</v>
      </c>
      <c r="EO309" s="8">
        <v>4</v>
      </c>
    </row>
    <row r="310" spans="1:145">
      <c r="B310" s="18" t="s">
        <v>388</v>
      </c>
      <c r="C310" s="18" t="s">
        <v>349</v>
      </c>
      <c r="D310" s="18" t="s">
        <v>350</v>
      </c>
      <c r="E310" s="8">
        <v>9</v>
      </c>
      <c r="F310" s="8">
        <v>4</v>
      </c>
      <c r="I310" s="58">
        <v>3.77</v>
      </c>
      <c r="J310" s="58">
        <v>2.95</v>
      </c>
      <c r="K310" s="58">
        <v>0.57740000000000002</v>
      </c>
      <c r="L310" s="58">
        <v>72.36</v>
      </c>
      <c r="M310" s="58">
        <v>0.1225</v>
      </c>
      <c r="N310" s="58">
        <v>0.157</v>
      </c>
      <c r="O310" s="58">
        <v>0.92649999999999999</v>
      </c>
      <c r="P310" s="58">
        <v>1.7000000000000001E-2</v>
      </c>
      <c r="Q310" s="58">
        <v>12.77</v>
      </c>
      <c r="R310" s="58">
        <v>2.1600000000000001E-2</v>
      </c>
      <c r="S310" s="58">
        <v>93.6721</v>
      </c>
      <c r="T310" s="18"/>
      <c r="V310" s="58">
        <f>(I310/S310)*100</f>
        <v>4.0246775720838972</v>
      </c>
      <c r="W310" s="58"/>
      <c r="X310" s="58">
        <f>(J310/S310)*100</f>
        <v>3.1492835113123334</v>
      </c>
      <c r="Y310" s="58"/>
      <c r="Z310" s="58">
        <f>(K310/S310)*100</f>
        <v>0.61640552523109871</v>
      </c>
      <c r="AA310" s="58"/>
      <c r="AB310" s="58">
        <f>(L310/S310)*100</f>
        <v>77.248188094427263</v>
      </c>
      <c r="AC310" s="58"/>
      <c r="AD310" s="58">
        <f>(M310/S310)*100</f>
        <v>0.13077533224941043</v>
      </c>
      <c r="AE310" s="58"/>
      <c r="AF310" s="58">
        <f>(N310/S310)*100</f>
        <v>0.16760593602577503</v>
      </c>
      <c r="AG310" s="58"/>
      <c r="AH310" s="58">
        <f>(O310/S310)*100</f>
        <v>0.98908853329860225</v>
      </c>
      <c r="AI310" s="58"/>
      <c r="AJ310" s="58">
        <f>(P310/S310)*100</f>
        <v>1.8148413455020225E-2</v>
      </c>
      <c r="AK310" s="58"/>
      <c r="AL310" s="58">
        <f>(Q310/S310)*100</f>
        <v>13.632661165918133</v>
      </c>
      <c r="AM310" s="58"/>
      <c r="AN310" s="58">
        <f>(R310/S310)*100</f>
        <v>2.305916062520217E-2</v>
      </c>
      <c r="AO310" s="58"/>
      <c r="AP310" s="58">
        <f>V310+X310</f>
        <v>7.1739610833962306</v>
      </c>
      <c r="AQ310" s="58">
        <f>AD310/X310</f>
        <v>4.152542372881355E-2</v>
      </c>
      <c r="AR310" s="58">
        <f>AB310/AD310</f>
        <v>590.69387755102048</v>
      </c>
      <c r="AS310" s="58">
        <f>AB310/X310</f>
        <v>24.528813559322032</v>
      </c>
      <c r="AT310" s="58">
        <f>AF310/AH310</f>
        <v>0.16945493793847816</v>
      </c>
      <c r="AU310" s="58">
        <f>Z310/AF310</f>
        <v>3.6777070063694266</v>
      </c>
      <c r="AV310" s="58">
        <f>Z310/AD310</f>
        <v>4.7134693877551026</v>
      </c>
      <c r="AW310" s="58">
        <f>Z310/AB310</f>
        <v>7.979546710889995E-3</v>
      </c>
      <c r="AX310" s="58">
        <f>((AF310/40.311)/((AF310/40.311)+(Z310/159.688)))*100</f>
        <v>51.856847294251843</v>
      </c>
      <c r="AY310" s="58"/>
      <c r="AZ310" s="58"/>
      <c r="BA310" s="58"/>
      <c r="BB310" s="58"/>
      <c r="BC310" s="58"/>
      <c r="BD310" s="58"/>
      <c r="BE310" s="58"/>
      <c r="BF310" s="58"/>
      <c r="BG310" s="58"/>
      <c r="BH310" s="58"/>
      <c r="BI310" s="58"/>
      <c r="BJ310" s="58"/>
      <c r="BK310" s="58"/>
      <c r="BL310" s="58"/>
      <c r="BM310" s="58"/>
      <c r="BN310" s="58"/>
      <c r="BO310" s="58"/>
      <c r="BP310" s="58"/>
      <c r="BQ310" s="58"/>
      <c r="BR310" s="58"/>
      <c r="BS310" s="58"/>
      <c r="BT310" s="58"/>
      <c r="BU310" s="58"/>
      <c r="BV310" s="58"/>
      <c r="BW310" s="58"/>
      <c r="BX310" s="58"/>
      <c r="BY310" s="58"/>
      <c r="BZ310" s="58"/>
      <c r="CA310" s="58"/>
      <c r="CB310" s="58"/>
      <c r="CC310" s="58"/>
      <c r="CD310" s="58"/>
      <c r="CE310" s="58"/>
      <c r="CF310" s="58"/>
      <c r="CG310" s="58"/>
      <c r="CH310" s="58"/>
      <c r="CI310" s="58"/>
      <c r="CJ310" s="58"/>
      <c r="CK310" s="58"/>
      <c r="CL310" s="58"/>
      <c r="CM310" s="58"/>
      <c r="CN310" s="58"/>
      <c r="CO310" s="58"/>
      <c r="CP310" s="58"/>
      <c r="CQ310" s="58"/>
      <c r="CR310" s="58"/>
      <c r="CS310" s="58"/>
      <c r="CT310" s="58"/>
      <c r="CU310" s="58"/>
      <c r="CV310" s="58"/>
      <c r="CW310" s="58"/>
      <c r="CX310" s="58"/>
      <c r="CY310" s="58"/>
      <c r="CZ310" s="58"/>
      <c r="DA310" s="58"/>
      <c r="DB310" s="58"/>
      <c r="DC310" s="58"/>
      <c r="DD310" s="58"/>
      <c r="DE310" s="58"/>
      <c r="DF310" s="58"/>
      <c r="DG310" s="58"/>
      <c r="DH310" s="58"/>
      <c r="DI310" s="58"/>
      <c r="DJ310" s="58"/>
      <c r="DK310" s="58"/>
      <c r="DL310" s="58"/>
      <c r="DM310" s="58"/>
      <c r="DN310" s="58"/>
      <c r="DO310" s="58"/>
      <c r="DP310" s="58"/>
      <c r="DQ310" s="58"/>
      <c r="DR310" s="58"/>
      <c r="DS310" s="58"/>
      <c r="DT310" s="58"/>
      <c r="DU310" s="58"/>
      <c r="DV310" s="58"/>
      <c r="DW310" s="58"/>
      <c r="DX310" s="58"/>
      <c r="DY310" s="58"/>
      <c r="DZ310" s="58"/>
      <c r="EA310" s="58"/>
      <c r="EB310" s="58"/>
      <c r="EC310" s="58"/>
      <c r="ED310" s="58"/>
      <c r="EE310" s="58"/>
      <c r="EF310" s="58"/>
      <c r="EG310" s="58"/>
      <c r="EH310" s="58"/>
      <c r="EI310" s="58"/>
      <c r="EJ310" s="58"/>
      <c r="EK310" s="58"/>
      <c r="EL310" s="58"/>
      <c r="EN310" s="8">
        <v>9</v>
      </c>
      <c r="EO310" s="8">
        <v>4</v>
      </c>
    </row>
    <row r="311" spans="1:145">
      <c r="B311" s="18" t="s">
        <v>389</v>
      </c>
      <c r="C311" s="18" t="s">
        <v>349</v>
      </c>
      <c r="D311" s="18" t="s">
        <v>350</v>
      </c>
      <c r="E311" s="8">
        <v>9</v>
      </c>
      <c r="F311" s="8">
        <v>4</v>
      </c>
      <c r="I311" s="58">
        <v>4.04</v>
      </c>
      <c r="J311" s="58">
        <v>2.9</v>
      </c>
      <c r="K311" s="58">
        <v>0.65939999999999999</v>
      </c>
      <c r="L311" s="58">
        <v>73.41</v>
      </c>
      <c r="M311" s="58">
        <v>0.11459999999999999</v>
      </c>
      <c r="N311" s="58">
        <v>0.18079999999999999</v>
      </c>
      <c r="O311" s="58">
        <v>0.95489999999999997</v>
      </c>
      <c r="P311" s="58">
        <v>5.8999999999999999E-3</v>
      </c>
      <c r="Q311" s="58">
        <v>12.57</v>
      </c>
      <c r="R311" s="58">
        <v>1.0200000000000001E-2</v>
      </c>
      <c r="S311" s="58">
        <v>94.8459</v>
      </c>
      <c r="T311" s="18"/>
      <c r="V311" s="58">
        <f>(I311/S311)*100</f>
        <v>4.2595410028266905</v>
      </c>
      <c r="W311" s="58"/>
      <c r="X311" s="58">
        <f>(J311/S311)*100</f>
        <v>3.057591313910248</v>
      </c>
      <c r="Y311" s="58"/>
      <c r="Z311" s="58">
        <f>(K311/S311)*100</f>
        <v>0.69523300427324741</v>
      </c>
      <c r="AA311" s="58"/>
      <c r="AB311" s="58">
        <f>(L311/S311)*100</f>
        <v>77.399233915224585</v>
      </c>
      <c r="AC311" s="58"/>
      <c r="AD311" s="58">
        <f>(M311/S311)*100</f>
        <v>0.12082757399107394</v>
      </c>
      <c r="AE311" s="58"/>
      <c r="AF311" s="58">
        <f>(N311/S311)*100</f>
        <v>0.19062500329481821</v>
      </c>
      <c r="AG311" s="58"/>
      <c r="AH311" s="58">
        <f>(O311/S311)*100</f>
        <v>1.0067910157423778</v>
      </c>
      <c r="AI311" s="58"/>
      <c r="AJ311" s="58">
        <f>(P311/S311)*100</f>
        <v>6.2206168110587809E-3</v>
      </c>
      <c r="AK311" s="58"/>
      <c r="AL311" s="58">
        <f>(Q311/S311)*100</f>
        <v>13.253076833052353</v>
      </c>
      <c r="AM311" s="58"/>
      <c r="AN311" s="58">
        <f>(R311/S311)*100</f>
        <v>1.0754286690305011E-2</v>
      </c>
      <c r="AO311" s="58"/>
      <c r="AP311" s="58">
        <f>V311+X311</f>
        <v>7.317132316736938</v>
      </c>
      <c r="AQ311" s="58">
        <f>AD311/X311</f>
        <v>3.9517241379310349E-2</v>
      </c>
      <c r="AR311" s="58">
        <f>AB311/AD311</f>
        <v>640.57591623036649</v>
      </c>
      <c r="AS311" s="58">
        <f>AB311/X311</f>
        <v>25.313793103448276</v>
      </c>
      <c r="AT311" s="58">
        <f>AF311/AH311</f>
        <v>0.18933919782176145</v>
      </c>
      <c r="AU311" s="58">
        <f>Z311/AF311</f>
        <v>3.6471238938053099</v>
      </c>
      <c r="AV311" s="58">
        <f>Z311/AD311</f>
        <v>5.7539267015706805</v>
      </c>
      <c r="AW311" s="58">
        <f>Z311/AB311</f>
        <v>8.9824274621986104E-3</v>
      </c>
      <c r="AX311" s="58">
        <f>((AF311/40.311)/((AF311/40.311)+(Z311/159.688)))*100</f>
        <v>52.065290324249489</v>
      </c>
      <c r="AY311" s="58"/>
      <c r="AZ311" s="58"/>
      <c r="BA311" s="58"/>
      <c r="BB311" s="58"/>
      <c r="BC311" s="58"/>
      <c r="BD311" s="58"/>
      <c r="BE311" s="58"/>
      <c r="BF311" s="58"/>
      <c r="BG311" s="58"/>
      <c r="BH311" s="58"/>
      <c r="BI311" s="58"/>
      <c r="BJ311" s="58"/>
      <c r="BK311" s="58"/>
      <c r="BL311" s="58"/>
      <c r="BM311" s="58"/>
      <c r="BN311" s="58"/>
      <c r="BO311" s="58"/>
      <c r="BP311" s="58"/>
      <c r="BQ311" s="58"/>
      <c r="BR311" s="58"/>
      <c r="BS311" s="58"/>
      <c r="BT311" s="58"/>
      <c r="BU311" s="58"/>
      <c r="BV311" s="58"/>
      <c r="BW311" s="58"/>
      <c r="BX311" s="58"/>
      <c r="BY311" s="58"/>
      <c r="BZ311" s="58"/>
      <c r="CA311" s="58"/>
      <c r="CB311" s="58"/>
      <c r="CC311" s="58"/>
      <c r="CD311" s="58"/>
      <c r="CE311" s="58"/>
      <c r="CF311" s="58"/>
      <c r="CG311" s="58"/>
      <c r="CH311" s="58"/>
      <c r="CI311" s="58"/>
      <c r="CJ311" s="58"/>
      <c r="CK311" s="58"/>
      <c r="CL311" s="58"/>
      <c r="CM311" s="58"/>
      <c r="CN311" s="58"/>
      <c r="CO311" s="58"/>
      <c r="CP311" s="58"/>
      <c r="CQ311" s="58"/>
      <c r="CR311" s="58"/>
      <c r="CS311" s="58"/>
      <c r="CT311" s="58"/>
      <c r="CU311" s="58"/>
      <c r="CV311" s="58"/>
      <c r="CW311" s="58"/>
      <c r="CX311" s="58"/>
      <c r="CY311" s="58"/>
      <c r="CZ311" s="58"/>
      <c r="DA311" s="58"/>
      <c r="DB311" s="58"/>
      <c r="DC311" s="58"/>
      <c r="DD311" s="58"/>
      <c r="DE311" s="58"/>
      <c r="DF311" s="58"/>
      <c r="DG311" s="58"/>
      <c r="DH311" s="58"/>
      <c r="DI311" s="58"/>
      <c r="DJ311" s="58"/>
      <c r="DK311" s="58"/>
      <c r="DL311" s="58"/>
      <c r="DM311" s="58"/>
      <c r="DN311" s="58"/>
      <c r="DO311" s="58"/>
      <c r="DP311" s="58"/>
      <c r="DQ311" s="58"/>
      <c r="DR311" s="58"/>
      <c r="DS311" s="58"/>
      <c r="DT311" s="58"/>
      <c r="DU311" s="58"/>
      <c r="DV311" s="58"/>
      <c r="DW311" s="58"/>
      <c r="DX311" s="58"/>
      <c r="DY311" s="58"/>
      <c r="DZ311" s="58"/>
      <c r="EA311" s="58"/>
      <c r="EB311" s="58"/>
      <c r="EC311" s="58"/>
      <c r="ED311" s="58"/>
      <c r="EE311" s="58"/>
      <c r="EF311" s="58"/>
      <c r="EG311" s="58"/>
      <c r="EH311" s="58"/>
      <c r="EI311" s="58"/>
      <c r="EJ311" s="58"/>
      <c r="EK311" s="58"/>
      <c r="EL311" s="58"/>
      <c r="EN311" s="8">
        <v>9</v>
      </c>
      <c r="EO311" s="8">
        <v>4</v>
      </c>
    </row>
    <row r="312" spans="1:145">
      <c r="B312" s="18" t="s">
        <v>390</v>
      </c>
      <c r="C312" s="18" t="s">
        <v>349</v>
      </c>
      <c r="D312" s="18" t="s">
        <v>350</v>
      </c>
      <c r="E312" s="8">
        <v>9</v>
      </c>
      <c r="F312" s="8">
        <v>4</v>
      </c>
      <c r="I312" s="58">
        <v>3.51</v>
      </c>
      <c r="J312" s="58">
        <v>3.54</v>
      </c>
      <c r="K312" s="58">
        <v>0.50719999999999998</v>
      </c>
      <c r="L312" s="58">
        <v>73.47</v>
      </c>
      <c r="M312" s="58">
        <v>6.9199999999999998E-2</v>
      </c>
      <c r="N312" s="58">
        <v>0.10680000000000001</v>
      </c>
      <c r="O312" s="58">
        <v>0.77390000000000003</v>
      </c>
      <c r="P312" s="58">
        <v>0.15490000000000001</v>
      </c>
      <c r="Q312" s="58">
        <v>12.61</v>
      </c>
      <c r="R312" s="58">
        <v>3.3399999999999999E-2</v>
      </c>
      <c r="S312" s="58">
        <v>94.775499999999994</v>
      </c>
      <c r="T312" s="18"/>
      <c r="V312" s="58">
        <f>(I312/S312)*100</f>
        <v>3.7034887708321245</v>
      </c>
      <c r="W312" s="58"/>
      <c r="X312" s="58">
        <f>(J312/S312)*100</f>
        <v>3.735142521010177</v>
      </c>
      <c r="Y312" s="58"/>
      <c r="Z312" s="58">
        <f>(K312/S312)*100</f>
        <v>0.53515940301027165</v>
      </c>
      <c r="AA312" s="58"/>
      <c r="AB312" s="58">
        <f>(L312/S312)*100</f>
        <v>77.520034186050196</v>
      </c>
      <c r="AC312" s="58"/>
      <c r="AD312" s="58">
        <f>(M312/S312)*100</f>
        <v>7.3014650410707413E-2</v>
      </c>
      <c r="AE312" s="58"/>
      <c r="AF312" s="58">
        <f>(N312/S312)*100</f>
        <v>0.11268735063386635</v>
      </c>
      <c r="AG312" s="58"/>
      <c r="AH312" s="58">
        <f>(O312/S312)*100</f>
        <v>0.81656124209315695</v>
      </c>
      <c r="AI312" s="58"/>
      <c r="AJ312" s="58">
        <f>(P312/S312)*100</f>
        <v>0.16343886341934363</v>
      </c>
      <c r="AK312" s="58"/>
      <c r="AL312" s="58">
        <f>(Q312/S312)*100</f>
        <v>13.305126324841336</v>
      </c>
      <c r="AM312" s="58"/>
      <c r="AN312" s="58">
        <f>(R312/S312)*100</f>
        <v>3.5241175198231611E-2</v>
      </c>
      <c r="AO312" s="58"/>
      <c r="AP312" s="58">
        <f>V312+X312</f>
        <v>7.4386312918423014</v>
      </c>
      <c r="AQ312" s="58">
        <f>AD312/X312</f>
        <v>1.9548022598870056E-2</v>
      </c>
      <c r="AR312" s="58">
        <f>AB312/AD312</f>
        <v>1061.7052023121387</v>
      </c>
      <c r="AS312" s="58">
        <f>AB312/X312</f>
        <v>20.754237288135592</v>
      </c>
      <c r="AT312" s="58">
        <f>AF312/AH312</f>
        <v>0.1380023258818969</v>
      </c>
      <c r="AU312" s="58">
        <f>Z312/AF312</f>
        <v>4.7490636704119851</v>
      </c>
      <c r="AV312" s="58">
        <f>Z312/AD312</f>
        <v>7.3294797687861273</v>
      </c>
      <c r="AW312" s="58">
        <f>Z312/AB312</f>
        <v>6.9034980264053355E-3</v>
      </c>
      <c r="AX312" s="58">
        <f>((AF312/40.311)/((AF312/40.311)+(Z312/159.688)))*100</f>
        <v>45.478635949910064</v>
      </c>
      <c r="AY312" s="58"/>
      <c r="AZ312" s="58"/>
      <c r="BA312" s="58"/>
      <c r="BB312" s="58"/>
      <c r="BC312" s="58"/>
      <c r="BD312" s="58"/>
      <c r="BE312" s="58"/>
      <c r="BF312" s="58"/>
      <c r="BG312" s="58"/>
      <c r="BH312" s="58"/>
      <c r="BI312" s="58"/>
      <c r="BJ312" s="58"/>
      <c r="BK312" s="58"/>
      <c r="BL312" s="58"/>
      <c r="BM312" s="58"/>
      <c r="BN312" s="58"/>
      <c r="BO312" s="58"/>
      <c r="BP312" s="58"/>
      <c r="BQ312" s="58"/>
      <c r="BR312" s="58"/>
      <c r="BS312" s="58"/>
      <c r="BT312" s="58"/>
      <c r="BU312" s="58"/>
      <c r="BV312" s="58"/>
      <c r="BW312" s="58"/>
      <c r="BX312" s="58"/>
      <c r="BY312" s="58"/>
      <c r="BZ312" s="58"/>
      <c r="CA312" s="58"/>
      <c r="CB312" s="58"/>
      <c r="CC312" s="58"/>
      <c r="CD312" s="58"/>
      <c r="CE312" s="58"/>
      <c r="CF312" s="58"/>
      <c r="CG312" s="58"/>
      <c r="CH312" s="58"/>
      <c r="CI312" s="58"/>
      <c r="CJ312" s="58"/>
      <c r="CK312" s="58"/>
      <c r="CL312" s="58"/>
      <c r="CM312" s="58"/>
      <c r="CN312" s="58"/>
      <c r="CO312" s="58"/>
      <c r="CP312" s="58"/>
      <c r="CQ312" s="58"/>
      <c r="CR312" s="58"/>
      <c r="CS312" s="58"/>
      <c r="CT312" s="58"/>
      <c r="CU312" s="58"/>
      <c r="CV312" s="58"/>
      <c r="CW312" s="58"/>
      <c r="CX312" s="58"/>
      <c r="CY312" s="58"/>
      <c r="CZ312" s="58"/>
      <c r="DA312" s="58"/>
      <c r="DB312" s="58"/>
      <c r="DC312" s="58"/>
      <c r="DD312" s="58"/>
      <c r="DE312" s="58"/>
      <c r="DF312" s="58"/>
      <c r="DG312" s="58"/>
      <c r="DH312" s="58"/>
      <c r="DI312" s="58"/>
      <c r="DJ312" s="58"/>
      <c r="DK312" s="58"/>
      <c r="DL312" s="58"/>
      <c r="DM312" s="58"/>
      <c r="DN312" s="58"/>
      <c r="DO312" s="58"/>
      <c r="DP312" s="58"/>
      <c r="DQ312" s="58"/>
      <c r="DR312" s="58"/>
      <c r="DS312" s="58"/>
      <c r="DT312" s="58"/>
      <c r="DU312" s="58"/>
      <c r="DV312" s="58"/>
      <c r="DW312" s="58"/>
      <c r="DX312" s="58"/>
      <c r="DY312" s="58"/>
      <c r="DZ312" s="58"/>
      <c r="EA312" s="58"/>
      <c r="EB312" s="58"/>
      <c r="EC312" s="58"/>
      <c r="ED312" s="58"/>
      <c r="EE312" s="58"/>
      <c r="EF312" s="58"/>
      <c r="EG312" s="58"/>
      <c r="EH312" s="58"/>
      <c r="EI312" s="58"/>
      <c r="EJ312" s="58"/>
      <c r="EK312" s="58"/>
      <c r="EL312" s="58"/>
      <c r="EN312" s="8">
        <v>9</v>
      </c>
      <c r="EO312" s="8">
        <v>4</v>
      </c>
    </row>
    <row r="313" spans="1:145" s="16" customFormat="1">
      <c r="A313" s="1"/>
      <c r="B313" s="1" t="s">
        <v>130</v>
      </c>
      <c r="C313" s="1" t="s">
        <v>349</v>
      </c>
      <c r="D313" s="1" t="s">
        <v>391</v>
      </c>
      <c r="E313" s="1">
        <v>9</v>
      </c>
      <c r="F313" s="1">
        <v>4</v>
      </c>
      <c r="G313" s="1"/>
      <c r="H313" s="1"/>
      <c r="I313" s="59">
        <f>AVERAGE(I309:I312)</f>
        <v>3.8524999999999996</v>
      </c>
      <c r="J313" s="59">
        <f t="shared" ref="J313:S313" si="413">AVERAGE(J309:J312)</f>
        <v>3.0575000000000001</v>
      </c>
      <c r="K313" s="59">
        <f t="shared" si="413"/>
        <v>0.59624999999999995</v>
      </c>
      <c r="L313" s="59">
        <f t="shared" si="413"/>
        <v>73.127499999999998</v>
      </c>
      <c r="M313" s="59">
        <f t="shared" si="413"/>
        <v>9.7299999999999998E-2</v>
      </c>
      <c r="N313" s="59">
        <f t="shared" si="413"/>
        <v>0.154</v>
      </c>
      <c r="O313" s="59">
        <f t="shared" si="413"/>
        <v>0.89332499999999992</v>
      </c>
      <c r="P313" s="59">
        <f t="shared" si="413"/>
        <v>4.4450000000000003E-2</v>
      </c>
      <c r="Q313" s="59">
        <f t="shared" si="413"/>
        <v>12.8475</v>
      </c>
      <c r="R313" s="59">
        <f t="shared" si="413"/>
        <v>2.1025000000000002E-2</v>
      </c>
      <c r="S313" s="59">
        <f t="shared" si="413"/>
        <v>94.691450000000003</v>
      </c>
      <c r="T313" s="1"/>
      <c r="U313" s="1"/>
      <c r="V313" s="59">
        <f>AVERAGE(V309:V312)</f>
        <v>4.0679181082495965</v>
      </c>
      <c r="W313" s="59">
        <f>STDEV(V309:V312)</f>
        <v>0.26961337553503767</v>
      </c>
      <c r="X313" s="59">
        <f>AVERAGE(X309:X312)</f>
        <v>3.2291755375243336</v>
      </c>
      <c r="Y313" s="59">
        <f>STDEV(X309:X312)</f>
        <v>0.34476658942051058</v>
      </c>
      <c r="Z313" s="59">
        <f>AVERAGE(Z309:Z312)</f>
        <v>0.62954921545939324</v>
      </c>
      <c r="AA313" s="59">
        <f>STDEV(Z309:Z312)</f>
        <v>7.1058548513186728E-2</v>
      </c>
      <c r="AB313" s="59">
        <f>AVERAGE(AB309:AB312)</f>
        <v>77.228057321738675</v>
      </c>
      <c r="AC313" s="59">
        <f>STDEV(AB309:AB312)</f>
        <v>0.34084249094273644</v>
      </c>
      <c r="AD313" s="59">
        <f>AVERAGE(AD309:AD312)</f>
        <v>0.10286225626142237</v>
      </c>
      <c r="AE313" s="59">
        <f>STDEV(AD309:AD312)</f>
        <v>2.7384656208008767E-2</v>
      </c>
      <c r="AF313" s="59">
        <f>AVERAGE(AF309:AF312)</f>
        <v>0.16261170060326177</v>
      </c>
      <c r="AG313" s="59">
        <f>STDEV(AF309:AF312)</f>
        <v>3.4584711257815391E-2</v>
      </c>
      <c r="AH313" s="59">
        <f>AVERAGE(AH309:AH312)</f>
        <v>0.94349405781413997</v>
      </c>
      <c r="AI313" s="59">
        <f>STDEV(AH309:AH312)</f>
        <v>8.6646393000753372E-2</v>
      </c>
      <c r="AJ313" s="59">
        <f>AVERAGE(AJ309:AJ312)</f>
        <v>4.695197342135566E-2</v>
      </c>
      <c r="AK313" s="59">
        <f>STDEV(AJ309:AJ312)</f>
        <v>7.802215887727558E-2</v>
      </c>
      <c r="AL313" s="59">
        <f>AVERAGE(AL309:AL312)</f>
        <v>13.56706148270823</v>
      </c>
      <c r="AM313" s="59">
        <f>STDEV(AL309:AL312)</f>
        <v>0.37944096372699559</v>
      </c>
      <c r="AN313" s="59">
        <f>AVERAGE(AN309:AN312)</f>
        <v>2.2212735099653051E-2</v>
      </c>
      <c r="AO313" s="59">
        <f>STDEV(AN309:AN312)</f>
        <v>1.0125739473870953E-2</v>
      </c>
      <c r="AP313" s="59">
        <f t="shared" ref="AP313:DA313" si="414">AVERAGE(AP309:AP312)</f>
        <v>7.2970936457739306</v>
      </c>
      <c r="AQ313" s="59">
        <f t="shared" si="414"/>
        <v>3.2445207138016095E-2</v>
      </c>
      <c r="AR313" s="59">
        <f t="shared" si="414"/>
        <v>794.20273575438262</v>
      </c>
      <c r="AS313" s="59">
        <f t="shared" si="414"/>
        <v>24.099034931388445</v>
      </c>
      <c r="AT313" s="59">
        <f t="shared" si="414"/>
        <v>0.17087667532338816</v>
      </c>
      <c r="AU313" s="59">
        <f t="shared" si="414"/>
        <v>3.9534211338952217</v>
      </c>
      <c r="AV313" s="59">
        <f t="shared" si="414"/>
        <v>6.3822708342505354</v>
      </c>
      <c r="AW313" s="59">
        <f t="shared" si="414"/>
        <v>8.1534841956357341E-3</v>
      </c>
      <c r="AX313" s="59">
        <f t="shared" si="414"/>
        <v>50.20989453381312</v>
      </c>
      <c r="AY313" s="59" t="e">
        <f t="shared" si="414"/>
        <v>#DIV/0!</v>
      </c>
      <c r="AZ313" s="59" t="e">
        <f t="shared" si="414"/>
        <v>#DIV/0!</v>
      </c>
      <c r="BA313" s="59" t="e">
        <f t="shared" si="414"/>
        <v>#DIV/0!</v>
      </c>
      <c r="BB313" s="59" t="e">
        <f t="shared" si="414"/>
        <v>#DIV/0!</v>
      </c>
      <c r="BC313" s="59" t="e">
        <f t="shared" si="414"/>
        <v>#DIV/0!</v>
      </c>
      <c r="BD313" s="59" t="e">
        <f t="shared" si="414"/>
        <v>#DIV/0!</v>
      </c>
      <c r="BE313" s="59" t="e">
        <f t="shared" si="414"/>
        <v>#DIV/0!</v>
      </c>
      <c r="BF313" s="59" t="e">
        <f t="shared" si="414"/>
        <v>#DIV/0!</v>
      </c>
      <c r="BG313" s="59" t="e">
        <f t="shared" si="414"/>
        <v>#DIV/0!</v>
      </c>
      <c r="BH313" s="59" t="e">
        <f t="shared" si="414"/>
        <v>#DIV/0!</v>
      </c>
      <c r="BI313" s="59" t="e">
        <f t="shared" si="414"/>
        <v>#DIV/0!</v>
      </c>
      <c r="BJ313" s="59" t="e">
        <f t="shared" si="414"/>
        <v>#DIV/0!</v>
      </c>
      <c r="BK313" s="59" t="e">
        <f t="shared" si="414"/>
        <v>#DIV/0!</v>
      </c>
      <c r="BL313" s="59" t="e">
        <f t="shared" si="414"/>
        <v>#DIV/0!</v>
      </c>
      <c r="BM313" s="59" t="e">
        <f t="shared" si="414"/>
        <v>#DIV/0!</v>
      </c>
      <c r="BN313" s="59" t="e">
        <f t="shared" si="414"/>
        <v>#DIV/0!</v>
      </c>
      <c r="BO313" s="59" t="e">
        <f t="shared" si="414"/>
        <v>#DIV/0!</v>
      </c>
      <c r="BP313" s="59" t="e">
        <f t="shared" si="414"/>
        <v>#DIV/0!</v>
      </c>
      <c r="BQ313" s="59" t="e">
        <f t="shared" si="414"/>
        <v>#DIV/0!</v>
      </c>
      <c r="BR313" s="59" t="e">
        <f t="shared" si="414"/>
        <v>#DIV/0!</v>
      </c>
      <c r="BS313" s="59" t="e">
        <f t="shared" si="414"/>
        <v>#DIV/0!</v>
      </c>
      <c r="BT313" s="59" t="e">
        <f t="shared" si="414"/>
        <v>#DIV/0!</v>
      </c>
      <c r="BU313" s="59" t="e">
        <f t="shared" si="414"/>
        <v>#DIV/0!</v>
      </c>
      <c r="BV313" s="59" t="e">
        <f t="shared" si="414"/>
        <v>#DIV/0!</v>
      </c>
      <c r="BW313" s="59" t="e">
        <f t="shared" si="414"/>
        <v>#DIV/0!</v>
      </c>
      <c r="BX313" s="59" t="e">
        <f t="shared" si="414"/>
        <v>#DIV/0!</v>
      </c>
      <c r="BY313" s="59" t="e">
        <f t="shared" si="414"/>
        <v>#DIV/0!</v>
      </c>
      <c r="BZ313" s="59" t="e">
        <f t="shared" si="414"/>
        <v>#DIV/0!</v>
      </c>
      <c r="CA313" s="59" t="e">
        <f t="shared" si="414"/>
        <v>#DIV/0!</v>
      </c>
      <c r="CB313" s="59" t="e">
        <f t="shared" si="414"/>
        <v>#DIV/0!</v>
      </c>
      <c r="CC313" s="59" t="e">
        <f t="shared" si="414"/>
        <v>#DIV/0!</v>
      </c>
      <c r="CD313" s="59" t="e">
        <f t="shared" si="414"/>
        <v>#DIV/0!</v>
      </c>
      <c r="CE313" s="59" t="e">
        <f t="shared" si="414"/>
        <v>#DIV/0!</v>
      </c>
      <c r="CF313" s="59" t="e">
        <f t="shared" si="414"/>
        <v>#DIV/0!</v>
      </c>
      <c r="CG313" s="59" t="e">
        <f t="shared" si="414"/>
        <v>#DIV/0!</v>
      </c>
      <c r="CH313" s="59" t="e">
        <f t="shared" si="414"/>
        <v>#DIV/0!</v>
      </c>
      <c r="CI313" s="59" t="e">
        <f t="shared" si="414"/>
        <v>#DIV/0!</v>
      </c>
      <c r="CJ313" s="59" t="e">
        <f t="shared" si="414"/>
        <v>#DIV/0!</v>
      </c>
      <c r="CK313" s="59" t="e">
        <f t="shared" si="414"/>
        <v>#DIV/0!</v>
      </c>
      <c r="CL313" s="59" t="e">
        <f t="shared" si="414"/>
        <v>#DIV/0!</v>
      </c>
      <c r="CM313" s="59" t="e">
        <f t="shared" si="414"/>
        <v>#DIV/0!</v>
      </c>
      <c r="CN313" s="59" t="e">
        <f t="shared" si="414"/>
        <v>#DIV/0!</v>
      </c>
      <c r="CO313" s="59" t="e">
        <f t="shared" si="414"/>
        <v>#DIV/0!</v>
      </c>
      <c r="CP313" s="59" t="e">
        <f t="shared" si="414"/>
        <v>#DIV/0!</v>
      </c>
      <c r="CQ313" s="59" t="e">
        <f t="shared" si="414"/>
        <v>#DIV/0!</v>
      </c>
      <c r="CR313" s="59" t="e">
        <f t="shared" si="414"/>
        <v>#DIV/0!</v>
      </c>
      <c r="CS313" s="59" t="e">
        <f t="shared" si="414"/>
        <v>#DIV/0!</v>
      </c>
      <c r="CT313" s="59" t="e">
        <f t="shared" si="414"/>
        <v>#DIV/0!</v>
      </c>
      <c r="CU313" s="59" t="e">
        <f t="shared" si="414"/>
        <v>#DIV/0!</v>
      </c>
      <c r="CV313" s="59" t="e">
        <f t="shared" si="414"/>
        <v>#DIV/0!</v>
      </c>
      <c r="CW313" s="59" t="e">
        <f t="shared" si="414"/>
        <v>#DIV/0!</v>
      </c>
      <c r="CX313" s="59" t="e">
        <f t="shared" si="414"/>
        <v>#DIV/0!</v>
      </c>
      <c r="CY313" s="59" t="e">
        <f t="shared" si="414"/>
        <v>#DIV/0!</v>
      </c>
      <c r="CZ313" s="59" t="e">
        <f t="shared" si="414"/>
        <v>#DIV/0!</v>
      </c>
      <c r="DA313" s="59" t="e">
        <f t="shared" si="414"/>
        <v>#DIV/0!</v>
      </c>
      <c r="DB313" s="59" t="e">
        <f t="shared" ref="DB313:EG313" si="415">AVERAGE(DB309:DB312)</f>
        <v>#DIV/0!</v>
      </c>
      <c r="DC313" s="59" t="e">
        <f t="shared" si="415"/>
        <v>#DIV/0!</v>
      </c>
      <c r="DD313" s="59" t="e">
        <f t="shared" si="415"/>
        <v>#DIV/0!</v>
      </c>
      <c r="DE313" s="59" t="e">
        <f t="shared" si="415"/>
        <v>#DIV/0!</v>
      </c>
      <c r="DF313" s="59" t="e">
        <f t="shared" si="415"/>
        <v>#DIV/0!</v>
      </c>
      <c r="DG313" s="59" t="e">
        <f t="shared" si="415"/>
        <v>#DIV/0!</v>
      </c>
      <c r="DH313" s="59" t="e">
        <f t="shared" si="415"/>
        <v>#DIV/0!</v>
      </c>
      <c r="DI313" s="59" t="e">
        <f t="shared" si="415"/>
        <v>#DIV/0!</v>
      </c>
      <c r="DJ313" s="59" t="e">
        <f t="shared" si="415"/>
        <v>#DIV/0!</v>
      </c>
      <c r="DK313" s="59" t="e">
        <f t="shared" si="415"/>
        <v>#DIV/0!</v>
      </c>
      <c r="DL313" s="59" t="e">
        <f t="shared" si="415"/>
        <v>#DIV/0!</v>
      </c>
      <c r="DM313" s="59" t="e">
        <f t="shared" si="415"/>
        <v>#DIV/0!</v>
      </c>
      <c r="DN313" s="59" t="e">
        <f t="shared" si="415"/>
        <v>#DIV/0!</v>
      </c>
      <c r="DO313" s="59" t="e">
        <f t="shared" si="415"/>
        <v>#DIV/0!</v>
      </c>
      <c r="DP313" s="59" t="e">
        <f t="shared" si="415"/>
        <v>#DIV/0!</v>
      </c>
      <c r="DQ313" s="59" t="e">
        <f t="shared" si="415"/>
        <v>#DIV/0!</v>
      </c>
      <c r="DR313" s="59" t="e">
        <f t="shared" si="415"/>
        <v>#DIV/0!</v>
      </c>
      <c r="DS313" s="59" t="e">
        <f t="shared" si="415"/>
        <v>#DIV/0!</v>
      </c>
      <c r="DT313" s="59" t="e">
        <f t="shared" si="415"/>
        <v>#DIV/0!</v>
      </c>
      <c r="DU313" s="59" t="e">
        <f t="shared" si="415"/>
        <v>#DIV/0!</v>
      </c>
      <c r="DV313" s="59" t="e">
        <f t="shared" si="415"/>
        <v>#DIV/0!</v>
      </c>
      <c r="DW313" s="59" t="e">
        <f t="shared" si="415"/>
        <v>#DIV/0!</v>
      </c>
      <c r="DX313" s="59" t="e">
        <f t="shared" si="415"/>
        <v>#DIV/0!</v>
      </c>
      <c r="DY313" s="59" t="e">
        <f t="shared" si="415"/>
        <v>#DIV/0!</v>
      </c>
      <c r="DZ313" s="59" t="e">
        <f t="shared" si="415"/>
        <v>#DIV/0!</v>
      </c>
      <c r="EA313" s="59" t="e">
        <f t="shared" si="415"/>
        <v>#DIV/0!</v>
      </c>
      <c r="EB313" s="59" t="e">
        <f t="shared" si="415"/>
        <v>#DIV/0!</v>
      </c>
      <c r="EC313" s="59" t="e">
        <f t="shared" si="415"/>
        <v>#DIV/0!</v>
      </c>
      <c r="ED313" s="59" t="e">
        <f t="shared" si="415"/>
        <v>#DIV/0!</v>
      </c>
      <c r="EE313" s="59" t="e">
        <f t="shared" si="415"/>
        <v>#DIV/0!</v>
      </c>
      <c r="EF313" s="59" t="e">
        <f t="shared" si="415"/>
        <v>#DIV/0!</v>
      </c>
      <c r="EG313" s="59" t="e">
        <f t="shared" si="415"/>
        <v>#DIV/0!</v>
      </c>
      <c r="EH313" s="59" t="e">
        <f>AVERAGE(EH309:EH312)</f>
        <v>#DIV/0!</v>
      </c>
      <c r="EI313" s="59" t="e">
        <f>AVERAGE(EI309:EI312)</f>
        <v>#DIV/0!</v>
      </c>
      <c r="EJ313" s="59" t="e">
        <f>AVERAGE(EJ309:EJ312)</f>
        <v>#DIV/0!</v>
      </c>
      <c r="EK313" s="59" t="e">
        <f>AVERAGE(EK309:EK312)</f>
        <v>#DIV/0!</v>
      </c>
      <c r="EL313" s="59" t="e">
        <f>AVERAGE(EL309:EL312)</f>
        <v>#DIV/0!</v>
      </c>
      <c r="EN313" s="16">
        <v>9</v>
      </c>
      <c r="EO313" s="16">
        <v>4</v>
      </c>
    </row>
    <row r="314" spans="1:145" s="19" customFormat="1">
      <c r="A314" s="2"/>
      <c r="B314" s="2"/>
      <c r="C314" s="2"/>
      <c r="D314" s="2"/>
      <c r="E314" s="2"/>
      <c r="F314" s="2"/>
      <c r="G314" s="2"/>
      <c r="H314" s="2"/>
      <c r="I314" s="60">
        <f>STDEV(I309:I312)</f>
        <v>0.26812621406096554</v>
      </c>
      <c r="J314" s="60">
        <f t="shared" ref="J314:S314" si="416">STDEV(J309:J312)</f>
        <v>0.32479480701924207</v>
      </c>
      <c r="K314" s="60">
        <f t="shared" si="416"/>
        <v>6.8982389056918003E-2</v>
      </c>
      <c r="L314" s="60">
        <f t="shared" si="416"/>
        <v>0.51848336521049454</v>
      </c>
      <c r="M314" s="60">
        <f t="shared" si="416"/>
        <v>2.5372557353697433E-2</v>
      </c>
      <c r="N314" s="60">
        <f t="shared" si="416"/>
        <v>3.2953704900460984E-2</v>
      </c>
      <c r="O314" s="60">
        <f t="shared" si="416"/>
        <v>8.1164950358308383E-2</v>
      </c>
      <c r="P314" s="60">
        <f t="shared" si="416"/>
        <v>7.39698361946724E-2</v>
      </c>
      <c r="Q314" s="60">
        <f t="shared" si="416"/>
        <v>0.40434102768166691</v>
      </c>
      <c r="R314" s="60">
        <f t="shared" si="416"/>
        <v>9.57718643443887E-3</v>
      </c>
      <c r="S314" s="60">
        <f t="shared" si="416"/>
        <v>0.74826919175744167</v>
      </c>
      <c r="T314" s="2"/>
      <c r="U314" s="2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  <c r="AK314" s="60"/>
      <c r="AL314" s="60"/>
      <c r="AM314" s="60"/>
      <c r="AN314" s="60"/>
      <c r="AO314" s="60"/>
      <c r="AP314" s="60">
        <f t="shared" ref="AP314:DA314" si="417">STDEV(AP309:AP312)</f>
        <v>0.11116654739340358</v>
      </c>
      <c r="AQ314" s="60">
        <f t="shared" si="417"/>
        <v>1.0155406232709925E-2</v>
      </c>
      <c r="AR314" s="60">
        <f t="shared" si="417"/>
        <v>219.55161671260961</v>
      </c>
      <c r="AS314" s="60">
        <f t="shared" si="417"/>
        <v>2.2904806842702814</v>
      </c>
      <c r="AT314" s="60">
        <f t="shared" si="417"/>
        <v>2.3624215575870997E-2</v>
      </c>
      <c r="AU314" s="60">
        <f t="shared" si="417"/>
        <v>0.53182754148466715</v>
      </c>
      <c r="AV314" s="60">
        <f t="shared" si="417"/>
        <v>1.4022895952814123</v>
      </c>
      <c r="AW314" s="60">
        <f t="shared" si="417"/>
        <v>9.3699311140358786E-4</v>
      </c>
      <c r="AX314" s="60">
        <f t="shared" si="417"/>
        <v>3.1649104564120445</v>
      </c>
      <c r="AY314" s="60" t="e">
        <f t="shared" si="417"/>
        <v>#DIV/0!</v>
      </c>
      <c r="AZ314" s="60" t="e">
        <f t="shared" si="417"/>
        <v>#DIV/0!</v>
      </c>
      <c r="BA314" s="60" t="e">
        <f t="shared" si="417"/>
        <v>#DIV/0!</v>
      </c>
      <c r="BB314" s="60" t="e">
        <f t="shared" si="417"/>
        <v>#DIV/0!</v>
      </c>
      <c r="BC314" s="60" t="e">
        <f t="shared" si="417"/>
        <v>#DIV/0!</v>
      </c>
      <c r="BD314" s="60" t="e">
        <f t="shared" si="417"/>
        <v>#DIV/0!</v>
      </c>
      <c r="BE314" s="60" t="e">
        <f t="shared" si="417"/>
        <v>#DIV/0!</v>
      </c>
      <c r="BF314" s="60" t="e">
        <f t="shared" si="417"/>
        <v>#DIV/0!</v>
      </c>
      <c r="BG314" s="60" t="e">
        <f t="shared" si="417"/>
        <v>#DIV/0!</v>
      </c>
      <c r="BH314" s="60" t="e">
        <f t="shared" si="417"/>
        <v>#DIV/0!</v>
      </c>
      <c r="BI314" s="60" t="e">
        <f t="shared" si="417"/>
        <v>#DIV/0!</v>
      </c>
      <c r="BJ314" s="60" t="e">
        <f t="shared" si="417"/>
        <v>#DIV/0!</v>
      </c>
      <c r="BK314" s="60" t="e">
        <f t="shared" si="417"/>
        <v>#DIV/0!</v>
      </c>
      <c r="BL314" s="60" t="e">
        <f t="shared" si="417"/>
        <v>#DIV/0!</v>
      </c>
      <c r="BM314" s="60" t="e">
        <f t="shared" si="417"/>
        <v>#DIV/0!</v>
      </c>
      <c r="BN314" s="60" t="e">
        <f t="shared" si="417"/>
        <v>#DIV/0!</v>
      </c>
      <c r="BO314" s="60" t="e">
        <f t="shared" si="417"/>
        <v>#DIV/0!</v>
      </c>
      <c r="BP314" s="60" t="e">
        <f t="shared" si="417"/>
        <v>#DIV/0!</v>
      </c>
      <c r="BQ314" s="60" t="e">
        <f t="shared" si="417"/>
        <v>#DIV/0!</v>
      </c>
      <c r="BR314" s="60" t="e">
        <f t="shared" si="417"/>
        <v>#DIV/0!</v>
      </c>
      <c r="BS314" s="60" t="e">
        <f t="shared" si="417"/>
        <v>#DIV/0!</v>
      </c>
      <c r="BT314" s="60" t="e">
        <f t="shared" si="417"/>
        <v>#DIV/0!</v>
      </c>
      <c r="BU314" s="60" t="e">
        <f t="shared" si="417"/>
        <v>#DIV/0!</v>
      </c>
      <c r="BV314" s="60" t="e">
        <f t="shared" si="417"/>
        <v>#DIV/0!</v>
      </c>
      <c r="BW314" s="60" t="e">
        <f t="shared" si="417"/>
        <v>#DIV/0!</v>
      </c>
      <c r="BX314" s="60" t="e">
        <f t="shared" si="417"/>
        <v>#DIV/0!</v>
      </c>
      <c r="BY314" s="60" t="e">
        <f t="shared" si="417"/>
        <v>#DIV/0!</v>
      </c>
      <c r="BZ314" s="60" t="e">
        <f t="shared" si="417"/>
        <v>#DIV/0!</v>
      </c>
      <c r="CA314" s="60" t="e">
        <f t="shared" si="417"/>
        <v>#DIV/0!</v>
      </c>
      <c r="CB314" s="60" t="e">
        <f t="shared" si="417"/>
        <v>#DIV/0!</v>
      </c>
      <c r="CC314" s="60" t="e">
        <f t="shared" si="417"/>
        <v>#DIV/0!</v>
      </c>
      <c r="CD314" s="60" t="e">
        <f t="shared" si="417"/>
        <v>#DIV/0!</v>
      </c>
      <c r="CE314" s="60" t="e">
        <f t="shared" si="417"/>
        <v>#DIV/0!</v>
      </c>
      <c r="CF314" s="60" t="e">
        <f t="shared" si="417"/>
        <v>#DIV/0!</v>
      </c>
      <c r="CG314" s="60" t="e">
        <f t="shared" si="417"/>
        <v>#DIV/0!</v>
      </c>
      <c r="CH314" s="60" t="e">
        <f t="shared" si="417"/>
        <v>#DIV/0!</v>
      </c>
      <c r="CI314" s="60" t="e">
        <f t="shared" si="417"/>
        <v>#DIV/0!</v>
      </c>
      <c r="CJ314" s="60" t="e">
        <f t="shared" si="417"/>
        <v>#DIV/0!</v>
      </c>
      <c r="CK314" s="60" t="e">
        <f t="shared" si="417"/>
        <v>#DIV/0!</v>
      </c>
      <c r="CL314" s="60" t="e">
        <f t="shared" si="417"/>
        <v>#DIV/0!</v>
      </c>
      <c r="CM314" s="60" t="e">
        <f t="shared" si="417"/>
        <v>#DIV/0!</v>
      </c>
      <c r="CN314" s="60" t="e">
        <f t="shared" si="417"/>
        <v>#DIV/0!</v>
      </c>
      <c r="CO314" s="60" t="e">
        <f t="shared" si="417"/>
        <v>#DIV/0!</v>
      </c>
      <c r="CP314" s="60" t="e">
        <f t="shared" si="417"/>
        <v>#DIV/0!</v>
      </c>
      <c r="CQ314" s="60" t="e">
        <f t="shared" si="417"/>
        <v>#DIV/0!</v>
      </c>
      <c r="CR314" s="60" t="e">
        <f t="shared" si="417"/>
        <v>#DIV/0!</v>
      </c>
      <c r="CS314" s="60" t="e">
        <f t="shared" si="417"/>
        <v>#DIV/0!</v>
      </c>
      <c r="CT314" s="60" t="e">
        <f t="shared" si="417"/>
        <v>#DIV/0!</v>
      </c>
      <c r="CU314" s="60" t="e">
        <f t="shared" si="417"/>
        <v>#DIV/0!</v>
      </c>
      <c r="CV314" s="60" t="e">
        <f t="shared" si="417"/>
        <v>#DIV/0!</v>
      </c>
      <c r="CW314" s="60" t="e">
        <f t="shared" si="417"/>
        <v>#DIV/0!</v>
      </c>
      <c r="CX314" s="60" t="e">
        <f t="shared" si="417"/>
        <v>#DIV/0!</v>
      </c>
      <c r="CY314" s="60" t="e">
        <f t="shared" si="417"/>
        <v>#DIV/0!</v>
      </c>
      <c r="CZ314" s="60" t="e">
        <f t="shared" si="417"/>
        <v>#DIV/0!</v>
      </c>
      <c r="DA314" s="60" t="e">
        <f t="shared" si="417"/>
        <v>#DIV/0!</v>
      </c>
      <c r="DB314" s="60" t="e">
        <f t="shared" ref="DB314:EL314" si="418">STDEV(DB309:DB312)</f>
        <v>#DIV/0!</v>
      </c>
      <c r="DC314" s="60" t="e">
        <f t="shared" si="418"/>
        <v>#DIV/0!</v>
      </c>
      <c r="DD314" s="60" t="e">
        <f t="shared" si="418"/>
        <v>#DIV/0!</v>
      </c>
      <c r="DE314" s="60" t="e">
        <f t="shared" si="418"/>
        <v>#DIV/0!</v>
      </c>
      <c r="DF314" s="60" t="e">
        <f t="shared" si="418"/>
        <v>#DIV/0!</v>
      </c>
      <c r="DG314" s="60" t="e">
        <f t="shared" si="418"/>
        <v>#DIV/0!</v>
      </c>
      <c r="DH314" s="60" t="e">
        <f t="shared" si="418"/>
        <v>#DIV/0!</v>
      </c>
      <c r="DI314" s="60" t="e">
        <f t="shared" si="418"/>
        <v>#DIV/0!</v>
      </c>
      <c r="DJ314" s="60" t="e">
        <f t="shared" si="418"/>
        <v>#DIV/0!</v>
      </c>
      <c r="DK314" s="60" t="e">
        <f t="shared" si="418"/>
        <v>#DIV/0!</v>
      </c>
      <c r="DL314" s="60" t="e">
        <f t="shared" si="418"/>
        <v>#DIV/0!</v>
      </c>
      <c r="DM314" s="60" t="e">
        <f t="shared" si="418"/>
        <v>#DIV/0!</v>
      </c>
      <c r="DN314" s="60" t="e">
        <f t="shared" si="418"/>
        <v>#DIV/0!</v>
      </c>
      <c r="DO314" s="60" t="e">
        <f t="shared" si="418"/>
        <v>#DIV/0!</v>
      </c>
      <c r="DP314" s="60" t="e">
        <f t="shared" si="418"/>
        <v>#DIV/0!</v>
      </c>
      <c r="DQ314" s="60" t="e">
        <f t="shared" si="418"/>
        <v>#DIV/0!</v>
      </c>
      <c r="DR314" s="60" t="e">
        <f t="shared" si="418"/>
        <v>#DIV/0!</v>
      </c>
      <c r="DS314" s="60" t="e">
        <f t="shared" si="418"/>
        <v>#DIV/0!</v>
      </c>
      <c r="DT314" s="60" t="e">
        <f t="shared" si="418"/>
        <v>#DIV/0!</v>
      </c>
      <c r="DU314" s="60" t="e">
        <f t="shared" si="418"/>
        <v>#DIV/0!</v>
      </c>
      <c r="DV314" s="60" t="e">
        <f t="shared" si="418"/>
        <v>#DIV/0!</v>
      </c>
      <c r="DW314" s="60" t="e">
        <f t="shared" si="418"/>
        <v>#DIV/0!</v>
      </c>
      <c r="DX314" s="60" t="e">
        <f t="shared" si="418"/>
        <v>#DIV/0!</v>
      </c>
      <c r="DY314" s="60" t="e">
        <f t="shared" si="418"/>
        <v>#DIV/0!</v>
      </c>
      <c r="DZ314" s="60" t="e">
        <f t="shared" si="418"/>
        <v>#DIV/0!</v>
      </c>
      <c r="EA314" s="60" t="e">
        <f t="shared" si="418"/>
        <v>#DIV/0!</v>
      </c>
      <c r="EB314" s="60" t="e">
        <f t="shared" si="418"/>
        <v>#DIV/0!</v>
      </c>
      <c r="EC314" s="60" t="e">
        <f t="shared" si="418"/>
        <v>#DIV/0!</v>
      </c>
      <c r="ED314" s="60" t="e">
        <f t="shared" si="418"/>
        <v>#DIV/0!</v>
      </c>
      <c r="EE314" s="60" t="e">
        <f t="shared" si="418"/>
        <v>#DIV/0!</v>
      </c>
      <c r="EF314" s="60" t="e">
        <f t="shared" si="418"/>
        <v>#DIV/0!</v>
      </c>
      <c r="EG314" s="60" t="e">
        <f t="shared" si="418"/>
        <v>#DIV/0!</v>
      </c>
      <c r="EH314" s="60" t="e">
        <f t="shared" si="418"/>
        <v>#DIV/0!</v>
      </c>
      <c r="EI314" s="60" t="e">
        <f t="shared" si="418"/>
        <v>#DIV/0!</v>
      </c>
      <c r="EJ314" s="60" t="e">
        <f t="shared" si="418"/>
        <v>#DIV/0!</v>
      </c>
      <c r="EK314" s="60" t="e">
        <f t="shared" si="418"/>
        <v>#DIV/0!</v>
      </c>
      <c r="EL314" s="60" t="e">
        <f t="shared" si="418"/>
        <v>#DIV/0!</v>
      </c>
    </row>
    <row r="315" spans="1:145">
      <c r="B315" s="18"/>
      <c r="C315" s="18"/>
      <c r="D315" s="1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18"/>
      <c r="V315" s="58"/>
      <c r="W315" s="58"/>
      <c r="X315" s="58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8"/>
      <c r="AN315" s="58"/>
      <c r="AO315" s="58"/>
      <c r="AP315" s="58"/>
      <c r="AQ315" s="58" t="e">
        <f t="shared" ref="AQ315:AQ334" si="419">AD315/X315</f>
        <v>#DIV/0!</v>
      </c>
      <c r="AR315" s="58" t="e">
        <f t="shared" ref="AR315:AR334" si="420">AB315/AD315</f>
        <v>#DIV/0!</v>
      </c>
      <c r="AS315" s="58" t="e">
        <f t="shared" ref="AS315:AS334" si="421">AB315/X315</f>
        <v>#DIV/0!</v>
      </c>
      <c r="AT315" s="58" t="e">
        <f t="shared" ref="AT315:AT334" si="422">AF315/AH315</f>
        <v>#DIV/0!</v>
      </c>
      <c r="AU315" s="58" t="e">
        <f t="shared" ref="AU315:AU334" si="423">Z315/AF315</f>
        <v>#DIV/0!</v>
      </c>
      <c r="AV315" s="58" t="e">
        <f t="shared" ref="AV315:AV334" si="424">Z315/AD315</f>
        <v>#DIV/0!</v>
      </c>
      <c r="AW315" s="58" t="e">
        <f t="shared" ref="AW315:AW334" si="425">Z315/AB315</f>
        <v>#DIV/0!</v>
      </c>
      <c r="AX315" s="58" t="e">
        <f t="shared" ref="AX315:AX334" si="426">((AF315/40.311)/((AF315/40.311)+(Z315/159.688)))*100</f>
        <v>#DIV/0!</v>
      </c>
      <c r="AY315" s="58"/>
      <c r="AZ315" s="58"/>
      <c r="BA315" s="58"/>
      <c r="BB315" s="58"/>
      <c r="BC315" s="58"/>
      <c r="BD315" s="58"/>
      <c r="BE315" s="58"/>
      <c r="BF315" s="58"/>
      <c r="BG315" s="58"/>
      <c r="BH315" s="58"/>
      <c r="BI315" s="58"/>
      <c r="BJ315" s="58"/>
      <c r="BK315" s="58"/>
      <c r="BL315" s="58"/>
      <c r="BM315" s="58"/>
      <c r="BN315" s="58"/>
      <c r="BO315" s="58"/>
      <c r="BP315" s="58"/>
      <c r="BQ315" s="58"/>
      <c r="BR315" s="58"/>
      <c r="BS315" s="58"/>
      <c r="BT315" s="58"/>
      <c r="BU315" s="58"/>
      <c r="BV315" s="58"/>
      <c r="BW315" s="58"/>
      <c r="BX315" s="58"/>
      <c r="BY315" s="58"/>
      <c r="BZ315" s="58"/>
      <c r="CA315" s="58"/>
      <c r="CB315" s="58"/>
      <c r="CC315" s="58"/>
      <c r="CD315" s="58"/>
      <c r="CE315" s="58"/>
      <c r="CF315" s="58"/>
      <c r="CG315" s="58"/>
      <c r="CH315" s="58"/>
      <c r="CI315" s="58"/>
      <c r="CJ315" s="58"/>
      <c r="CK315" s="58"/>
      <c r="CL315" s="58"/>
      <c r="CM315" s="58"/>
      <c r="CN315" s="58"/>
      <c r="CO315" s="58"/>
      <c r="CP315" s="58"/>
      <c r="CQ315" s="58"/>
      <c r="CR315" s="58"/>
      <c r="CS315" s="58"/>
      <c r="CT315" s="58"/>
      <c r="CU315" s="58"/>
      <c r="CV315" s="58"/>
      <c r="CW315" s="58"/>
      <c r="CX315" s="58"/>
      <c r="CY315" s="58"/>
      <c r="CZ315" s="58"/>
      <c r="DA315" s="58"/>
      <c r="DB315" s="58"/>
      <c r="DC315" s="58"/>
      <c r="DD315" s="58"/>
      <c r="DE315" s="58"/>
      <c r="DF315" s="58"/>
      <c r="DG315" s="58"/>
      <c r="DH315" s="58"/>
      <c r="DI315" s="58"/>
      <c r="DJ315" s="58"/>
      <c r="DK315" s="58"/>
      <c r="DL315" s="58"/>
      <c r="DM315" s="58"/>
      <c r="DN315" s="58"/>
      <c r="DO315" s="58"/>
      <c r="DP315" s="58"/>
      <c r="DQ315" s="58"/>
      <c r="DR315" s="58"/>
      <c r="DS315" s="58"/>
      <c r="DT315" s="58"/>
      <c r="DU315" s="58"/>
      <c r="DV315" s="58"/>
      <c r="DW315" s="58"/>
      <c r="DX315" s="58"/>
      <c r="DY315" s="58"/>
      <c r="DZ315" s="58"/>
      <c r="EA315" s="58"/>
      <c r="EB315" s="58"/>
      <c r="EC315" s="58"/>
      <c r="ED315" s="58"/>
      <c r="EE315" s="58"/>
      <c r="EF315" s="58"/>
      <c r="EG315" s="58"/>
      <c r="EH315" s="58"/>
      <c r="EI315" s="58"/>
      <c r="EJ315" s="58"/>
      <c r="EK315" s="58"/>
      <c r="EL315" s="58"/>
    </row>
    <row r="316" spans="1:145">
      <c r="A316" s="8" t="s">
        <v>392</v>
      </c>
      <c r="B316" s="18" t="s">
        <v>393</v>
      </c>
      <c r="C316" s="18" t="s">
        <v>349</v>
      </c>
      <c r="D316" s="18" t="s">
        <v>350</v>
      </c>
      <c r="E316" s="8">
        <v>9</v>
      </c>
      <c r="F316" s="8">
        <v>1</v>
      </c>
      <c r="G316" s="8" t="s">
        <v>1196</v>
      </c>
      <c r="H316" s="8" t="s">
        <v>1197</v>
      </c>
      <c r="I316" s="58">
        <v>3.75</v>
      </c>
      <c r="J316" s="58">
        <v>4.1500000000000004</v>
      </c>
      <c r="K316" s="58">
        <v>0.55810000000000004</v>
      </c>
      <c r="L316" s="58">
        <v>74.67</v>
      </c>
      <c r="M316" s="58">
        <v>8.7499999999999994E-2</v>
      </c>
      <c r="N316" s="58">
        <v>6.4100000000000004E-2</v>
      </c>
      <c r="O316" s="58">
        <v>0.57720000000000005</v>
      </c>
      <c r="P316" s="58">
        <v>5.79E-2</v>
      </c>
      <c r="Q316" s="58">
        <v>11.87</v>
      </c>
      <c r="R316" s="58">
        <v>0</v>
      </c>
      <c r="S316" s="58">
        <v>95.784899999999993</v>
      </c>
      <c r="T316" s="18"/>
      <c r="V316" s="58">
        <f t="shared" ref="V316:V334" si="427">(I316/S316)*100</f>
        <v>3.9150220963847118</v>
      </c>
      <c r="W316" s="58"/>
      <c r="X316" s="58">
        <f t="shared" ref="X316:X334" si="428">(J316/S316)*100</f>
        <v>4.3326244533324152</v>
      </c>
      <c r="Y316" s="58"/>
      <c r="Z316" s="58">
        <f t="shared" ref="Z316:Z334" si="429">(K316/S316)*100</f>
        <v>0.58265968853128214</v>
      </c>
      <c r="AA316" s="58"/>
      <c r="AB316" s="58">
        <f t="shared" ref="AB316:AB334" si="430">(L316/S316)*100</f>
        <v>77.955919983212397</v>
      </c>
      <c r="AC316" s="58"/>
      <c r="AD316" s="58">
        <f t="shared" ref="AD316:AD334" si="431">(M316/S316)*100</f>
        <v>9.1350515582309944E-2</v>
      </c>
      <c r="AE316" s="58"/>
      <c r="AF316" s="58">
        <f t="shared" ref="AF316:AF334" si="432">(N316/S316)*100</f>
        <v>6.6920777700869349E-2</v>
      </c>
      <c r="AG316" s="58"/>
      <c r="AH316" s="58">
        <f t="shared" ref="AH316:AH334" si="433">(O316/S316)*100</f>
        <v>0.60260020107553491</v>
      </c>
      <c r="AI316" s="58"/>
      <c r="AJ316" s="58">
        <f t="shared" ref="AJ316:AJ334" si="434">(P316/S316)*100</f>
        <v>6.0447941168179954E-2</v>
      </c>
      <c r="AK316" s="58"/>
      <c r="AL316" s="58">
        <f t="shared" ref="AL316:AL334" si="435">(Q316/S316)*100</f>
        <v>12.392349942423076</v>
      </c>
      <c r="AM316" s="58"/>
      <c r="AN316" s="58">
        <f t="shared" ref="AN316:AN334" si="436">(R316/S316)*100</f>
        <v>0</v>
      </c>
      <c r="AO316" s="58"/>
      <c r="AP316" s="58">
        <f t="shared" ref="AP316:AP334" si="437">V316+X316</f>
        <v>8.2476465497171265</v>
      </c>
      <c r="AQ316" s="58">
        <f t="shared" si="419"/>
        <v>2.1084337349397585E-2</v>
      </c>
      <c r="AR316" s="58">
        <f t="shared" si="420"/>
        <v>853.37142857142874</v>
      </c>
      <c r="AS316" s="58">
        <f t="shared" si="421"/>
        <v>17.992771084337349</v>
      </c>
      <c r="AT316" s="58">
        <f t="shared" si="422"/>
        <v>0.11105336105336105</v>
      </c>
      <c r="AU316" s="58">
        <f t="shared" si="423"/>
        <v>8.7067082683307326</v>
      </c>
      <c r="AV316" s="58">
        <f t="shared" si="424"/>
        <v>6.378285714285715</v>
      </c>
      <c r="AW316" s="58">
        <f t="shared" si="425"/>
        <v>7.4742199008972811E-3</v>
      </c>
      <c r="AX316" s="58">
        <f t="shared" si="426"/>
        <v>31.270652211997202</v>
      </c>
      <c r="AY316" s="58"/>
      <c r="AZ316" s="58"/>
      <c r="BA316" s="58"/>
      <c r="BB316" s="58"/>
      <c r="BC316" s="58"/>
      <c r="BD316" s="58"/>
      <c r="BE316" s="58"/>
      <c r="BF316" s="58"/>
      <c r="BG316" s="58"/>
      <c r="BH316" s="58"/>
      <c r="BI316" s="58"/>
      <c r="BJ316" s="58"/>
      <c r="BK316" s="58"/>
      <c r="BL316" s="58"/>
      <c r="BM316" s="58"/>
      <c r="BN316" s="58"/>
      <c r="BO316" s="58"/>
      <c r="BP316" s="58"/>
      <c r="BQ316" s="58"/>
      <c r="BR316" s="58"/>
      <c r="BS316" s="58"/>
      <c r="BT316" s="58"/>
      <c r="BU316" s="58"/>
      <c r="BV316" s="58"/>
      <c r="BW316" s="58"/>
      <c r="BX316" s="58"/>
      <c r="BY316" s="58"/>
      <c r="BZ316" s="58"/>
      <c r="CA316" s="58"/>
      <c r="CB316" s="58"/>
      <c r="CC316" s="58"/>
      <c r="CD316" s="58"/>
      <c r="CE316" s="58"/>
      <c r="CF316" s="58"/>
      <c r="CG316" s="58"/>
      <c r="CH316" s="58"/>
      <c r="CI316" s="58"/>
      <c r="CJ316" s="58"/>
      <c r="CK316" s="58"/>
      <c r="CL316" s="58"/>
      <c r="CM316" s="58"/>
      <c r="CN316" s="58"/>
      <c r="CO316" s="58"/>
      <c r="CP316" s="58"/>
      <c r="CQ316" s="58"/>
      <c r="CR316" s="58"/>
      <c r="CS316" s="58"/>
      <c r="CT316" s="58"/>
      <c r="CU316" s="58"/>
      <c r="CV316" s="58"/>
      <c r="CW316" s="58"/>
      <c r="CX316" s="58"/>
      <c r="CY316" s="58"/>
      <c r="CZ316" s="58"/>
      <c r="DA316" s="58"/>
      <c r="DB316" s="58"/>
      <c r="DC316" s="58"/>
      <c r="DD316" s="58"/>
      <c r="DE316" s="58"/>
      <c r="DF316" s="58"/>
      <c r="DG316" s="58"/>
      <c r="DH316" s="58"/>
      <c r="DI316" s="58"/>
      <c r="DJ316" s="58"/>
      <c r="DK316" s="58"/>
      <c r="DL316" s="58"/>
      <c r="DM316" s="58"/>
      <c r="DN316" s="58"/>
      <c r="DO316" s="58"/>
      <c r="DP316" s="58"/>
      <c r="DQ316" s="58"/>
      <c r="DR316" s="58"/>
      <c r="DS316" s="58"/>
      <c r="DT316" s="58"/>
      <c r="DU316" s="58"/>
      <c r="DV316" s="58"/>
      <c r="DW316" s="58"/>
      <c r="DX316" s="58"/>
      <c r="DY316" s="58"/>
      <c r="DZ316" s="58"/>
      <c r="EA316" s="58"/>
      <c r="EB316" s="58"/>
      <c r="EC316" s="58"/>
      <c r="ED316" s="58"/>
      <c r="EE316" s="58"/>
      <c r="EF316" s="58"/>
      <c r="EG316" s="58"/>
      <c r="EH316" s="58"/>
      <c r="EI316" s="58"/>
      <c r="EJ316" s="58"/>
      <c r="EK316" s="58"/>
      <c r="EL316" s="58"/>
      <c r="EN316" s="8">
        <v>9</v>
      </c>
      <c r="EO316" s="8">
        <v>1</v>
      </c>
    </row>
    <row r="317" spans="1:145">
      <c r="B317" s="18" t="s">
        <v>394</v>
      </c>
      <c r="C317" s="18" t="s">
        <v>349</v>
      </c>
      <c r="D317" s="18" t="s">
        <v>350</v>
      </c>
      <c r="E317" s="8">
        <v>9</v>
      </c>
      <c r="F317" s="8">
        <v>1</v>
      </c>
      <c r="I317" s="58">
        <v>3.82</v>
      </c>
      <c r="J317" s="58">
        <v>4.09</v>
      </c>
      <c r="K317" s="58">
        <v>0.43140000000000001</v>
      </c>
      <c r="L317" s="58">
        <v>75.33</v>
      </c>
      <c r="M317" s="58">
        <v>9.11E-2</v>
      </c>
      <c r="N317" s="58">
        <v>6.5199999999999994E-2</v>
      </c>
      <c r="O317" s="58">
        <v>0.57640000000000002</v>
      </c>
      <c r="P317" s="58">
        <v>8.5999999999999993E-2</v>
      </c>
      <c r="Q317" s="58">
        <v>11.97</v>
      </c>
      <c r="R317" s="58">
        <v>2.4199999999999999E-2</v>
      </c>
      <c r="S317" s="58">
        <v>96.484399999999994</v>
      </c>
      <c r="T317" s="18"/>
      <c r="V317" s="58">
        <f t="shared" si="427"/>
        <v>3.9591892575380059</v>
      </c>
      <c r="W317" s="58"/>
      <c r="X317" s="58">
        <f t="shared" si="428"/>
        <v>4.2390272417095405</v>
      </c>
      <c r="Y317" s="58"/>
      <c r="Z317" s="58">
        <f t="shared" si="429"/>
        <v>0.44711891248740732</v>
      </c>
      <c r="AA317" s="58"/>
      <c r="AB317" s="58">
        <f t="shared" si="430"/>
        <v>78.074797583858128</v>
      </c>
      <c r="AC317" s="58"/>
      <c r="AD317" s="58">
        <f t="shared" si="431"/>
        <v>9.4419408733432561E-2</v>
      </c>
      <c r="AE317" s="58"/>
      <c r="AF317" s="58">
        <f t="shared" si="432"/>
        <v>6.7575690992533508E-2</v>
      </c>
      <c r="AG317" s="58"/>
      <c r="AH317" s="58">
        <f t="shared" si="433"/>
        <v>0.59740227435730542</v>
      </c>
      <c r="AI317" s="58"/>
      <c r="AJ317" s="58">
        <f t="shared" si="434"/>
        <v>8.9133580143525792E-2</v>
      </c>
      <c r="AK317" s="58"/>
      <c r="AL317" s="58">
        <f t="shared" si="435"/>
        <v>12.406150631604696</v>
      </c>
      <c r="AM317" s="58"/>
      <c r="AN317" s="58">
        <f t="shared" si="436"/>
        <v>2.5081774877596795E-2</v>
      </c>
      <c r="AO317" s="58"/>
      <c r="AP317" s="58">
        <f t="shared" si="437"/>
        <v>8.1982164992475468</v>
      </c>
      <c r="AQ317" s="58">
        <f t="shared" si="419"/>
        <v>2.2273838630806848E-2</v>
      </c>
      <c r="AR317" s="58">
        <f t="shared" si="420"/>
        <v>826.89352360043915</v>
      </c>
      <c r="AS317" s="58">
        <f t="shared" si="421"/>
        <v>18.418092909535456</v>
      </c>
      <c r="AT317" s="58">
        <f t="shared" si="422"/>
        <v>0.11311589174184594</v>
      </c>
      <c r="AU317" s="58">
        <f t="shared" si="423"/>
        <v>6.6165644171779148</v>
      </c>
      <c r="AV317" s="58">
        <f t="shared" si="424"/>
        <v>4.7354555433589463</v>
      </c>
      <c r="AW317" s="58">
        <f t="shared" si="425"/>
        <v>5.7268020708880919E-3</v>
      </c>
      <c r="AX317" s="58">
        <f t="shared" si="426"/>
        <v>37.449549980949087</v>
      </c>
      <c r="AY317" s="58"/>
      <c r="AZ317" s="58"/>
      <c r="BA317" s="58"/>
      <c r="BB317" s="58"/>
      <c r="BC317" s="58"/>
      <c r="BD317" s="58"/>
      <c r="BE317" s="58"/>
      <c r="BF317" s="58"/>
      <c r="BG317" s="58"/>
      <c r="BH317" s="58"/>
      <c r="BI317" s="58"/>
      <c r="BJ317" s="58"/>
      <c r="BK317" s="58"/>
      <c r="BL317" s="58"/>
      <c r="BM317" s="58"/>
      <c r="BN317" s="58"/>
      <c r="BO317" s="58"/>
      <c r="BP317" s="58"/>
      <c r="BQ317" s="58"/>
      <c r="BR317" s="58"/>
      <c r="BS317" s="58"/>
      <c r="BT317" s="58"/>
      <c r="BU317" s="58"/>
      <c r="BV317" s="58"/>
      <c r="BW317" s="58"/>
      <c r="BX317" s="58"/>
      <c r="BY317" s="58"/>
      <c r="BZ317" s="58"/>
      <c r="CA317" s="58"/>
      <c r="CB317" s="58"/>
      <c r="CC317" s="58"/>
      <c r="CD317" s="58"/>
      <c r="CE317" s="58"/>
      <c r="CF317" s="58"/>
      <c r="CG317" s="58"/>
      <c r="CH317" s="58"/>
      <c r="CI317" s="58"/>
      <c r="CJ317" s="58"/>
      <c r="CK317" s="58"/>
      <c r="CL317" s="58"/>
      <c r="CM317" s="58"/>
      <c r="CN317" s="58"/>
      <c r="CO317" s="58"/>
      <c r="CP317" s="58"/>
      <c r="CQ317" s="58"/>
      <c r="CR317" s="58"/>
      <c r="CS317" s="58"/>
      <c r="CT317" s="58"/>
      <c r="CU317" s="58"/>
      <c r="CV317" s="58"/>
      <c r="CW317" s="58"/>
      <c r="CX317" s="58"/>
      <c r="CY317" s="58"/>
      <c r="CZ317" s="58"/>
      <c r="DA317" s="58"/>
      <c r="DB317" s="58"/>
      <c r="DC317" s="58"/>
      <c r="DD317" s="58"/>
      <c r="DE317" s="58"/>
      <c r="DF317" s="58"/>
      <c r="DG317" s="58"/>
      <c r="DH317" s="58"/>
      <c r="DI317" s="58"/>
      <c r="DJ317" s="58"/>
      <c r="DK317" s="58"/>
      <c r="DL317" s="58"/>
      <c r="DM317" s="58"/>
      <c r="DN317" s="58"/>
      <c r="DO317" s="58"/>
      <c r="DP317" s="58"/>
      <c r="DQ317" s="58"/>
      <c r="DR317" s="58"/>
      <c r="DS317" s="58"/>
      <c r="DT317" s="58"/>
      <c r="DU317" s="58"/>
      <c r="DV317" s="58"/>
      <c r="DW317" s="58"/>
      <c r="DX317" s="58"/>
      <c r="DY317" s="58"/>
      <c r="DZ317" s="58"/>
      <c r="EA317" s="58"/>
      <c r="EB317" s="58"/>
      <c r="EC317" s="58"/>
      <c r="ED317" s="58"/>
      <c r="EE317" s="58"/>
      <c r="EF317" s="58"/>
      <c r="EG317" s="58"/>
      <c r="EH317" s="58"/>
      <c r="EI317" s="58"/>
      <c r="EJ317" s="58"/>
      <c r="EK317" s="58"/>
      <c r="EL317" s="58"/>
      <c r="EN317" s="8">
        <v>9</v>
      </c>
      <c r="EO317" s="8">
        <v>1</v>
      </c>
    </row>
    <row r="318" spans="1:145">
      <c r="B318" s="18" t="s">
        <v>395</v>
      </c>
      <c r="C318" s="18" t="s">
        <v>349</v>
      </c>
      <c r="D318" s="18" t="s">
        <v>350</v>
      </c>
      <c r="E318" s="8">
        <v>9</v>
      </c>
      <c r="F318" s="8">
        <v>1</v>
      </c>
      <c r="I318" s="58">
        <v>3.65</v>
      </c>
      <c r="J318" s="58">
        <v>4.07</v>
      </c>
      <c r="K318" s="58">
        <v>0.46300000000000002</v>
      </c>
      <c r="L318" s="58">
        <v>74.989999999999995</v>
      </c>
      <c r="M318" s="58">
        <v>0.1027</v>
      </c>
      <c r="N318" s="58">
        <v>5.8700000000000002E-2</v>
      </c>
      <c r="O318" s="58">
        <v>0.55810000000000004</v>
      </c>
      <c r="P318" s="58">
        <v>0.12740000000000001</v>
      </c>
      <c r="Q318" s="58">
        <v>11.67</v>
      </c>
      <c r="R318" s="58">
        <v>1.0800000000000001E-2</v>
      </c>
      <c r="S318" s="58">
        <v>95.700800000000001</v>
      </c>
      <c r="T318" s="18"/>
      <c r="V318" s="58">
        <f t="shared" si="427"/>
        <v>3.8139702071456041</v>
      </c>
      <c r="W318" s="58"/>
      <c r="X318" s="58">
        <f t="shared" si="428"/>
        <v>4.2528380118034548</v>
      </c>
      <c r="Y318" s="58"/>
      <c r="Z318" s="58">
        <f t="shared" si="429"/>
        <v>0.48379950846805886</v>
      </c>
      <c r="AA318" s="58"/>
      <c r="AB318" s="58">
        <f t="shared" si="430"/>
        <v>78.358801598314741</v>
      </c>
      <c r="AC318" s="58"/>
      <c r="AD318" s="58">
        <f t="shared" si="431"/>
        <v>0.10731362747228863</v>
      </c>
      <c r="AE318" s="58"/>
      <c r="AF318" s="58">
        <f t="shared" si="432"/>
        <v>6.1337000317656702E-2</v>
      </c>
      <c r="AG318" s="58"/>
      <c r="AH318" s="58">
        <f t="shared" si="433"/>
        <v>0.5831717185227292</v>
      </c>
      <c r="AI318" s="58"/>
      <c r="AJ318" s="58">
        <f t="shared" si="434"/>
        <v>0.13312323407954793</v>
      </c>
      <c r="AK318" s="58"/>
      <c r="AL318" s="58">
        <f t="shared" si="435"/>
        <v>12.194255429421698</v>
      </c>
      <c r="AM318" s="58"/>
      <c r="AN318" s="58">
        <f t="shared" si="436"/>
        <v>1.1285172119773295E-2</v>
      </c>
      <c r="AO318" s="58"/>
      <c r="AP318" s="58">
        <f t="shared" si="437"/>
        <v>8.0668082189490598</v>
      </c>
      <c r="AQ318" s="58">
        <f t="shared" si="419"/>
        <v>2.523341523341523E-2</v>
      </c>
      <c r="AR318" s="58">
        <f t="shared" si="420"/>
        <v>730.18500486854907</v>
      </c>
      <c r="AS318" s="58">
        <f t="shared" si="421"/>
        <v>18.425061425061422</v>
      </c>
      <c r="AT318" s="58">
        <f t="shared" si="422"/>
        <v>0.10517828346174521</v>
      </c>
      <c r="AU318" s="58">
        <f t="shared" si="423"/>
        <v>7.8875638841567293</v>
      </c>
      <c r="AV318" s="58">
        <f t="shared" si="424"/>
        <v>4.5082765335929897</v>
      </c>
      <c r="AW318" s="58">
        <f t="shared" si="425"/>
        <v>6.1741565542072288E-3</v>
      </c>
      <c r="AX318" s="58">
        <f t="shared" si="426"/>
        <v>33.432459704420751</v>
      </c>
      <c r="AY318" s="58"/>
      <c r="AZ318" s="58"/>
      <c r="BA318" s="58"/>
      <c r="BB318" s="58"/>
      <c r="BC318" s="58"/>
      <c r="BD318" s="58"/>
      <c r="BE318" s="58"/>
      <c r="BF318" s="58"/>
      <c r="BG318" s="58"/>
      <c r="BH318" s="58"/>
      <c r="BI318" s="58"/>
      <c r="BJ318" s="58"/>
      <c r="BK318" s="58"/>
      <c r="BL318" s="58"/>
      <c r="BM318" s="58"/>
      <c r="BN318" s="58"/>
      <c r="BO318" s="58"/>
      <c r="BP318" s="58"/>
      <c r="BQ318" s="58"/>
      <c r="BR318" s="58"/>
      <c r="BS318" s="58"/>
      <c r="BT318" s="58"/>
      <c r="BU318" s="58"/>
      <c r="BV318" s="58"/>
      <c r="BW318" s="58"/>
      <c r="BX318" s="58"/>
      <c r="BY318" s="58"/>
      <c r="BZ318" s="58"/>
      <c r="CA318" s="58"/>
      <c r="CB318" s="58"/>
      <c r="CC318" s="58"/>
      <c r="CD318" s="58"/>
      <c r="CE318" s="58"/>
      <c r="CF318" s="58"/>
      <c r="CG318" s="58"/>
      <c r="CH318" s="58"/>
      <c r="CI318" s="58"/>
      <c r="CJ318" s="58"/>
      <c r="CK318" s="58"/>
      <c r="CL318" s="58"/>
      <c r="CM318" s="58"/>
      <c r="CN318" s="58"/>
      <c r="CO318" s="58"/>
      <c r="CP318" s="58"/>
      <c r="CQ318" s="58"/>
      <c r="CR318" s="58"/>
      <c r="CS318" s="58"/>
      <c r="CT318" s="58"/>
      <c r="CU318" s="58"/>
      <c r="CV318" s="58"/>
      <c r="CW318" s="58"/>
      <c r="CX318" s="58"/>
      <c r="CY318" s="58"/>
      <c r="CZ318" s="58"/>
      <c r="DA318" s="58"/>
      <c r="DB318" s="58"/>
      <c r="DC318" s="58"/>
      <c r="DD318" s="58"/>
      <c r="DE318" s="58"/>
      <c r="DF318" s="58"/>
      <c r="DG318" s="58"/>
      <c r="DH318" s="58"/>
      <c r="DI318" s="58"/>
      <c r="DJ318" s="58"/>
      <c r="DK318" s="58"/>
      <c r="DL318" s="58"/>
      <c r="DM318" s="58"/>
      <c r="DN318" s="58"/>
      <c r="DO318" s="58"/>
      <c r="DP318" s="58"/>
      <c r="DQ318" s="58"/>
      <c r="DR318" s="58"/>
      <c r="DS318" s="58"/>
      <c r="DT318" s="58"/>
      <c r="DU318" s="58"/>
      <c r="DV318" s="58"/>
      <c r="DW318" s="58"/>
      <c r="DX318" s="58"/>
      <c r="DY318" s="58"/>
      <c r="DZ318" s="58"/>
      <c r="EA318" s="58"/>
      <c r="EB318" s="58"/>
      <c r="EC318" s="58"/>
      <c r="ED318" s="58"/>
      <c r="EE318" s="58"/>
      <c r="EF318" s="58"/>
      <c r="EG318" s="58"/>
      <c r="EH318" s="58"/>
      <c r="EI318" s="58"/>
      <c r="EJ318" s="58"/>
      <c r="EK318" s="58"/>
      <c r="EL318" s="58"/>
      <c r="EN318" s="8">
        <v>9</v>
      </c>
      <c r="EO318" s="8">
        <v>1</v>
      </c>
    </row>
    <row r="319" spans="1:145">
      <c r="B319" s="18" t="s">
        <v>396</v>
      </c>
      <c r="C319" s="18" t="s">
        <v>349</v>
      </c>
      <c r="D319" s="18" t="s">
        <v>350</v>
      </c>
      <c r="E319" s="8">
        <v>9</v>
      </c>
      <c r="F319" s="8">
        <v>1</v>
      </c>
      <c r="I319" s="58">
        <v>3.81</v>
      </c>
      <c r="J319" s="58">
        <v>3.95</v>
      </c>
      <c r="K319" s="58">
        <v>0.55840000000000001</v>
      </c>
      <c r="L319" s="58">
        <v>74.88</v>
      </c>
      <c r="M319" s="58">
        <v>7.1599999999999997E-2</v>
      </c>
      <c r="N319" s="58">
        <v>8.7099999999999997E-2</v>
      </c>
      <c r="O319" s="58">
        <v>0.68289999999999995</v>
      </c>
      <c r="P319" s="58">
        <v>3.1199999999999999E-2</v>
      </c>
      <c r="Q319" s="58">
        <v>11.91</v>
      </c>
      <c r="R319" s="58">
        <v>1.35E-2</v>
      </c>
      <c r="S319" s="58">
        <v>95.994699999999995</v>
      </c>
      <c r="T319" s="18"/>
      <c r="V319" s="58">
        <f t="shared" si="427"/>
        <v>3.9689691201701764</v>
      </c>
      <c r="W319" s="58"/>
      <c r="X319" s="58">
        <f t="shared" si="428"/>
        <v>4.1148105051633062</v>
      </c>
      <c r="Y319" s="58"/>
      <c r="Z319" s="58">
        <f t="shared" si="429"/>
        <v>0.58169878128688357</v>
      </c>
      <c r="AA319" s="58"/>
      <c r="AB319" s="58">
        <f t="shared" si="430"/>
        <v>78.004306487754022</v>
      </c>
      <c r="AC319" s="58"/>
      <c r="AD319" s="58">
        <f t="shared" si="431"/>
        <v>7.4587451182200684E-2</v>
      </c>
      <c r="AE319" s="58"/>
      <c r="AF319" s="58">
        <f t="shared" si="432"/>
        <v>9.0734175949297211E-2</v>
      </c>
      <c r="AG319" s="58"/>
      <c r="AH319" s="58">
        <f t="shared" si="433"/>
        <v>0.71139344151291684</v>
      </c>
      <c r="AI319" s="58"/>
      <c r="AJ319" s="58">
        <f t="shared" si="434"/>
        <v>3.2501794369897509E-2</v>
      </c>
      <c r="AK319" s="58"/>
      <c r="AL319" s="58">
        <f t="shared" si="435"/>
        <v>12.406934966201259</v>
      </c>
      <c r="AM319" s="58"/>
      <c r="AN319" s="58">
        <f t="shared" si="436"/>
        <v>1.4063276410051806E-2</v>
      </c>
      <c r="AO319" s="58"/>
      <c r="AP319" s="58">
        <f t="shared" si="437"/>
        <v>8.0837796253334826</v>
      </c>
      <c r="AQ319" s="58">
        <f t="shared" si="419"/>
        <v>1.8126582278481011E-2</v>
      </c>
      <c r="AR319" s="58">
        <f t="shared" si="420"/>
        <v>1045.8100558659219</v>
      </c>
      <c r="AS319" s="58">
        <f t="shared" si="421"/>
        <v>18.956962025316457</v>
      </c>
      <c r="AT319" s="58">
        <f t="shared" si="422"/>
        <v>0.12754429638307221</v>
      </c>
      <c r="AU319" s="58">
        <f t="shared" si="423"/>
        <v>6.4110218140068884</v>
      </c>
      <c r="AV319" s="58">
        <f t="shared" si="424"/>
        <v>7.7988826815642458</v>
      </c>
      <c r="AW319" s="58">
        <f t="shared" si="425"/>
        <v>7.4572649572649564E-3</v>
      </c>
      <c r="AX319" s="58">
        <f t="shared" si="426"/>
        <v>38.19165997647481</v>
      </c>
      <c r="AY319" s="58"/>
      <c r="AZ319" s="58"/>
      <c r="BA319" s="58"/>
      <c r="BB319" s="58"/>
      <c r="BC319" s="58"/>
      <c r="BD319" s="58"/>
      <c r="BE319" s="58"/>
      <c r="BF319" s="58"/>
      <c r="BG319" s="58"/>
      <c r="BH319" s="58"/>
      <c r="BI319" s="58"/>
      <c r="BJ319" s="58"/>
      <c r="BK319" s="58"/>
      <c r="BL319" s="58"/>
      <c r="BM319" s="58"/>
      <c r="BN319" s="58"/>
      <c r="BO319" s="58"/>
      <c r="BP319" s="58"/>
      <c r="BQ319" s="58"/>
      <c r="BR319" s="58"/>
      <c r="BS319" s="58"/>
      <c r="BT319" s="58"/>
      <c r="BU319" s="58"/>
      <c r="BV319" s="58"/>
      <c r="BW319" s="58"/>
      <c r="BX319" s="58"/>
      <c r="BY319" s="58"/>
      <c r="BZ319" s="58"/>
      <c r="CA319" s="58"/>
      <c r="CB319" s="58"/>
      <c r="CC319" s="58"/>
      <c r="CD319" s="58"/>
      <c r="CE319" s="58"/>
      <c r="CF319" s="58"/>
      <c r="CG319" s="58"/>
      <c r="CH319" s="58"/>
      <c r="CI319" s="58"/>
      <c r="CJ319" s="58"/>
      <c r="CK319" s="58"/>
      <c r="CL319" s="58"/>
      <c r="CM319" s="58"/>
      <c r="CN319" s="58"/>
      <c r="CO319" s="58"/>
      <c r="CP319" s="58"/>
      <c r="CQ319" s="58"/>
      <c r="CR319" s="58"/>
      <c r="CS319" s="58"/>
      <c r="CT319" s="58"/>
      <c r="CU319" s="58"/>
      <c r="CV319" s="58"/>
      <c r="CW319" s="58"/>
      <c r="CX319" s="58"/>
      <c r="CY319" s="58"/>
      <c r="CZ319" s="58"/>
      <c r="DA319" s="58"/>
      <c r="DB319" s="58"/>
      <c r="DC319" s="58"/>
      <c r="DD319" s="58"/>
      <c r="DE319" s="58"/>
      <c r="DF319" s="58"/>
      <c r="DG319" s="58"/>
      <c r="DH319" s="58"/>
      <c r="DI319" s="58"/>
      <c r="DJ319" s="58"/>
      <c r="DK319" s="58"/>
      <c r="DL319" s="58"/>
      <c r="DM319" s="58"/>
      <c r="DN319" s="58"/>
      <c r="DO319" s="58"/>
      <c r="DP319" s="58"/>
      <c r="DQ319" s="58"/>
      <c r="DR319" s="58"/>
      <c r="DS319" s="58"/>
      <c r="DT319" s="58"/>
      <c r="DU319" s="58"/>
      <c r="DV319" s="58"/>
      <c r="DW319" s="58"/>
      <c r="DX319" s="58"/>
      <c r="DY319" s="58"/>
      <c r="DZ319" s="58"/>
      <c r="EA319" s="58"/>
      <c r="EB319" s="58"/>
      <c r="EC319" s="58"/>
      <c r="ED319" s="58"/>
      <c r="EE319" s="58"/>
      <c r="EF319" s="58"/>
      <c r="EG319" s="58"/>
      <c r="EH319" s="58"/>
      <c r="EI319" s="58"/>
      <c r="EJ319" s="58"/>
      <c r="EK319" s="58"/>
      <c r="EL319" s="58"/>
      <c r="EN319" s="8">
        <v>9</v>
      </c>
      <c r="EO319" s="8">
        <v>1</v>
      </c>
    </row>
    <row r="320" spans="1:145">
      <c r="B320" s="18" t="s">
        <v>397</v>
      </c>
      <c r="C320" s="18" t="s">
        <v>349</v>
      </c>
      <c r="D320" s="18" t="s">
        <v>350</v>
      </c>
      <c r="E320" s="8">
        <v>9</v>
      </c>
      <c r="F320" s="8">
        <v>1</v>
      </c>
      <c r="I320" s="58">
        <v>3.65</v>
      </c>
      <c r="J320" s="58">
        <v>4.04</v>
      </c>
      <c r="K320" s="58">
        <v>0.38069999999999998</v>
      </c>
      <c r="L320" s="58">
        <v>73.19</v>
      </c>
      <c r="M320" s="58">
        <v>7.4499999999999997E-2</v>
      </c>
      <c r="N320" s="58">
        <v>8.6300000000000002E-2</v>
      </c>
      <c r="O320" s="58">
        <v>0.58489999999999998</v>
      </c>
      <c r="P320" s="58">
        <v>8.6099999999999996E-2</v>
      </c>
      <c r="Q320" s="58">
        <v>11.6</v>
      </c>
      <c r="R320" s="58">
        <v>0</v>
      </c>
      <c r="S320" s="58">
        <v>93.692599999999999</v>
      </c>
      <c r="T320" s="18"/>
      <c r="V320" s="58">
        <f t="shared" si="427"/>
        <v>3.8957185519454041</v>
      </c>
      <c r="W320" s="58"/>
      <c r="X320" s="58">
        <f t="shared" si="428"/>
        <v>4.3119734109203929</v>
      </c>
      <c r="Y320" s="58"/>
      <c r="Z320" s="58">
        <f t="shared" si="429"/>
        <v>0.40632878156866176</v>
      </c>
      <c r="AA320" s="58"/>
      <c r="AB320" s="58">
        <f t="shared" si="430"/>
        <v>78.117161867639496</v>
      </c>
      <c r="AC320" s="58"/>
      <c r="AD320" s="58">
        <f t="shared" si="431"/>
        <v>7.9515351265734974E-2</v>
      </c>
      <c r="AE320" s="58"/>
      <c r="AF320" s="58">
        <f t="shared" si="432"/>
        <v>9.2109729050106406E-2</v>
      </c>
      <c r="AG320" s="58"/>
      <c r="AH320" s="58">
        <f t="shared" si="433"/>
        <v>0.62427555644736088</v>
      </c>
      <c r="AI320" s="58"/>
      <c r="AJ320" s="58">
        <f t="shared" si="434"/>
        <v>9.1896265019862824E-2</v>
      </c>
      <c r="AK320" s="58"/>
      <c r="AL320" s="58">
        <f t="shared" si="435"/>
        <v>12.38091375412786</v>
      </c>
      <c r="AM320" s="58"/>
      <c r="AN320" s="58">
        <f t="shared" si="436"/>
        <v>0</v>
      </c>
      <c r="AO320" s="58"/>
      <c r="AP320" s="58">
        <f t="shared" si="437"/>
        <v>8.2076919628657965</v>
      </c>
      <c r="AQ320" s="58">
        <f t="shared" si="419"/>
        <v>1.8440594059405943E-2</v>
      </c>
      <c r="AR320" s="58">
        <f t="shared" si="420"/>
        <v>982.41610738255031</v>
      </c>
      <c r="AS320" s="58">
        <f t="shared" si="421"/>
        <v>18.116336633663366</v>
      </c>
      <c r="AT320" s="58">
        <f t="shared" si="422"/>
        <v>0.14754658916054025</v>
      </c>
      <c r="AU320" s="58">
        <f t="shared" si="423"/>
        <v>4.4113557358053299</v>
      </c>
      <c r="AV320" s="58">
        <f t="shared" si="424"/>
        <v>5.1100671140939591</v>
      </c>
      <c r="AW320" s="58">
        <f t="shared" si="425"/>
        <v>5.2015302636972257E-3</v>
      </c>
      <c r="AX320" s="58">
        <f t="shared" si="426"/>
        <v>47.312977771249834</v>
      </c>
      <c r="AY320" s="58"/>
      <c r="AZ320" s="58"/>
      <c r="BA320" s="58"/>
      <c r="BB320" s="58"/>
      <c r="BC320" s="58"/>
      <c r="BD320" s="58"/>
      <c r="BE320" s="58"/>
      <c r="BF320" s="58"/>
      <c r="BG320" s="58"/>
      <c r="BH320" s="58"/>
      <c r="BI320" s="58"/>
      <c r="BJ320" s="58"/>
      <c r="BK320" s="58"/>
      <c r="BL320" s="58"/>
      <c r="BM320" s="58"/>
      <c r="BN320" s="58"/>
      <c r="BO320" s="58"/>
      <c r="BP320" s="58"/>
      <c r="BQ320" s="58"/>
      <c r="BR320" s="58"/>
      <c r="BS320" s="58"/>
      <c r="BT320" s="58"/>
      <c r="BU320" s="58"/>
      <c r="BV320" s="58"/>
      <c r="BW320" s="58"/>
      <c r="BX320" s="58"/>
      <c r="BY320" s="58"/>
      <c r="BZ320" s="58"/>
      <c r="CA320" s="58"/>
      <c r="CB320" s="58"/>
      <c r="CC320" s="58"/>
      <c r="CD320" s="58"/>
      <c r="CE320" s="58"/>
      <c r="CF320" s="58"/>
      <c r="CG320" s="58"/>
      <c r="CH320" s="58"/>
      <c r="CI320" s="58"/>
      <c r="CJ320" s="58"/>
      <c r="CK320" s="58"/>
      <c r="CL320" s="58"/>
      <c r="CM320" s="58"/>
      <c r="CN320" s="58"/>
      <c r="CO320" s="58"/>
      <c r="CP320" s="58"/>
      <c r="CQ320" s="58"/>
      <c r="CR320" s="58"/>
      <c r="CS320" s="58"/>
      <c r="CT320" s="58"/>
      <c r="CU320" s="58"/>
      <c r="CV320" s="58"/>
      <c r="CW320" s="58"/>
      <c r="CX320" s="58"/>
      <c r="CY320" s="58"/>
      <c r="CZ320" s="58"/>
      <c r="DA320" s="58"/>
      <c r="DB320" s="58"/>
      <c r="DC320" s="58"/>
      <c r="DD320" s="58"/>
      <c r="DE320" s="58"/>
      <c r="DF320" s="58"/>
      <c r="DG320" s="58"/>
      <c r="DH320" s="58"/>
      <c r="DI320" s="58"/>
      <c r="DJ320" s="58"/>
      <c r="DK320" s="58"/>
      <c r="DL320" s="58"/>
      <c r="DM320" s="58"/>
      <c r="DN320" s="58"/>
      <c r="DO320" s="58"/>
      <c r="DP320" s="58"/>
      <c r="DQ320" s="58"/>
      <c r="DR320" s="58"/>
      <c r="DS320" s="58"/>
      <c r="DT320" s="58"/>
      <c r="DU320" s="58"/>
      <c r="DV320" s="58"/>
      <c r="DW320" s="58"/>
      <c r="DX320" s="58"/>
      <c r="DY320" s="58"/>
      <c r="DZ320" s="58"/>
      <c r="EA320" s="58"/>
      <c r="EB320" s="58"/>
      <c r="EC320" s="58"/>
      <c r="ED320" s="58"/>
      <c r="EE320" s="58"/>
      <c r="EF320" s="58"/>
      <c r="EG320" s="58"/>
      <c r="EH320" s="58"/>
      <c r="EI320" s="58"/>
      <c r="EJ320" s="58"/>
      <c r="EK320" s="58"/>
      <c r="EL320" s="58"/>
      <c r="EN320" s="8">
        <v>9</v>
      </c>
      <c r="EO320" s="8">
        <v>1</v>
      </c>
    </row>
    <row r="321" spans="1:145">
      <c r="B321" s="18" t="s">
        <v>398</v>
      </c>
      <c r="C321" s="18" t="s">
        <v>349</v>
      </c>
      <c r="D321" s="18" t="s">
        <v>350</v>
      </c>
      <c r="E321" s="8">
        <v>9</v>
      </c>
      <c r="F321" s="8">
        <v>1</v>
      </c>
      <c r="I321" s="58">
        <v>3.85</v>
      </c>
      <c r="J321" s="58">
        <v>4.12</v>
      </c>
      <c r="K321" s="58">
        <v>0.33629999999999999</v>
      </c>
      <c r="L321" s="58">
        <v>75.239999999999995</v>
      </c>
      <c r="M321" s="58">
        <v>0.1012</v>
      </c>
      <c r="N321" s="58">
        <v>6.4600000000000005E-2</v>
      </c>
      <c r="O321" s="58">
        <v>0.57909999999999995</v>
      </c>
      <c r="P321" s="58">
        <v>0</v>
      </c>
      <c r="Q321" s="58">
        <v>11.85</v>
      </c>
      <c r="R321" s="58">
        <v>9.1999999999999998E-3</v>
      </c>
      <c r="S321" s="58">
        <v>96.150499999999994</v>
      </c>
      <c r="T321" s="18"/>
      <c r="V321" s="58">
        <f t="shared" si="427"/>
        <v>4.0041393440491735</v>
      </c>
      <c r="W321" s="58"/>
      <c r="X321" s="58">
        <f t="shared" si="428"/>
        <v>4.284949116229245</v>
      </c>
      <c r="Y321" s="58"/>
      <c r="Z321" s="58">
        <f t="shared" si="429"/>
        <v>0.34976417179317842</v>
      </c>
      <c r="AA321" s="58"/>
      <c r="AB321" s="58">
        <f t="shared" si="430"/>
        <v>78.252323180846702</v>
      </c>
      <c r="AC321" s="58"/>
      <c r="AD321" s="58">
        <f t="shared" si="431"/>
        <v>0.10525166275786398</v>
      </c>
      <c r="AE321" s="58"/>
      <c r="AF321" s="58">
        <f t="shared" si="432"/>
        <v>6.7186338084565353E-2</v>
      </c>
      <c r="AG321" s="58"/>
      <c r="AH321" s="58">
        <f t="shared" si="433"/>
        <v>0.60228495951659111</v>
      </c>
      <c r="AI321" s="58"/>
      <c r="AJ321" s="58">
        <f t="shared" si="434"/>
        <v>0</v>
      </c>
      <c r="AK321" s="58"/>
      <c r="AL321" s="58">
        <f t="shared" si="435"/>
        <v>12.324428890125377</v>
      </c>
      <c r="AM321" s="58"/>
      <c r="AN321" s="58">
        <f t="shared" si="436"/>
        <v>9.5683329779876342E-3</v>
      </c>
      <c r="AO321" s="58"/>
      <c r="AP321" s="58">
        <f t="shared" si="437"/>
        <v>8.2890884602784176</v>
      </c>
      <c r="AQ321" s="58">
        <f t="shared" si="419"/>
        <v>2.4563106796116504E-2</v>
      </c>
      <c r="AR321" s="58">
        <f t="shared" si="420"/>
        <v>743.47826086956525</v>
      </c>
      <c r="AS321" s="58">
        <f t="shared" si="421"/>
        <v>18.262135922330099</v>
      </c>
      <c r="AT321" s="58">
        <f t="shared" si="422"/>
        <v>0.1115524089103782</v>
      </c>
      <c r="AU321" s="58">
        <f t="shared" si="423"/>
        <v>5.2058823529411757</v>
      </c>
      <c r="AV321" s="58">
        <f t="shared" si="424"/>
        <v>3.323122529644269</v>
      </c>
      <c r="AW321" s="58">
        <f t="shared" si="425"/>
        <v>4.4696969696969699E-3</v>
      </c>
      <c r="AX321" s="58">
        <f t="shared" si="426"/>
        <v>43.212371041795024</v>
      </c>
      <c r="AY321" s="58"/>
      <c r="AZ321" s="58"/>
      <c r="BA321" s="58"/>
      <c r="BB321" s="58"/>
      <c r="BC321" s="58"/>
      <c r="BD321" s="58"/>
      <c r="BE321" s="58"/>
      <c r="BF321" s="58"/>
      <c r="BG321" s="58"/>
      <c r="BH321" s="58"/>
      <c r="BI321" s="58"/>
      <c r="BJ321" s="58"/>
      <c r="BK321" s="58"/>
      <c r="BL321" s="58"/>
      <c r="BM321" s="58"/>
      <c r="BN321" s="58"/>
      <c r="BO321" s="58"/>
      <c r="BP321" s="58"/>
      <c r="BQ321" s="58"/>
      <c r="BR321" s="58"/>
      <c r="BS321" s="58"/>
      <c r="BT321" s="58"/>
      <c r="BU321" s="58"/>
      <c r="BV321" s="58"/>
      <c r="BW321" s="58"/>
      <c r="BX321" s="58"/>
      <c r="BY321" s="58"/>
      <c r="BZ321" s="58"/>
      <c r="CA321" s="58"/>
      <c r="CB321" s="58"/>
      <c r="CC321" s="58"/>
      <c r="CD321" s="58"/>
      <c r="CE321" s="58"/>
      <c r="CF321" s="58"/>
      <c r="CG321" s="58"/>
      <c r="CH321" s="58"/>
      <c r="CI321" s="58"/>
      <c r="CJ321" s="58"/>
      <c r="CK321" s="58"/>
      <c r="CL321" s="58"/>
      <c r="CM321" s="58"/>
      <c r="CN321" s="58"/>
      <c r="CO321" s="58"/>
      <c r="CP321" s="58"/>
      <c r="CQ321" s="58"/>
      <c r="CR321" s="58"/>
      <c r="CS321" s="58"/>
      <c r="CT321" s="58"/>
      <c r="CU321" s="58"/>
      <c r="CV321" s="58"/>
      <c r="CW321" s="58"/>
      <c r="CX321" s="58"/>
      <c r="CY321" s="58"/>
      <c r="CZ321" s="58"/>
      <c r="DA321" s="58"/>
      <c r="DB321" s="58"/>
      <c r="DC321" s="58"/>
      <c r="DD321" s="58"/>
      <c r="DE321" s="58"/>
      <c r="DF321" s="58"/>
      <c r="DG321" s="58"/>
      <c r="DH321" s="58"/>
      <c r="DI321" s="58"/>
      <c r="DJ321" s="58"/>
      <c r="DK321" s="58"/>
      <c r="DL321" s="58"/>
      <c r="DM321" s="58"/>
      <c r="DN321" s="58"/>
      <c r="DO321" s="58"/>
      <c r="DP321" s="58"/>
      <c r="DQ321" s="58"/>
      <c r="DR321" s="58"/>
      <c r="DS321" s="58"/>
      <c r="DT321" s="58"/>
      <c r="DU321" s="58"/>
      <c r="DV321" s="58"/>
      <c r="DW321" s="58"/>
      <c r="DX321" s="58"/>
      <c r="DY321" s="58"/>
      <c r="DZ321" s="58"/>
      <c r="EA321" s="58"/>
      <c r="EB321" s="58"/>
      <c r="EC321" s="58"/>
      <c r="ED321" s="58"/>
      <c r="EE321" s="58"/>
      <c r="EF321" s="58"/>
      <c r="EG321" s="58"/>
      <c r="EH321" s="58"/>
      <c r="EI321" s="58"/>
      <c r="EJ321" s="58"/>
      <c r="EK321" s="58"/>
      <c r="EL321" s="58"/>
      <c r="EN321" s="8">
        <v>9</v>
      </c>
      <c r="EO321" s="8">
        <v>1</v>
      </c>
    </row>
    <row r="322" spans="1:145">
      <c r="B322" s="18" t="s">
        <v>399</v>
      </c>
      <c r="C322" s="18" t="s">
        <v>349</v>
      </c>
      <c r="D322" s="18" t="s">
        <v>350</v>
      </c>
      <c r="E322" s="8">
        <v>9</v>
      </c>
      <c r="F322" s="8">
        <v>1</v>
      </c>
      <c r="I322" s="58">
        <v>3.88</v>
      </c>
      <c r="J322" s="58">
        <v>4.08</v>
      </c>
      <c r="K322" s="58">
        <v>0.43149999999999999</v>
      </c>
      <c r="L322" s="58">
        <v>75.150000000000006</v>
      </c>
      <c r="M322" s="58">
        <v>0.1051</v>
      </c>
      <c r="N322" s="58">
        <v>5.1700000000000003E-2</v>
      </c>
      <c r="O322" s="58">
        <v>0.61960000000000004</v>
      </c>
      <c r="P322" s="58">
        <v>4.4000000000000003E-3</v>
      </c>
      <c r="Q322" s="58">
        <v>11.98</v>
      </c>
      <c r="R322" s="58">
        <v>2.1600000000000001E-2</v>
      </c>
      <c r="S322" s="58">
        <v>96.323999999999998</v>
      </c>
      <c r="T322" s="18"/>
      <c r="V322" s="58">
        <f t="shared" si="427"/>
        <v>4.0280719239234246</v>
      </c>
      <c r="W322" s="58"/>
      <c r="X322" s="58">
        <f t="shared" si="428"/>
        <v>4.2357044973215396</v>
      </c>
      <c r="Y322" s="58"/>
      <c r="Z322" s="58">
        <f t="shared" si="429"/>
        <v>0.44796727710643247</v>
      </c>
      <c r="AA322" s="58"/>
      <c r="AB322" s="58">
        <f t="shared" si="430"/>
        <v>78.017939454341601</v>
      </c>
      <c r="AC322" s="58"/>
      <c r="AD322" s="58">
        <f t="shared" si="431"/>
        <v>0.10911091732070928</v>
      </c>
      <c r="AE322" s="58"/>
      <c r="AF322" s="58">
        <f t="shared" si="432"/>
        <v>5.3673020223412651E-2</v>
      </c>
      <c r="AG322" s="58"/>
      <c r="AH322" s="58">
        <f t="shared" si="433"/>
        <v>0.64324571238735939</v>
      </c>
      <c r="AI322" s="58"/>
      <c r="AJ322" s="58">
        <f t="shared" si="434"/>
        <v>4.5679166147585236E-3</v>
      </c>
      <c r="AK322" s="58"/>
      <c r="AL322" s="58">
        <f t="shared" si="435"/>
        <v>12.43719114654707</v>
      </c>
      <c r="AM322" s="58"/>
      <c r="AN322" s="58">
        <f t="shared" si="436"/>
        <v>2.2424317926996389E-2</v>
      </c>
      <c r="AO322" s="58"/>
      <c r="AP322" s="58">
        <f t="shared" si="437"/>
        <v>8.2637764212449643</v>
      </c>
      <c r="AQ322" s="58">
        <f t="shared" si="419"/>
        <v>2.5759803921568632E-2</v>
      </c>
      <c r="AR322" s="58">
        <f t="shared" si="420"/>
        <v>715.03330161750716</v>
      </c>
      <c r="AS322" s="58">
        <f t="shared" si="421"/>
        <v>18.419117647058826</v>
      </c>
      <c r="AT322" s="58">
        <f t="shared" si="422"/>
        <v>8.3440929632020655E-2</v>
      </c>
      <c r="AU322" s="58">
        <f t="shared" si="423"/>
        <v>8.3462282398452619</v>
      </c>
      <c r="AV322" s="58">
        <f t="shared" si="424"/>
        <v>4.1056137012369174</v>
      </c>
      <c r="AW322" s="58">
        <f t="shared" si="425"/>
        <v>5.7418496340652025E-3</v>
      </c>
      <c r="AX322" s="58">
        <f t="shared" si="426"/>
        <v>32.186543176198676</v>
      </c>
      <c r="AY322" s="58"/>
      <c r="AZ322" s="58"/>
      <c r="BA322" s="58"/>
      <c r="BB322" s="58"/>
      <c r="BC322" s="58"/>
      <c r="BD322" s="58"/>
      <c r="BE322" s="58"/>
      <c r="BF322" s="58"/>
      <c r="BG322" s="58"/>
      <c r="BH322" s="58"/>
      <c r="BI322" s="58"/>
      <c r="BJ322" s="58"/>
      <c r="BK322" s="58"/>
      <c r="BL322" s="58"/>
      <c r="BM322" s="58"/>
      <c r="BN322" s="58"/>
      <c r="BO322" s="58"/>
      <c r="BP322" s="58"/>
      <c r="BQ322" s="58"/>
      <c r="BR322" s="58"/>
      <c r="BS322" s="58"/>
      <c r="BT322" s="58"/>
      <c r="BU322" s="58"/>
      <c r="BV322" s="58"/>
      <c r="BW322" s="58"/>
      <c r="BX322" s="58"/>
      <c r="BY322" s="58"/>
      <c r="BZ322" s="58"/>
      <c r="CA322" s="58"/>
      <c r="CB322" s="58"/>
      <c r="CC322" s="58"/>
      <c r="CD322" s="58"/>
      <c r="CE322" s="58"/>
      <c r="CF322" s="58"/>
      <c r="CG322" s="58"/>
      <c r="CH322" s="58"/>
      <c r="CI322" s="58"/>
      <c r="CJ322" s="58"/>
      <c r="CK322" s="58"/>
      <c r="CL322" s="58"/>
      <c r="CM322" s="58"/>
      <c r="CN322" s="58"/>
      <c r="CO322" s="58"/>
      <c r="CP322" s="58"/>
      <c r="CQ322" s="58"/>
      <c r="CR322" s="58"/>
      <c r="CS322" s="58"/>
      <c r="CT322" s="58"/>
      <c r="CU322" s="58"/>
      <c r="CV322" s="58"/>
      <c r="CW322" s="58"/>
      <c r="CX322" s="58"/>
      <c r="CY322" s="58"/>
      <c r="CZ322" s="58"/>
      <c r="DA322" s="58"/>
      <c r="DB322" s="58"/>
      <c r="DC322" s="58"/>
      <c r="DD322" s="58"/>
      <c r="DE322" s="58"/>
      <c r="DF322" s="58"/>
      <c r="DG322" s="58"/>
      <c r="DH322" s="58"/>
      <c r="DI322" s="58"/>
      <c r="DJ322" s="58"/>
      <c r="DK322" s="58"/>
      <c r="DL322" s="58"/>
      <c r="DM322" s="58"/>
      <c r="DN322" s="58"/>
      <c r="DO322" s="58"/>
      <c r="DP322" s="58"/>
      <c r="DQ322" s="58"/>
      <c r="DR322" s="58"/>
      <c r="DS322" s="58"/>
      <c r="DT322" s="58"/>
      <c r="DU322" s="58"/>
      <c r="DV322" s="58"/>
      <c r="DW322" s="58"/>
      <c r="DX322" s="58"/>
      <c r="DY322" s="58"/>
      <c r="DZ322" s="58"/>
      <c r="EA322" s="58"/>
      <c r="EB322" s="58"/>
      <c r="EC322" s="58"/>
      <c r="ED322" s="58"/>
      <c r="EE322" s="58"/>
      <c r="EF322" s="58"/>
      <c r="EG322" s="58"/>
      <c r="EH322" s="58"/>
      <c r="EI322" s="58"/>
      <c r="EJ322" s="58"/>
      <c r="EK322" s="58"/>
      <c r="EL322" s="58"/>
      <c r="EN322" s="8">
        <v>9</v>
      </c>
      <c r="EO322" s="8">
        <v>1</v>
      </c>
    </row>
    <row r="323" spans="1:145">
      <c r="B323" s="18" t="s">
        <v>400</v>
      </c>
      <c r="C323" s="18" t="s">
        <v>349</v>
      </c>
      <c r="D323" s="18" t="s">
        <v>350</v>
      </c>
      <c r="E323" s="8">
        <v>9</v>
      </c>
      <c r="F323" s="8">
        <v>1</v>
      </c>
      <c r="I323" s="58">
        <v>3.9</v>
      </c>
      <c r="J323" s="58">
        <v>3.97</v>
      </c>
      <c r="K323" s="58">
        <v>0.42520000000000002</v>
      </c>
      <c r="L323" s="58">
        <v>74.709999999999994</v>
      </c>
      <c r="M323" s="58">
        <v>7.4499999999999997E-2</v>
      </c>
      <c r="N323" s="58">
        <v>8.4099999999999994E-2</v>
      </c>
      <c r="O323" s="58">
        <v>0.6421</v>
      </c>
      <c r="P323" s="58">
        <v>0</v>
      </c>
      <c r="Q323" s="58">
        <v>12.03</v>
      </c>
      <c r="R323" s="58">
        <v>1.5100000000000001E-2</v>
      </c>
      <c r="S323" s="58">
        <v>95.851100000000002</v>
      </c>
      <c r="T323" s="18"/>
      <c r="V323" s="58">
        <f t="shared" si="427"/>
        <v>4.0688108952322919</v>
      </c>
      <c r="W323" s="58"/>
      <c r="X323" s="58">
        <f t="shared" si="428"/>
        <v>4.1418408343774873</v>
      </c>
      <c r="Y323" s="58"/>
      <c r="Z323" s="58">
        <f t="shared" si="429"/>
        <v>0.44360471606481305</v>
      </c>
      <c r="AA323" s="58"/>
      <c r="AB323" s="58">
        <f t="shared" si="430"/>
        <v>77.943810764821677</v>
      </c>
      <c r="AC323" s="58"/>
      <c r="AD323" s="58">
        <f t="shared" si="431"/>
        <v>7.7724720947386097E-2</v>
      </c>
      <c r="AE323" s="58"/>
      <c r="AF323" s="58">
        <f t="shared" si="432"/>
        <v>8.7740255458727115E-2</v>
      </c>
      <c r="AG323" s="58"/>
      <c r="AH323" s="58">
        <f t="shared" si="433"/>
        <v>0.66989319893042432</v>
      </c>
      <c r="AI323" s="58"/>
      <c r="AJ323" s="58">
        <f t="shared" si="434"/>
        <v>0</v>
      </c>
      <c r="AK323" s="58"/>
      <c r="AL323" s="58">
        <f t="shared" si="435"/>
        <v>12.550716684524224</v>
      </c>
      <c r="AM323" s="58"/>
      <c r="AN323" s="58">
        <f t="shared" si="436"/>
        <v>1.5753601158463491E-2</v>
      </c>
      <c r="AO323" s="58"/>
      <c r="AP323" s="58">
        <f t="shared" si="437"/>
        <v>8.2106517296097792</v>
      </c>
      <c r="AQ323" s="58">
        <f t="shared" si="419"/>
        <v>1.8765743073047861E-2</v>
      </c>
      <c r="AR323" s="58">
        <f t="shared" si="420"/>
        <v>1002.8187919463087</v>
      </c>
      <c r="AS323" s="58">
        <f t="shared" si="421"/>
        <v>18.818639798488665</v>
      </c>
      <c r="AT323" s="58">
        <f t="shared" si="422"/>
        <v>0.13097648341379847</v>
      </c>
      <c r="AU323" s="58">
        <f t="shared" si="423"/>
        <v>5.0558858501783606</v>
      </c>
      <c r="AV323" s="58">
        <f t="shared" si="424"/>
        <v>5.7073825503355708</v>
      </c>
      <c r="AW323" s="58">
        <f t="shared" si="425"/>
        <v>5.6913398474099861E-3</v>
      </c>
      <c r="AX323" s="58">
        <f t="shared" si="426"/>
        <v>43.931179845023202</v>
      </c>
      <c r="AY323" s="58"/>
      <c r="AZ323" s="58"/>
      <c r="BA323" s="58"/>
      <c r="BB323" s="58"/>
      <c r="BC323" s="58"/>
      <c r="BD323" s="58"/>
      <c r="BE323" s="58"/>
      <c r="BF323" s="58"/>
      <c r="BG323" s="58"/>
      <c r="BH323" s="58"/>
      <c r="BI323" s="58"/>
      <c r="BJ323" s="58"/>
      <c r="BK323" s="58"/>
      <c r="BL323" s="58"/>
      <c r="BM323" s="58"/>
      <c r="BN323" s="58"/>
      <c r="BO323" s="58"/>
      <c r="BP323" s="58"/>
      <c r="BQ323" s="58"/>
      <c r="BR323" s="58"/>
      <c r="BS323" s="58"/>
      <c r="BT323" s="58"/>
      <c r="BU323" s="58"/>
      <c r="BV323" s="58"/>
      <c r="BW323" s="58"/>
      <c r="BX323" s="58"/>
      <c r="BY323" s="58"/>
      <c r="BZ323" s="58"/>
      <c r="CA323" s="58"/>
      <c r="CB323" s="58"/>
      <c r="CC323" s="58"/>
      <c r="CD323" s="58"/>
      <c r="CE323" s="58"/>
      <c r="CF323" s="58"/>
      <c r="CG323" s="58"/>
      <c r="CH323" s="58"/>
      <c r="CI323" s="58"/>
      <c r="CJ323" s="58"/>
      <c r="CK323" s="58"/>
      <c r="CL323" s="58"/>
      <c r="CM323" s="58"/>
      <c r="CN323" s="58"/>
      <c r="CO323" s="58"/>
      <c r="CP323" s="58"/>
      <c r="CQ323" s="58"/>
      <c r="CR323" s="58"/>
      <c r="CS323" s="58"/>
      <c r="CT323" s="58"/>
      <c r="CU323" s="58"/>
      <c r="CV323" s="58"/>
      <c r="CW323" s="58"/>
      <c r="CX323" s="58"/>
      <c r="CY323" s="58"/>
      <c r="CZ323" s="58"/>
      <c r="DA323" s="58"/>
      <c r="DB323" s="58"/>
      <c r="DC323" s="58"/>
      <c r="DD323" s="58"/>
      <c r="DE323" s="58"/>
      <c r="DF323" s="58"/>
      <c r="DG323" s="58"/>
      <c r="DH323" s="58"/>
      <c r="DI323" s="58"/>
      <c r="DJ323" s="58"/>
      <c r="DK323" s="58"/>
      <c r="DL323" s="58"/>
      <c r="DM323" s="58"/>
      <c r="DN323" s="58"/>
      <c r="DO323" s="58"/>
      <c r="DP323" s="58"/>
      <c r="DQ323" s="58"/>
      <c r="DR323" s="58"/>
      <c r="DS323" s="58"/>
      <c r="DT323" s="58"/>
      <c r="DU323" s="58"/>
      <c r="DV323" s="58"/>
      <c r="DW323" s="58"/>
      <c r="DX323" s="58"/>
      <c r="DY323" s="58"/>
      <c r="DZ323" s="58"/>
      <c r="EA323" s="58"/>
      <c r="EB323" s="58"/>
      <c r="EC323" s="58"/>
      <c r="ED323" s="58"/>
      <c r="EE323" s="58"/>
      <c r="EF323" s="58"/>
      <c r="EG323" s="58"/>
      <c r="EH323" s="58"/>
      <c r="EI323" s="58"/>
      <c r="EJ323" s="58"/>
      <c r="EK323" s="58"/>
      <c r="EL323" s="58"/>
      <c r="EN323" s="8">
        <v>9</v>
      </c>
      <c r="EO323" s="8">
        <v>1</v>
      </c>
    </row>
    <row r="324" spans="1:145">
      <c r="B324" s="18" t="s">
        <v>401</v>
      </c>
      <c r="C324" s="18" t="s">
        <v>349</v>
      </c>
      <c r="D324" s="18" t="s">
        <v>350</v>
      </c>
      <c r="E324" s="8">
        <v>9</v>
      </c>
      <c r="F324" s="8">
        <v>1</v>
      </c>
      <c r="I324" s="58">
        <v>3.91</v>
      </c>
      <c r="J324" s="58">
        <v>3.78</v>
      </c>
      <c r="K324" s="58">
        <v>0.44390000000000002</v>
      </c>
      <c r="L324" s="58">
        <v>73.930000000000007</v>
      </c>
      <c r="M324" s="58">
        <v>5.5599999999999997E-2</v>
      </c>
      <c r="N324" s="58">
        <v>8.8200000000000001E-2</v>
      </c>
      <c r="O324" s="58">
        <v>0.61599999999999999</v>
      </c>
      <c r="P324" s="58">
        <v>9.7199999999999995E-2</v>
      </c>
      <c r="Q324" s="58">
        <v>11.79</v>
      </c>
      <c r="R324" s="58">
        <v>3.0200000000000001E-2</v>
      </c>
      <c r="S324" s="58">
        <v>94.741200000000006</v>
      </c>
      <c r="T324" s="18"/>
      <c r="V324" s="58">
        <f t="shared" si="427"/>
        <v>4.1270323787328005</v>
      </c>
      <c r="W324" s="58"/>
      <c r="X324" s="58">
        <f t="shared" si="428"/>
        <v>3.9898164684424509</v>
      </c>
      <c r="Y324" s="58"/>
      <c r="Z324" s="58">
        <f t="shared" si="429"/>
        <v>0.46853955829142968</v>
      </c>
      <c r="AA324" s="58"/>
      <c r="AB324" s="58">
        <f t="shared" si="430"/>
        <v>78.033632675119165</v>
      </c>
      <c r="AC324" s="58"/>
      <c r="AD324" s="58">
        <f t="shared" si="431"/>
        <v>5.8686189324179967E-2</v>
      </c>
      <c r="AE324" s="58"/>
      <c r="AF324" s="58">
        <f t="shared" si="432"/>
        <v>9.3095717596990535E-2</v>
      </c>
      <c r="AG324" s="58"/>
      <c r="AH324" s="58">
        <f t="shared" si="433"/>
        <v>0.65019231337580685</v>
      </c>
      <c r="AI324" s="58"/>
      <c r="AJ324" s="58">
        <f t="shared" si="434"/>
        <v>0.1025952806170916</v>
      </c>
      <c r="AK324" s="58"/>
      <c r="AL324" s="58">
        <f t="shared" si="435"/>
        <v>12.444427556332407</v>
      </c>
      <c r="AM324" s="58"/>
      <c r="AN324" s="58">
        <f t="shared" si="436"/>
        <v>3.1876311467450277E-2</v>
      </c>
      <c r="AO324" s="58"/>
      <c r="AP324" s="58">
        <f t="shared" si="437"/>
        <v>8.1168488471752518</v>
      </c>
      <c r="AQ324" s="58">
        <f t="shared" si="419"/>
        <v>1.470899470899471E-2</v>
      </c>
      <c r="AR324" s="58">
        <f t="shared" si="420"/>
        <v>1329.676258992806</v>
      </c>
      <c r="AS324" s="58">
        <f t="shared" si="421"/>
        <v>19.55820105820106</v>
      </c>
      <c r="AT324" s="58">
        <f t="shared" si="422"/>
        <v>0.14318181818181819</v>
      </c>
      <c r="AU324" s="58">
        <f t="shared" si="423"/>
        <v>5.0328798185941039</v>
      </c>
      <c r="AV324" s="58">
        <f t="shared" si="424"/>
        <v>7.9838129496402885</v>
      </c>
      <c r="AW324" s="58">
        <f t="shared" si="425"/>
        <v>6.0043284187745165E-3</v>
      </c>
      <c r="AX324" s="58">
        <f t="shared" si="426"/>
        <v>44.043549275217721</v>
      </c>
      <c r="AY324" s="58"/>
      <c r="AZ324" s="58"/>
      <c r="BA324" s="58"/>
      <c r="BB324" s="58"/>
      <c r="BC324" s="58"/>
      <c r="BD324" s="58"/>
      <c r="BE324" s="58"/>
      <c r="BF324" s="58"/>
      <c r="BG324" s="58"/>
      <c r="BH324" s="58"/>
      <c r="BI324" s="58"/>
      <c r="BJ324" s="58"/>
      <c r="BK324" s="58"/>
      <c r="BL324" s="58"/>
      <c r="BM324" s="58"/>
      <c r="BN324" s="58"/>
      <c r="BO324" s="58"/>
      <c r="BP324" s="58"/>
      <c r="BQ324" s="58"/>
      <c r="BR324" s="58"/>
      <c r="BS324" s="58"/>
      <c r="BT324" s="58"/>
      <c r="BU324" s="58"/>
      <c r="BV324" s="58"/>
      <c r="BW324" s="58"/>
      <c r="BX324" s="58"/>
      <c r="BY324" s="58"/>
      <c r="BZ324" s="58"/>
      <c r="CA324" s="58"/>
      <c r="CB324" s="58"/>
      <c r="CC324" s="58"/>
      <c r="CD324" s="58"/>
      <c r="CE324" s="58"/>
      <c r="CF324" s="58"/>
      <c r="CG324" s="58"/>
      <c r="CH324" s="58"/>
      <c r="CI324" s="58"/>
      <c r="CJ324" s="58"/>
      <c r="CK324" s="58"/>
      <c r="CL324" s="58"/>
      <c r="CM324" s="58"/>
      <c r="CN324" s="58"/>
      <c r="CO324" s="58"/>
      <c r="CP324" s="58"/>
      <c r="CQ324" s="58"/>
      <c r="CR324" s="58"/>
      <c r="CS324" s="58"/>
      <c r="CT324" s="58"/>
      <c r="CU324" s="58"/>
      <c r="CV324" s="58"/>
      <c r="CW324" s="58"/>
      <c r="CX324" s="58"/>
      <c r="CY324" s="58"/>
      <c r="CZ324" s="58"/>
      <c r="DA324" s="58"/>
      <c r="DB324" s="58"/>
      <c r="DC324" s="58"/>
      <c r="DD324" s="58"/>
      <c r="DE324" s="58"/>
      <c r="DF324" s="58"/>
      <c r="DG324" s="58"/>
      <c r="DH324" s="58"/>
      <c r="DI324" s="58"/>
      <c r="DJ324" s="58"/>
      <c r="DK324" s="58"/>
      <c r="DL324" s="58"/>
      <c r="DM324" s="58"/>
      <c r="DN324" s="58"/>
      <c r="DO324" s="58"/>
      <c r="DP324" s="58"/>
      <c r="DQ324" s="58"/>
      <c r="DR324" s="58"/>
      <c r="DS324" s="58"/>
      <c r="DT324" s="58"/>
      <c r="DU324" s="58"/>
      <c r="DV324" s="58"/>
      <c r="DW324" s="58"/>
      <c r="DX324" s="58"/>
      <c r="DY324" s="58"/>
      <c r="DZ324" s="58"/>
      <c r="EA324" s="58"/>
      <c r="EB324" s="58"/>
      <c r="EC324" s="58"/>
      <c r="ED324" s="58"/>
      <c r="EE324" s="58"/>
      <c r="EF324" s="58"/>
      <c r="EG324" s="58"/>
      <c r="EH324" s="58"/>
      <c r="EI324" s="58"/>
      <c r="EJ324" s="58"/>
      <c r="EK324" s="58"/>
      <c r="EL324" s="58"/>
      <c r="EN324" s="8">
        <v>9</v>
      </c>
      <c r="EO324" s="8">
        <v>1</v>
      </c>
    </row>
    <row r="325" spans="1:145">
      <c r="B325" s="18" t="s">
        <v>402</v>
      </c>
      <c r="C325" s="18" t="s">
        <v>349</v>
      </c>
      <c r="D325" s="18" t="s">
        <v>350</v>
      </c>
      <c r="E325" s="8">
        <v>9</v>
      </c>
      <c r="F325" s="8">
        <v>1</v>
      </c>
      <c r="I325" s="58">
        <v>3.74</v>
      </c>
      <c r="J325" s="58">
        <v>4.05</v>
      </c>
      <c r="K325" s="58">
        <v>0.48209999999999997</v>
      </c>
      <c r="L325" s="58">
        <v>75.13</v>
      </c>
      <c r="M325" s="58">
        <v>8.2299999999999998E-2</v>
      </c>
      <c r="N325" s="58">
        <v>7.3400000000000007E-2</v>
      </c>
      <c r="O325" s="58">
        <v>0.57230000000000003</v>
      </c>
      <c r="P325" s="58">
        <v>3.7900000000000003E-2</v>
      </c>
      <c r="Q325" s="58">
        <v>11.97</v>
      </c>
      <c r="R325" s="58">
        <v>4.2000000000000003E-2</v>
      </c>
      <c r="S325" s="58">
        <v>96.180099999999996</v>
      </c>
      <c r="T325" s="18"/>
      <c r="V325" s="58">
        <f t="shared" si="427"/>
        <v>3.8885382735098015</v>
      </c>
      <c r="W325" s="58"/>
      <c r="X325" s="58">
        <f t="shared" si="428"/>
        <v>4.2108502694424317</v>
      </c>
      <c r="Y325" s="58"/>
      <c r="Z325" s="58">
        <f t="shared" si="429"/>
        <v>0.50124713948103605</v>
      </c>
      <c r="AA325" s="58"/>
      <c r="AB325" s="58">
        <f t="shared" si="430"/>
        <v>78.113871788446872</v>
      </c>
      <c r="AC325" s="58"/>
      <c r="AD325" s="58">
        <f t="shared" si="431"/>
        <v>8.5568636339533863E-2</v>
      </c>
      <c r="AE325" s="58"/>
      <c r="AF325" s="58">
        <f t="shared" si="432"/>
        <v>7.6315162907919634E-2</v>
      </c>
      <c r="AG325" s="58"/>
      <c r="AH325" s="58">
        <f t="shared" si="433"/>
        <v>0.59502953313627249</v>
      </c>
      <c r="AI325" s="58"/>
      <c r="AJ325" s="58">
        <f t="shared" si="434"/>
        <v>3.9405240793053867E-2</v>
      </c>
      <c r="AK325" s="58"/>
      <c r="AL325" s="58">
        <f t="shared" si="435"/>
        <v>12.445401907463188</v>
      </c>
      <c r="AM325" s="58"/>
      <c r="AN325" s="58">
        <f t="shared" si="436"/>
        <v>4.3668076868291883E-2</v>
      </c>
      <c r="AO325" s="58"/>
      <c r="AP325" s="58">
        <f t="shared" si="437"/>
        <v>8.0993885429522336</v>
      </c>
      <c r="AQ325" s="58">
        <f t="shared" si="419"/>
        <v>2.0320987654320988E-2</v>
      </c>
      <c r="AR325" s="58">
        <f t="shared" si="420"/>
        <v>912.87970838396086</v>
      </c>
      <c r="AS325" s="58">
        <f t="shared" si="421"/>
        <v>18.550617283950615</v>
      </c>
      <c r="AT325" s="58">
        <f t="shared" si="422"/>
        <v>0.12825441202166699</v>
      </c>
      <c r="AU325" s="58">
        <f t="shared" si="423"/>
        <v>6.5681198910081724</v>
      </c>
      <c r="AV325" s="58">
        <f t="shared" si="424"/>
        <v>5.8578371810449559</v>
      </c>
      <c r="AW325" s="58">
        <f t="shared" si="425"/>
        <v>6.4168774124850258E-3</v>
      </c>
      <c r="AX325" s="58">
        <f t="shared" si="426"/>
        <v>37.621848974940718</v>
      </c>
      <c r="AY325" s="58"/>
      <c r="AZ325" s="58"/>
      <c r="BA325" s="58"/>
      <c r="BB325" s="58"/>
      <c r="BC325" s="58"/>
      <c r="BD325" s="58"/>
      <c r="BE325" s="58"/>
      <c r="BF325" s="58"/>
      <c r="BG325" s="58"/>
      <c r="BH325" s="58"/>
      <c r="BI325" s="58"/>
      <c r="BJ325" s="58"/>
      <c r="BK325" s="58"/>
      <c r="BL325" s="58"/>
      <c r="BM325" s="58"/>
      <c r="BN325" s="58"/>
      <c r="BO325" s="58"/>
      <c r="BP325" s="58"/>
      <c r="BQ325" s="58"/>
      <c r="BR325" s="58"/>
      <c r="BS325" s="58"/>
      <c r="BT325" s="58"/>
      <c r="BU325" s="58"/>
      <c r="BV325" s="58"/>
      <c r="BW325" s="58"/>
      <c r="BX325" s="58"/>
      <c r="BY325" s="58"/>
      <c r="BZ325" s="58"/>
      <c r="CA325" s="58"/>
      <c r="CB325" s="58"/>
      <c r="CC325" s="58"/>
      <c r="CD325" s="58"/>
      <c r="CE325" s="58"/>
      <c r="CF325" s="58"/>
      <c r="CG325" s="58"/>
      <c r="CH325" s="58"/>
      <c r="CI325" s="58"/>
      <c r="CJ325" s="58"/>
      <c r="CK325" s="58"/>
      <c r="CL325" s="58"/>
      <c r="CM325" s="58"/>
      <c r="CN325" s="58"/>
      <c r="CO325" s="58"/>
      <c r="CP325" s="58"/>
      <c r="CQ325" s="58"/>
      <c r="CR325" s="58"/>
      <c r="CS325" s="58"/>
      <c r="CT325" s="58"/>
      <c r="CU325" s="58"/>
      <c r="CV325" s="58"/>
      <c r="CW325" s="58"/>
      <c r="CX325" s="58"/>
      <c r="CY325" s="58"/>
      <c r="CZ325" s="58"/>
      <c r="DA325" s="58"/>
      <c r="DB325" s="58"/>
      <c r="DC325" s="58"/>
      <c r="DD325" s="58"/>
      <c r="DE325" s="58"/>
      <c r="DF325" s="58"/>
      <c r="DG325" s="58"/>
      <c r="DH325" s="58"/>
      <c r="DI325" s="58"/>
      <c r="DJ325" s="58"/>
      <c r="DK325" s="58"/>
      <c r="DL325" s="58"/>
      <c r="DM325" s="58"/>
      <c r="DN325" s="58"/>
      <c r="DO325" s="58"/>
      <c r="DP325" s="58"/>
      <c r="DQ325" s="58"/>
      <c r="DR325" s="58"/>
      <c r="DS325" s="58"/>
      <c r="DT325" s="58"/>
      <c r="DU325" s="58"/>
      <c r="DV325" s="58"/>
      <c r="DW325" s="58"/>
      <c r="DX325" s="58"/>
      <c r="DY325" s="58"/>
      <c r="DZ325" s="58"/>
      <c r="EA325" s="58"/>
      <c r="EB325" s="58"/>
      <c r="EC325" s="58"/>
      <c r="ED325" s="58"/>
      <c r="EE325" s="58"/>
      <c r="EF325" s="58"/>
      <c r="EG325" s="58"/>
      <c r="EH325" s="58"/>
      <c r="EI325" s="58"/>
      <c r="EJ325" s="58"/>
      <c r="EK325" s="58"/>
      <c r="EL325" s="58"/>
      <c r="EN325" s="8">
        <v>9</v>
      </c>
      <c r="EO325" s="8">
        <v>1</v>
      </c>
    </row>
    <row r="326" spans="1:145">
      <c r="B326" s="18" t="s">
        <v>403</v>
      </c>
      <c r="C326" s="18" t="s">
        <v>349</v>
      </c>
      <c r="D326" s="18" t="s">
        <v>350</v>
      </c>
      <c r="E326" s="8">
        <v>9</v>
      </c>
      <c r="F326" s="8">
        <v>1</v>
      </c>
      <c r="I326" s="58">
        <v>3.82</v>
      </c>
      <c r="J326" s="58">
        <v>4.05</v>
      </c>
      <c r="K326" s="58">
        <v>0.34889999999999999</v>
      </c>
      <c r="L326" s="58">
        <v>74.95</v>
      </c>
      <c r="M326" s="58">
        <v>2.18E-2</v>
      </c>
      <c r="N326" s="58">
        <v>3.3399999999999999E-2</v>
      </c>
      <c r="O326" s="58">
        <v>0.57640000000000002</v>
      </c>
      <c r="P326" s="58">
        <v>1.8599999999999998E-2</v>
      </c>
      <c r="Q326" s="58">
        <v>11.92</v>
      </c>
      <c r="R326" s="58">
        <v>1.6199999999999999E-2</v>
      </c>
      <c r="S326" s="58">
        <v>95.755300000000005</v>
      </c>
      <c r="T326" s="18"/>
      <c r="V326" s="58">
        <f t="shared" si="427"/>
        <v>3.9893353161652669</v>
      </c>
      <c r="W326" s="58"/>
      <c r="X326" s="58">
        <f t="shared" si="428"/>
        <v>4.2295308980286199</v>
      </c>
      <c r="Y326" s="58"/>
      <c r="Z326" s="58">
        <f t="shared" si="429"/>
        <v>0.36436625440053971</v>
      </c>
      <c r="AA326" s="58"/>
      <c r="AB326" s="58">
        <f t="shared" si="430"/>
        <v>78.272429828949413</v>
      </c>
      <c r="AC326" s="58"/>
      <c r="AD326" s="58">
        <f t="shared" si="431"/>
        <v>2.2766363846178746E-2</v>
      </c>
      <c r="AE326" s="58"/>
      <c r="AF326" s="58">
        <f t="shared" si="432"/>
        <v>3.4880575801026152E-2</v>
      </c>
      <c r="AG326" s="58"/>
      <c r="AH326" s="58">
        <f t="shared" si="433"/>
        <v>0.60195101472190049</v>
      </c>
      <c r="AI326" s="58"/>
      <c r="AJ326" s="58">
        <f t="shared" si="434"/>
        <v>1.9424512272427738E-2</v>
      </c>
      <c r="AK326" s="58"/>
      <c r="AL326" s="58">
        <f t="shared" si="435"/>
        <v>12.448397112222507</v>
      </c>
      <c r="AM326" s="58"/>
      <c r="AN326" s="58">
        <f t="shared" si="436"/>
        <v>1.6918123592114479E-2</v>
      </c>
      <c r="AO326" s="58"/>
      <c r="AP326" s="58">
        <f t="shared" si="437"/>
        <v>8.2188662141938877</v>
      </c>
      <c r="AQ326" s="58">
        <f t="shared" si="419"/>
        <v>5.3827160493827167E-3</v>
      </c>
      <c r="AR326" s="58">
        <f t="shared" si="420"/>
        <v>3438.0733944954131</v>
      </c>
      <c r="AS326" s="58">
        <f t="shared" si="421"/>
        <v>18.506172839506178</v>
      </c>
      <c r="AT326" s="58">
        <f t="shared" si="422"/>
        <v>5.7945870922970155E-2</v>
      </c>
      <c r="AU326" s="58">
        <f t="shared" si="423"/>
        <v>10.44610778443114</v>
      </c>
      <c r="AV326" s="58">
        <f t="shared" si="424"/>
        <v>16.004587155963304</v>
      </c>
      <c r="AW326" s="58">
        <f t="shared" si="425"/>
        <v>4.6551034022681787E-3</v>
      </c>
      <c r="AX326" s="58">
        <f t="shared" si="426"/>
        <v>27.495387418896573</v>
      </c>
      <c r="AY326" s="58"/>
      <c r="AZ326" s="58"/>
      <c r="BA326" s="58"/>
      <c r="BB326" s="58"/>
      <c r="BC326" s="58"/>
      <c r="BD326" s="58"/>
      <c r="BE326" s="58"/>
      <c r="BF326" s="58"/>
      <c r="BG326" s="58"/>
      <c r="BH326" s="58"/>
      <c r="BI326" s="58"/>
      <c r="BJ326" s="58"/>
      <c r="BK326" s="58"/>
      <c r="BL326" s="58"/>
      <c r="BM326" s="58"/>
      <c r="BN326" s="58"/>
      <c r="BO326" s="58"/>
      <c r="BP326" s="58"/>
      <c r="BQ326" s="58"/>
      <c r="BR326" s="58"/>
      <c r="BS326" s="58"/>
      <c r="BT326" s="58"/>
      <c r="BU326" s="58"/>
      <c r="BV326" s="58"/>
      <c r="BW326" s="58"/>
      <c r="BX326" s="58"/>
      <c r="BY326" s="58"/>
      <c r="BZ326" s="58"/>
      <c r="CA326" s="58"/>
      <c r="CB326" s="58"/>
      <c r="CC326" s="58"/>
      <c r="CD326" s="58"/>
      <c r="CE326" s="58"/>
      <c r="CF326" s="58"/>
      <c r="CG326" s="58"/>
      <c r="CH326" s="58"/>
      <c r="CI326" s="58"/>
      <c r="CJ326" s="58"/>
      <c r="CK326" s="58"/>
      <c r="CL326" s="58"/>
      <c r="CM326" s="58"/>
      <c r="CN326" s="58"/>
      <c r="CO326" s="58"/>
      <c r="CP326" s="58"/>
      <c r="CQ326" s="58"/>
      <c r="CR326" s="58"/>
      <c r="CS326" s="58"/>
      <c r="CT326" s="58"/>
      <c r="CU326" s="58"/>
      <c r="CV326" s="58"/>
      <c r="CW326" s="58"/>
      <c r="CX326" s="58"/>
      <c r="CY326" s="58"/>
      <c r="CZ326" s="58"/>
      <c r="DA326" s="58"/>
      <c r="DB326" s="58"/>
      <c r="DC326" s="58"/>
      <c r="DD326" s="58"/>
      <c r="DE326" s="58"/>
      <c r="DF326" s="58"/>
      <c r="DG326" s="58"/>
      <c r="DH326" s="58"/>
      <c r="DI326" s="58"/>
      <c r="DJ326" s="58"/>
      <c r="DK326" s="58"/>
      <c r="DL326" s="58"/>
      <c r="DM326" s="58"/>
      <c r="DN326" s="58"/>
      <c r="DO326" s="58"/>
      <c r="DP326" s="58"/>
      <c r="DQ326" s="58"/>
      <c r="DR326" s="58"/>
      <c r="DS326" s="58"/>
      <c r="DT326" s="58"/>
      <c r="DU326" s="58"/>
      <c r="DV326" s="58"/>
      <c r="DW326" s="58"/>
      <c r="DX326" s="58"/>
      <c r="DY326" s="58"/>
      <c r="DZ326" s="58"/>
      <c r="EA326" s="58"/>
      <c r="EB326" s="58"/>
      <c r="EC326" s="58"/>
      <c r="ED326" s="58"/>
      <c r="EE326" s="58"/>
      <c r="EF326" s="58"/>
      <c r="EG326" s="58"/>
      <c r="EH326" s="58"/>
      <c r="EI326" s="58"/>
      <c r="EJ326" s="58"/>
      <c r="EK326" s="58"/>
      <c r="EL326" s="58"/>
      <c r="EN326" s="8">
        <v>9</v>
      </c>
      <c r="EO326" s="8">
        <v>1</v>
      </c>
    </row>
    <row r="327" spans="1:145">
      <c r="B327" s="18" t="s">
        <v>404</v>
      </c>
      <c r="C327" s="18" t="s">
        <v>349</v>
      </c>
      <c r="D327" s="18" t="s">
        <v>350</v>
      </c>
      <c r="E327" s="8">
        <v>9</v>
      </c>
      <c r="F327" s="8">
        <v>1</v>
      </c>
      <c r="I327" s="58">
        <v>3.66</v>
      </c>
      <c r="J327" s="58">
        <v>4.1100000000000003</v>
      </c>
      <c r="K327" s="58">
        <v>0.42520000000000002</v>
      </c>
      <c r="L327" s="58">
        <v>76.099999999999994</v>
      </c>
      <c r="M327" s="58">
        <v>8.9499999999999996E-2</v>
      </c>
      <c r="N327" s="58">
        <v>7.9799999999999996E-2</v>
      </c>
      <c r="O327" s="58">
        <v>0.59289999999999998</v>
      </c>
      <c r="P327" s="58">
        <v>8.8300000000000003E-2</v>
      </c>
      <c r="Q327" s="58">
        <v>11.99</v>
      </c>
      <c r="R327" s="58">
        <v>1.83E-2</v>
      </c>
      <c r="S327" s="58">
        <v>97.1541</v>
      </c>
      <c r="T327" s="18"/>
      <c r="V327" s="58">
        <f t="shared" si="427"/>
        <v>3.7672110595435502</v>
      </c>
      <c r="W327" s="58"/>
      <c r="X327" s="58">
        <f t="shared" si="428"/>
        <v>4.2303927471923473</v>
      </c>
      <c r="Y327" s="58"/>
      <c r="Z327" s="58">
        <f t="shared" si="429"/>
        <v>0.43765523019615232</v>
      </c>
      <c r="AA327" s="58"/>
      <c r="AB327" s="58">
        <f t="shared" si="430"/>
        <v>78.329169844607677</v>
      </c>
      <c r="AC327" s="58"/>
      <c r="AD327" s="58">
        <f t="shared" si="431"/>
        <v>9.2121691210149639E-2</v>
      </c>
      <c r="AE327" s="58"/>
      <c r="AF327" s="58">
        <f t="shared" si="432"/>
        <v>8.2137552609720013E-2</v>
      </c>
      <c r="AG327" s="58"/>
      <c r="AH327" s="58">
        <f t="shared" si="433"/>
        <v>0.61026760579327066</v>
      </c>
      <c r="AI327" s="58"/>
      <c r="AJ327" s="58">
        <f t="shared" si="434"/>
        <v>9.0886540043086203E-2</v>
      </c>
      <c r="AK327" s="58"/>
      <c r="AL327" s="58">
        <f t="shared" si="435"/>
        <v>12.341218744242395</v>
      </c>
      <c r="AM327" s="58"/>
      <c r="AN327" s="58">
        <f t="shared" si="436"/>
        <v>1.8836055297717751E-2</v>
      </c>
      <c r="AO327" s="58"/>
      <c r="AP327" s="58">
        <f t="shared" si="437"/>
        <v>7.9976038067358974</v>
      </c>
      <c r="AQ327" s="58">
        <f t="shared" si="419"/>
        <v>2.1776155717761553E-2</v>
      </c>
      <c r="AR327" s="58">
        <f t="shared" si="420"/>
        <v>850.2793296089385</v>
      </c>
      <c r="AS327" s="58">
        <f t="shared" si="421"/>
        <v>18.515815085158145</v>
      </c>
      <c r="AT327" s="58">
        <f t="shared" si="422"/>
        <v>0.13459268004722549</v>
      </c>
      <c r="AU327" s="58">
        <f t="shared" si="423"/>
        <v>5.3283208020050132</v>
      </c>
      <c r="AV327" s="58">
        <f t="shared" si="424"/>
        <v>4.7508379888268166</v>
      </c>
      <c r="AW327" s="58">
        <f t="shared" si="425"/>
        <v>5.5873850197109077E-3</v>
      </c>
      <c r="AX327" s="58">
        <f t="shared" si="426"/>
        <v>42.642832329221996</v>
      </c>
      <c r="AY327" s="58"/>
      <c r="AZ327" s="58"/>
      <c r="BA327" s="58"/>
      <c r="BB327" s="58"/>
      <c r="BC327" s="58"/>
      <c r="BD327" s="58"/>
      <c r="BE327" s="58"/>
      <c r="BF327" s="58"/>
      <c r="BG327" s="58"/>
      <c r="BH327" s="58"/>
      <c r="BI327" s="58"/>
      <c r="BJ327" s="58"/>
      <c r="BK327" s="58"/>
      <c r="BL327" s="58"/>
      <c r="BM327" s="58"/>
      <c r="BN327" s="58"/>
      <c r="BO327" s="58"/>
      <c r="BP327" s="58"/>
      <c r="BQ327" s="58"/>
      <c r="BR327" s="58"/>
      <c r="BS327" s="58"/>
      <c r="BT327" s="58"/>
      <c r="BU327" s="58"/>
      <c r="BV327" s="58"/>
      <c r="BW327" s="58"/>
      <c r="BX327" s="58"/>
      <c r="BY327" s="58"/>
      <c r="BZ327" s="58"/>
      <c r="CA327" s="58"/>
      <c r="CB327" s="58"/>
      <c r="CC327" s="58"/>
      <c r="CD327" s="58"/>
      <c r="CE327" s="58"/>
      <c r="CF327" s="58"/>
      <c r="CG327" s="58"/>
      <c r="CH327" s="58"/>
      <c r="CI327" s="58"/>
      <c r="CJ327" s="58"/>
      <c r="CK327" s="58"/>
      <c r="CL327" s="58"/>
      <c r="CM327" s="58"/>
      <c r="CN327" s="58"/>
      <c r="CO327" s="58"/>
      <c r="CP327" s="58"/>
      <c r="CQ327" s="58"/>
      <c r="CR327" s="58"/>
      <c r="CS327" s="58"/>
      <c r="CT327" s="58"/>
      <c r="CU327" s="58"/>
      <c r="CV327" s="58"/>
      <c r="CW327" s="58"/>
      <c r="CX327" s="58"/>
      <c r="CY327" s="58"/>
      <c r="CZ327" s="58"/>
      <c r="DA327" s="58"/>
      <c r="DB327" s="58"/>
      <c r="DC327" s="58"/>
      <c r="DD327" s="58"/>
      <c r="DE327" s="58"/>
      <c r="DF327" s="58"/>
      <c r="DG327" s="58"/>
      <c r="DH327" s="58"/>
      <c r="DI327" s="58"/>
      <c r="DJ327" s="58"/>
      <c r="DK327" s="58"/>
      <c r="DL327" s="58"/>
      <c r="DM327" s="58"/>
      <c r="DN327" s="58"/>
      <c r="DO327" s="58"/>
      <c r="DP327" s="58"/>
      <c r="DQ327" s="58"/>
      <c r="DR327" s="58"/>
      <c r="DS327" s="58"/>
      <c r="DT327" s="58"/>
      <c r="DU327" s="58"/>
      <c r="DV327" s="58"/>
      <c r="DW327" s="58"/>
      <c r="DX327" s="58"/>
      <c r="DY327" s="58"/>
      <c r="DZ327" s="58"/>
      <c r="EA327" s="58"/>
      <c r="EB327" s="58"/>
      <c r="EC327" s="58"/>
      <c r="ED327" s="58"/>
      <c r="EE327" s="58"/>
      <c r="EF327" s="58"/>
      <c r="EG327" s="58"/>
      <c r="EH327" s="58"/>
      <c r="EI327" s="58"/>
      <c r="EJ327" s="58"/>
      <c r="EK327" s="58"/>
      <c r="EL327" s="58"/>
      <c r="EN327" s="8">
        <v>9</v>
      </c>
      <c r="EO327" s="8">
        <v>1</v>
      </c>
    </row>
    <row r="328" spans="1:145">
      <c r="B328" s="18" t="s">
        <v>405</v>
      </c>
      <c r="C328" s="18" t="s">
        <v>349</v>
      </c>
      <c r="D328" s="18" t="s">
        <v>350</v>
      </c>
      <c r="E328" s="8">
        <v>9</v>
      </c>
      <c r="F328" s="8">
        <v>1</v>
      </c>
      <c r="I328" s="58">
        <v>3.8</v>
      </c>
      <c r="J328" s="58">
        <v>4.09</v>
      </c>
      <c r="K328" s="58">
        <v>0.62180000000000002</v>
      </c>
      <c r="L328" s="58">
        <v>75.260000000000005</v>
      </c>
      <c r="M328" s="58">
        <v>6.7299999999999999E-2</v>
      </c>
      <c r="N328" s="58">
        <v>0.05</v>
      </c>
      <c r="O328" s="58">
        <v>0.55130000000000001</v>
      </c>
      <c r="P328" s="58">
        <v>3.0000000000000001E-3</v>
      </c>
      <c r="Q328" s="58">
        <v>12.01</v>
      </c>
      <c r="R328" s="58">
        <v>0</v>
      </c>
      <c r="S328" s="58">
        <v>96.453500000000005</v>
      </c>
      <c r="T328" s="18"/>
      <c r="V328" s="58">
        <f t="shared" si="427"/>
        <v>3.9397222495814037</v>
      </c>
      <c r="W328" s="58"/>
      <c r="X328" s="58">
        <f t="shared" si="428"/>
        <v>4.2403852633652486</v>
      </c>
      <c r="Y328" s="58"/>
      <c r="Z328" s="58">
        <f t="shared" si="429"/>
        <v>0.64466297231308356</v>
      </c>
      <c r="AA328" s="58"/>
      <c r="AB328" s="58">
        <f t="shared" si="430"/>
        <v>78.02723592197276</v>
      </c>
      <c r="AC328" s="58"/>
      <c r="AD328" s="58">
        <f t="shared" si="431"/>
        <v>6.9774554578112755E-2</v>
      </c>
      <c r="AE328" s="58"/>
      <c r="AF328" s="58">
        <f t="shared" si="432"/>
        <v>5.1838450652386903E-2</v>
      </c>
      <c r="AG328" s="58"/>
      <c r="AH328" s="58">
        <f t="shared" si="433"/>
        <v>0.57157075689321801</v>
      </c>
      <c r="AI328" s="58"/>
      <c r="AJ328" s="58">
        <f t="shared" si="434"/>
        <v>3.1103070391432139E-3</v>
      </c>
      <c r="AK328" s="58"/>
      <c r="AL328" s="58">
        <f t="shared" si="435"/>
        <v>12.451595846703333</v>
      </c>
      <c r="AM328" s="58"/>
      <c r="AN328" s="58">
        <f t="shared" si="436"/>
        <v>0</v>
      </c>
      <c r="AO328" s="58"/>
      <c r="AP328" s="58">
        <f t="shared" si="437"/>
        <v>8.1801075129466518</v>
      </c>
      <c r="AQ328" s="58">
        <f t="shared" si="419"/>
        <v>1.6454767726161366E-2</v>
      </c>
      <c r="AR328" s="58">
        <f t="shared" si="420"/>
        <v>1118.2763744427937</v>
      </c>
      <c r="AS328" s="58">
        <f t="shared" si="421"/>
        <v>18.400977995110022</v>
      </c>
      <c r="AT328" s="58">
        <f t="shared" si="422"/>
        <v>9.0694721567204789E-2</v>
      </c>
      <c r="AU328" s="58">
        <f t="shared" si="423"/>
        <v>12.436</v>
      </c>
      <c r="AV328" s="58">
        <f t="shared" si="424"/>
        <v>9.2392273402674618</v>
      </c>
      <c r="AW328" s="58">
        <f t="shared" si="425"/>
        <v>8.2620249800690951E-3</v>
      </c>
      <c r="AX328" s="58">
        <f t="shared" si="426"/>
        <v>24.158708615662238</v>
      </c>
      <c r="AY328" s="58"/>
      <c r="AZ328" s="58"/>
      <c r="BA328" s="58"/>
      <c r="BB328" s="58"/>
      <c r="BC328" s="58"/>
      <c r="BD328" s="58"/>
      <c r="BE328" s="58"/>
      <c r="BF328" s="58"/>
      <c r="BG328" s="58"/>
      <c r="BH328" s="58"/>
      <c r="BI328" s="58"/>
      <c r="BJ328" s="58"/>
      <c r="BK328" s="58"/>
      <c r="BL328" s="58"/>
      <c r="BM328" s="58"/>
      <c r="BN328" s="58"/>
      <c r="BO328" s="58"/>
      <c r="BP328" s="58"/>
      <c r="BQ328" s="58"/>
      <c r="BR328" s="58"/>
      <c r="BS328" s="58"/>
      <c r="BT328" s="58"/>
      <c r="BU328" s="58"/>
      <c r="BV328" s="58"/>
      <c r="BW328" s="58"/>
      <c r="BX328" s="58"/>
      <c r="BY328" s="58"/>
      <c r="BZ328" s="58"/>
      <c r="CA328" s="58"/>
      <c r="CB328" s="58"/>
      <c r="CC328" s="58"/>
      <c r="CD328" s="58"/>
      <c r="CE328" s="58"/>
      <c r="CF328" s="58"/>
      <c r="CG328" s="58"/>
      <c r="CH328" s="58"/>
      <c r="CI328" s="58"/>
      <c r="CJ328" s="58"/>
      <c r="CK328" s="58"/>
      <c r="CL328" s="58"/>
      <c r="CM328" s="58"/>
      <c r="CN328" s="58"/>
      <c r="CO328" s="58"/>
      <c r="CP328" s="58"/>
      <c r="CQ328" s="58"/>
      <c r="CR328" s="58"/>
      <c r="CS328" s="58"/>
      <c r="CT328" s="58"/>
      <c r="CU328" s="58"/>
      <c r="CV328" s="58"/>
      <c r="CW328" s="58"/>
      <c r="CX328" s="58"/>
      <c r="CY328" s="58"/>
      <c r="CZ328" s="58"/>
      <c r="DA328" s="58"/>
      <c r="DB328" s="58"/>
      <c r="DC328" s="58"/>
      <c r="DD328" s="58"/>
      <c r="DE328" s="58"/>
      <c r="DF328" s="58"/>
      <c r="DG328" s="58"/>
      <c r="DH328" s="58"/>
      <c r="DI328" s="58"/>
      <c r="DJ328" s="58"/>
      <c r="DK328" s="58"/>
      <c r="DL328" s="58"/>
      <c r="DM328" s="58"/>
      <c r="DN328" s="58"/>
      <c r="DO328" s="58"/>
      <c r="DP328" s="58"/>
      <c r="DQ328" s="58"/>
      <c r="DR328" s="58"/>
      <c r="DS328" s="58"/>
      <c r="DT328" s="58"/>
      <c r="DU328" s="58"/>
      <c r="DV328" s="58"/>
      <c r="DW328" s="58"/>
      <c r="DX328" s="58"/>
      <c r="DY328" s="58"/>
      <c r="DZ328" s="58"/>
      <c r="EA328" s="58"/>
      <c r="EB328" s="58"/>
      <c r="EC328" s="58"/>
      <c r="ED328" s="58"/>
      <c r="EE328" s="58"/>
      <c r="EF328" s="58"/>
      <c r="EG328" s="58"/>
      <c r="EH328" s="58"/>
      <c r="EI328" s="58"/>
      <c r="EJ328" s="58"/>
      <c r="EK328" s="58"/>
      <c r="EL328" s="58"/>
      <c r="EN328" s="8">
        <v>9</v>
      </c>
      <c r="EO328" s="8">
        <v>1</v>
      </c>
    </row>
    <row r="329" spans="1:145">
      <c r="B329" s="18" t="s">
        <v>406</v>
      </c>
      <c r="C329" s="18" t="s">
        <v>349</v>
      </c>
      <c r="D329" s="18" t="s">
        <v>350</v>
      </c>
      <c r="E329" s="8">
        <v>9</v>
      </c>
      <c r="F329" s="8">
        <v>1</v>
      </c>
      <c r="I329" s="58">
        <v>3.77</v>
      </c>
      <c r="J329" s="58">
        <v>4.1100000000000003</v>
      </c>
      <c r="K329" s="58">
        <v>0.46929999999999999</v>
      </c>
      <c r="L329" s="58">
        <v>75.5</v>
      </c>
      <c r="M329" s="58">
        <v>8.3900000000000002E-2</v>
      </c>
      <c r="N329" s="58">
        <v>6.9900000000000004E-2</v>
      </c>
      <c r="O329" s="58">
        <v>0.55249999999999999</v>
      </c>
      <c r="P329" s="58">
        <v>8.0100000000000005E-2</v>
      </c>
      <c r="Q329" s="58">
        <v>12.08</v>
      </c>
      <c r="R329" s="58">
        <v>4.58E-2</v>
      </c>
      <c r="S329" s="58">
        <v>96.761600000000001</v>
      </c>
      <c r="T329" s="18"/>
      <c r="V329" s="58">
        <f t="shared" si="427"/>
        <v>3.8961736887360274</v>
      </c>
      <c r="W329" s="58"/>
      <c r="X329" s="58">
        <f t="shared" si="428"/>
        <v>4.2475527481976325</v>
      </c>
      <c r="Y329" s="58"/>
      <c r="Z329" s="58">
        <f t="shared" si="429"/>
        <v>0.4850064488392089</v>
      </c>
      <c r="AA329" s="58"/>
      <c r="AB329" s="58">
        <f t="shared" si="430"/>
        <v>78.026820556915141</v>
      </c>
      <c r="AC329" s="58"/>
      <c r="AD329" s="58">
        <f t="shared" si="431"/>
        <v>8.6707950261260672E-2</v>
      </c>
      <c r="AE329" s="58"/>
      <c r="AF329" s="58">
        <f t="shared" si="432"/>
        <v>7.2239400754018121E-2</v>
      </c>
      <c r="AG329" s="58"/>
      <c r="AH329" s="58">
        <f t="shared" si="433"/>
        <v>0.57099097162510748</v>
      </c>
      <c r="AI329" s="58"/>
      <c r="AJ329" s="58">
        <f t="shared" si="434"/>
        <v>8.2780772537866268E-2</v>
      </c>
      <c r="AK329" s="58"/>
      <c r="AL329" s="58">
        <f t="shared" si="435"/>
        <v>12.484291289106423</v>
      </c>
      <c r="AM329" s="58"/>
      <c r="AN329" s="58">
        <f t="shared" si="436"/>
        <v>4.7332826245122035E-2</v>
      </c>
      <c r="AO329" s="58"/>
      <c r="AP329" s="58">
        <f t="shared" si="437"/>
        <v>8.1437264369336599</v>
      </c>
      <c r="AQ329" s="58">
        <f t="shared" si="419"/>
        <v>2.0413625304136252E-2</v>
      </c>
      <c r="AR329" s="58">
        <f t="shared" si="420"/>
        <v>899.88081048867696</v>
      </c>
      <c r="AS329" s="58">
        <f t="shared" si="421"/>
        <v>18.369829683698295</v>
      </c>
      <c r="AT329" s="58">
        <f t="shared" si="422"/>
        <v>0.12651583710407238</v>
      </c>
      <c r="AU329" s="58">
        <f t="shared" si="423"/>
        <v>6.7138769670958505</v>
      </c>
      <c r="AV329" s="58">
        <f t="shared" si="424"/>
        <v>5.5935637663885567</v>
      </c>
      <c r="AW329" s="58">
        <f t="shared" si="425"/>
        <v>6.2158940397350985E-3</v>
      </c>
      <c r="AX329" s="58">
        <f t="shared" si="426"/>
        <v>37.108171375578713</v>
      </c>
      <c r="AY329" s="58"/>
      <c r="AZ329" s="58"/>
      <c r="BA329" s="58"/>
      <c r="BB329" s="58"/>
      <c r="BC329" s="58"/>
      <c r="BD329" s="58"/>
      <c r="BE329" s="58"/>
      <c r="BF329" s="58"/>
      <c r="BG329" s="58"/>
      <c r="BH329" s="58"/>
      <c r="BI329" s="58"/>
      <c r="BJ329" s="58"/>
      <c r="BK329" s="58"/>
      <c r="BL329" s="58"/>
      <c r="BM329" s="58"/>
      <c r="BN329" s="58"/>
      <c r="BO329" s="58"/>
      <c r="BP329" s="58"/>
      <c r="BQ329" s="58"/>
      <c r="BR329" s="58"/>
      <c r="BS329" s="58"/>
      <c r="BT329" s="58"/>
      <c r="BU329" s="58"/>
      <c r="BV329" s="58"/>
      <c r="BW329" s="58"/>
      <c r="BX329" s="58"/>
      <c r="BY329" s="58"/>
      <c r="BZ329" s="58"/>
      <c r="CA329" s="58"/>
      <c r="CB329" s="58"/>
      <c r="CC329" s="58"/>
      <c r="CD329" s="58"/>
      <c r="CE329" s="58"/>
      <c r="CF329" s="58"/>
      <c r="CG329" s="58"/>
      <c r="CH329" s="58"/>
      <c r="CI329" s="58"/>
      <c r="CJ329" s="58"/>
      <c r="CK329" s="58"/>
      <c r="CL329" s="58"/>
      <c r="CM329" s="58"/>
      <c r="CN329" s="58"/>
      <c r="CO329" s="58"/>
      <c r="CP329" s="58"/>
      <c r="CQ329" s="58"/>
      <c r="CR329" s="58"/>
      <c r="CS329" s="58"/>
      <c r="CT329" s="58"/>
      <c r="CU329" s="58"/>
      <c r="CV329" s="58"/>
      <c r="CW329" s="58"/>
      <c r="CX329" s="58"/>
      <c r="CY329" s="58"/>
      <c r="CZ329" s="58"/>
      <c r="DA329" s="58"/>
      <c r="DB329" s="58"/>
      <c r="DC329" s="58"/>
      <c r="DD329" s="58"/>
      <c r="DE329" s="58"/>
      <c r="DF329" s="58"/>
      <c r="DG329" s="58"/>
      <c r="DH329" s="58"/>
      <c r="DI329" s="58"/>
      <c r="DJ329" s="58"/>
      <c r="DK329" s="58"/>
      <c r="DL329" s="58"/>
      <c r="DM329" s="58"/>
      <c r="DN329" s="58"/>
      <c r="DO329" s="58"/>
      <c r="DP329" s="58"/>
      <c r="DQ329" s="58"/>
      <c r="DR329" s="58"/>
      <c r="DS329" s="58"/>
      <c r="DT329" s="58"/>
      <c r="DU329" s="58"/>
      <c r="DV329" s="58"/>
      <c r="DW329" s="58"/>
      <c r="DX329" s="58"/>
      <c r="DY329" s="58"/>
      <c r="DZ329" s="58"/>
      <c r="EA329" s="58"/>
      <c r="EB329" s="58"/>
      <c r="EC329" s="58"/>
      <c r="ED329" s="58"/>
      <c r="EE329" s="58"/>
      <c r="EF329" s="58"/>
      <c r="EG329" s="58"/>
      <c r="EH329" s="58"/>
      <c r="EI329" s="58"/>
      <c r="EJ329" s="58"/>
      <c r="EK329" s="58"/>
      <c r="EL329" s="58"/>
      <c r="EN329" s="8">
        <v>9</v>
      </c>
      <c r="EO329" s="8">
        <v>1</v>
      </c>
    </row>
    <row r="330" spans="1:145">
      <c r="B330" s="18" t="s">
        <v>407</v>
      </c>
      <c r="C330" s="18" t="s">
        <v>349</v>
      </c>
      <c r="D330" s="18" t="s">
        <v>350</v>
      </c>
      <c r="E330" s="8">
        <v>9</v>
      </c>
      <c r="F330" s="8">
        <v>1</v>
      </c>
      <c r="I330" s="58">
        <v>3.76</v>
      </c>
      <c r="J330" s="58">
        <v>4.07</v>
      </c>
      <c r="K330" s="58">
        <v>0.57069999999999999</v>
      </c>
      <c r="L330" s="58">
        <v>75.38</v>
      </c>
      <c r="M330" s="58">
        <v>7.9299999999999995E-2</v>
      </c>
      <c r="N330" s="58">
        <v>8.2299999999999998E-2</v>
      </c>
      <c r="O330" s="58">
        <v>0.56620000000000004</v>
      </c>
      <c r="P330" s="58">
        <v>4.8800000000000003E-2</v>
      </c>
      <c r="Q330" s="58">
        <v>12.03</v>
      </c>
      <c r="R330" s="58">
        <v>1.4E-2</v>
      </c>
      <c r="S330" s="58">
        <v>96.601299999999995</v>
      </c>
      <c r="T330" s="18"/>
      <c r="V330" s="58">
        <f t="shared" si="427"/>
        <v>3.8922871638373393</v>
      </c>
      <c r="W330" s="58"/>
      <c r="X330" s="58">
        <f t="shared" si="428"/>
        <v>4.2131938183026527</v>
      </c>
      <c r="Y330" s="58"/>
      <c r="Z330" s="58">
        <f t="shared" si="429"/>
        <v>0.59077879904307706</v>
      </c>
      <c r="AA330" s="58"/>
      <c r="AB330" s="58">
        <f t="shared" si="430"/>
        <v>78.03207617288794</v>
      </c>
      <c r="AC330" s="58"/>
      <c r="AD330" s="58">
        <f t="shared" si="431"/>
        <v>8.2089992577739634E-2</v>
      </c>
      <c r="AE330" s="58"/>
      <c r="AF330" s="58">
        <f t="shared" si="432"/>
        <v>8.5195540846758788E-2</v>
      </c>
      <c r="AG330" s="58"/>
      <c r="AH330" s="58">
        <f t="shared" si="433"/>
        <v>0.58612047663954836</v>
      </c>
      <c r="AI330" s="58"/>
      <c r="AJ330" s="58">
        <f t="shared" si="434"/>
        <v>5.0516918509378242E-2</v>
      </c>
      <c r="AK330" s="58"/>
      <c r="AL330" s="58">
        <f t="shared" si="435"/>
        <v>12.453248558766807</v>
      </c>
      <c r="AM330" s="58"/>
      <c r="AN330" s="58">
        <f t="shared" si="436"/>
        <v>1.4492558588756053E-2</v>
      </c>
      <c r="AO330" s="58"/>
      <c r="AP330" s="58">
        <f t="shared" si="437"/>
        <v>8.1054809821399925</v>
      </c>
      <c r="AQ330" s="58">
        <f t="shared" si="419"/>
        <v>1.948402948402948E-2</v>
      </c>
      <c r="AR330" s="58">
        <f t="shared" si="420"/>
        <v>950.56746532156365</v>
      </c>
      <c r="AS330" s="58">
        <f t="shared" si="421"/>
        <v>18.520884520884518</v>
      </c>
      <c r="AT330" s="58">
        <f t="shared" si="422"/>
        <v>0.14535499823383963</v>
      </c>
      <c r="AU330" s="58">
        <f t="shared" si="423"/>
        <v>6.9343863912515191</v>
      </c>
      <c r="AV330" s="58">
        <f t="shared" si="424"/>
        <v>7.1967213114754101</v>
      </c>
      <c r="AW330" s="58">
        <f t="shared" si="425"/>
        <v>7.5709737330856997E-3</v>
      </c>
      <c r="AX330" s="58">
        <f t="shared" si="426"/>
        <v>36.357174511105441</v>
      </c>
      <c r="AY330" s="58"/>
      <c r="AZ330" s="58"/>
      <c r="BA330" s="58"/>
      <c r="BB330" s="58"/>
      <c r="BC330" s="58"/>
      <c r="BD330" s="58"/>
      <c r="BE330" s="58"/>
      <c r="BF330" s="58"/>
      <c r="BG330" s="58"/>
      <c r="BH330" s="58"/>
      <c r="BI330" s="58"/>
      <c r="BJ330" s="58"/>
      <c r="BK330" s="58"/>
      <c r="BL330" s="58"/>
      <c r="BM330" s="58"/>
      <c r="BN330" s="58"/>
      <c r="BO330" s="58"/>
      <c r="BP330" s="58"/>
      <c r="BQ330" s="58"/>
      <c r="BR330" s="58"/>
      <c r="BS330" s="58"/>
      <c r="BT330" s="58"/>
      <c r="BU330" s="58"/>
      <c r="BV330" s="58"/>
      <c r="BW330" s="58"/>
      <c r="BX330" s="58"/>
      <c r="BY330" s="58"/>
      <c r="BZ330" s="58"/>
      <c r="CA330" s="58"/>
      <c r="CB330" s="58"/>
      <c r="CC330" s="58"/>
      <c r="CD330" s="58"/>
      <c r="CE330" s="58"/>
      <c r="CF330" s="58"/>
      <c r="CG330" s="58"/>
      <c r="CH330" s="58"/>
      <c r="CI330" s="58"/>
      <c r="CJ330" s="58"/>
      <c r="CK330" s="58"/>
      <c r="CL330" s="58"/>
      <c r="CM330" s="58"/>
      <c r="CN330" s="58"/>
      <c r="CO330" s="58"/>
      <c r="CP330" s="58"/>
      <c r="CQ330" s="58"/>
      <c r="CR330" s="58"/>
      <c r="CS330" s="58"/>
      <c r="CT330" s="58"/>
      <c r="CU330" s="58"/>
      <c r="CV330" s="58"/>
      <c r="CW330" s="58"/>
      <c r="CX330" s="58"/>
      <c r="CY330" s="58"/>
      <c r="CZ330" s="58"/>
      <c r="DA330" s="58"/>
      <c r="DB330" s="58"/>
      <c r="DC330" s="58"/>
      <c r="DD330" s="58"/>
      <c r="DE330" s="58"/>
      <c r="DF330" s="58"/>
      <c r="DG330" s="58"/>
      <c r="DH330" s="58"/>
      <c r="DI330" s="58"/>
      <c r="DJ330" s="58"/>
      <c r="DK330" s="58"/>
      <c r="DL330" s="58"/>
      <c r="DM330" s="58"/>
      <c r="DN330" s="58"/>
      <c r="DO330" s="58"/>
      <c r="DP330" s="58"/>
      <c r="DQ330" s="58"/>
      <c r="DR330" s="58"/>
      <c r="DS330" s="58"/>
      <c r="DT330" s="58"/>
      <c r="DU330" s="58"/>
      <c r="DV330" s="58"/>
      <c r="DW330" s="58"/>
      <c r="DX330" s="58"/>
      <c r="DY330" s="58"/>
      <c r="DZ330" s="58"/>
      <c r="EA330" s="58"/>
      <c r="EB330" s="58"/>
      <c r="EC330" s="58"/>
      <c r="ED330" s="58"/>
      <c r="EE330" s="58"/>
      <c r="EF330" s="58"/>
      <c r="EG330" s="58"/>
      <c r="EH330" s="58"/>
      <c r="EI330" s="58"/>
      <c r="EJ330" s="58"/>
      <c r="EK330" s="58"/>
      <c r="EL330" s="58"/>
      <c r="EN330" s="8">
        <v>9</v>
      </c>
      <c r="EO330" s="8">
        <v>1</v>
      </c>
    </row>
    <row r="331" spans="1:145">
      <c r="B331" s="18" t="s">
        <v>408</v>
      </c>
      <c r="C331" s="18" t="s">
        <v>349</v>
      </c>
      <c r="D331" s="18" t="s">
        <v>350</v>
      </c>
      <c r="E331" s="8">
        <v>9</v>
      </c>
      <c r="F331" s="8">
        <v>1</v>
      </c>
      <c r="I331" s="58">
        <v>3.78</v>
      </c>
      <c r="J331" s="58">
        <v>4.09</v>
      </c>
      <c r="K331" s="58">
        <v>0.45040000000000002</v>
      </c>
      <c r="L331" s="58">
        <v>75.150000000000006</v>
      </c>
      <c r="M331" s="58">
        <v>8.0600000000000005E-2</v>
      </c>
      <c r="N331" s="58">
        <v>4.7600000000000003E-2</v>
      </c>
      <c r="O331" s="58">
        <v>0.56979999999999997</v>
      </c>
      <c r="P331" s="58">
        <v>8.8200000000000001E-2</v>
      </c>
      <c r="Q331" s="58">
        <v>11.92</v>
      </c>
      <c r="R331" s="58">
        <v>0</v>
      </c>
      <c r="S331" s="58">
        <v>96.176699999999997</v>
      </c>
      <c r="T331" s="18"/>
      <c r="V331" s="58">
        <f t="shared" si="427"/>
        <v>3.9302658544117235</v>
      </c>
      <c r="W331" s="58"/>
      <c r="X331" s="58">
        <f t="shared" si="428"/>
        <v>4.2525892445883464</v>
      </c>
      <c r="Y331" s="58"/>
      <c r="Z331" s="58">
        <f t="shared" si="429"/>
        <v>0.46830469334048686</v>
      </c>
      <c r="AA331" s="58"/>
      <c r="AB331" s="58">
        <f t="shared" si="430"/>
        <v>78.137428296042614</v>
      </c>
      <c r="AC331" s="58"/>
      <c r="AD331" s="58">
        <f t="shared" si="431"/>
        <v>8.3804081445921941E-2</v>
      </c>
      <c r="AE331" s="58"/>
      <c r="AF331" s="58">
        <f t="shared" si="432"/>
        <v>4.9492236685184668E-2</v>
      </c>
      <c r="AG331" s="58"/>
      <c r="AH331" s="58">
        <f t="shared" si="433"/>
        <v>0.5924511862020635</v>
      </c>
      <c r="AI331" s="58"/>
      <c r="AJ331" s="58">
        <f t="shared" si="434"/>
        <v>9.1706203269606879E-2</v>
      </c>
      <c r="AK331" s="58"/>
      <c r="AL331" s="58">
        <f t="shared" si="435"/>
        <v>12.393854228726916</v>
      </c>
      <c r="AM331" s="58"/>
      <c r="AN331" s="58">
        <f t="shared" si="436"/>
        <v>0</v>
      </c>
      <c r="AO331" s="58"/>
      <c r="AP331" s="58">
        <f t="shared" si="437"/>
        <v>8.1828550990000704</v>
      </c>
      <c r="AQ331" s="58">
        <f t="shared" si="419"/>
        <v>1.9706601466992667E-2</v>
      </c>
      <c r="AR331" s="58">
        <f t="shared" si="420"/>
        <v>932.38213399503729</v>
      </c>
      <c r="AS331" s="58">
        <f t="shared" si="421"/>
        <v>18.374083129584356</v>
      </c>
      <c r="AT331" s="58">
        <f t="shared" si="422"/>
        <v>8.3538083538083549E-2</v>
      </c>
      <c r="AU331" s="58">
        <f t="shared" si="423"/>
        <v>9.46218487394958</v>
      </c>
      <c r="AV331" s="58">
        <f t="shared" si="424"/>
        <v>5.5880893300248138</v>
      </c>
      <c r="AW331" s="58">
        <f t="shared" si="425"/>
        <v>5.9933466400532258E-3</v>
      </c>
      <c r="AX331" s="58">
        <f t="shared" si="426"/>
        <v>29.510746329208342</v>
      </c>
      <c r="AY331" s="58"/>
      <c r="AZ331" s="58"/>
      <c r="BA331" s="58"/>
      <c r="BB331" s="58"/>
      <c r="BC331" s="58"/>
      <c r="BD331" s="58"/>
      <c r="BE331" s="58"/>
      <c r="BF331" s="58"/>
      <c r="BG331" s="58"/>
      <c r="BH331" s="58"/>
      <c r="BI331" s="58"/>
      <c r="BJ331" s="58"/>
      <c r="BK331" s="58"/>
      <c r="BL331" s="58"/>
      <c r="BM331" s="58"/>
      <c r="BN331" s="58"/>
      <c r="BO331" s="58"/>
      <c r="BP331" s="58"/>
      <c r="BQ331" s="58"/>
      <c r="BR331" s="58"/>
      <c r="BS331" s="58"/>
      <c r="BT331" s="58"/>
      <c r="BU331" s="58"/>
      <c r="BV331" s="58"/>
      <c r="BW331" s="58"/>
      <c r="BX331" s="58"/>
      <c r="BY331" s="58"/>
      <c r="BZ331" s="58"/>
      <c r="CA331" s="58"/>
      <c r="CB331" s="58"/>
      <c r="CC331" s="58"/>
      <c r="CD331" s="58"/>
      <c r="CE331" s="58"/>
      <c r="CF331" s="58"/>
      <c r="CG331" s="58"/>
      <c r="CH331" s="58"/>
      <c r="CI331" s="58"/>
      <c r="CJ331" s="58"/>
      <c r="CK331" s="58"/>
      <c r="CL331" s="58"/>
      <c r="CM331" s="58"/>
      <c r="CN331" s="58"/>
      <c r="CO331" s="58"/>
      <c r="CP331" s="58"/>
      <c r="CQ331" s="58"/>
      <c r="CR331" s="58"/>
      <c r="CS331" s="58"/>
      <c r="CT331" s="58"/>
      <c r="CU331" s="58"/>
      <c r="CV331" s="58"/>
      <c r="CW331" s="58"/>
      <c r="CX331" s="58"/>
      <c r="CY331" s="58"/>
      <c r="CZ331" s="58"/>
      <c r="DA331" s="58"/>
      <c r="DB331" s="58"/>
      <c r="DC331" s="58"/>
      <c r="DD331" s="58"/>
      <c r="DE331" s="58"/>
      <c r="DF331" s="58"/>
      <c r="DG331" s="58"/>
      <c r="DH331" s="58"/>
      <c r="DI331" s="58"/>
      <c r="DJ331" s="58"/>
      <c r="DK331" s="58"/>
      <c r="DL331" s="58"/>
      <c r="DM331" s="58"/>
      <c r="DN331" s="58"/>
      <c r="DO331" s="58"/>
      <c r="DP331" s="58"/>
      <c r="DQ331" s="58"/>
      <c r="DR331" s="58"/>
      <c r="DS331" s="58"/>
      <c r="DT331" s="58"/>
      <c r="DU331" s="58"/>
      <c r="DV331" s="58"/>
      <c r="DW331" s="58"/>
      <c r="DX331" s="58"/>
      <c r="DY331" s="58"/>
      <c r="DZ331" s="58"/>
      <c r="EA331" s="58"/>
      <c r="EB331" s="58"/>
      <c r="EC331" s="58"/>
      <c r="ED331" s="58"/>
      <c r="EE331" s="58"/>
      <c r="EF331" s="58"/>
      <c r="EG331" s="58"/>
      <c r="EH331" s="58"/>
      <c r="EI331" s="58"/>
      <c r="EJ331" s="58"/>
      <c r="EK331" s="58"/>
      <c r="EL331" s="58"/>
      <c r="EN331" s="8">
        <v>9</v>
      </c>
      <c r="EO331" s="8">
        <v>1</v>
      </c>
    </row>
    <row r="332" spans="1:145">
      <c r="B332" s="18" t="s">
        <v>409</v>
      </c>
      <c r="C332" s="18" t="s">
        <v>349</v>
      </c>
      <c r="D332" s="18" t="s">
        <v>350</v>
      </c>
      <c r="E332" s="8">
        <v>9</v>
      </c>
      <c r="F332" s="8">
        <v>1</v>
      </c>
      <c r="I332" s="58">
        <v>3.76</v>
      </c>
      <c r="J332" s="58">
        <v>4.12</v>
      </c>
      <c r="K332" s="58">
        <v>0.48859999999999998</v>
      </c>
      <c r="L332" s="58">
        <v>75.42</v>
      </c>
      <c r="M332" s="58">
        <v>5.1400000000000001E-2</v>
      </c>
      <c r="N332" s="58">
        <v>6.1699999999999998E-2</v>
      </c>
      <c r="O332" s="58">
        <v>0.56899999999999995</v>
      </c>
      <c r="P332" s="58">
        <v>9.7199999999999995E-2</v>
      </c>
      <c r="Q332" s="58">
        <v>11.94</v>
      </c>
      <c r="R332" s="58">
        <v>0</v>
      </c>
      <c r="S332" s="58">
        <v>96.507900000000006</v>
      </c>
      <c r="T332" s="18"/>
      <c r="V332" s="58">
        <f t="shared" si="427"/>
        <v>3.896054105415204</v>
      </c>
      <c r="W332" s="58"/>
      <c r="X332" s="58">
        <f t="shared" si="428"/>
        <v>4.2690805623166597</v>
      </c>
      <c r="Y332" s="58"/>
      <c r="Z332" s="58">
        <f t="shared" si="429"/>
        <v>0.50627979678347568</v>
      </c>
      <c r="AA332" s="58"/>
      <c r="AB332" s="58">
        <f t="shared" si="430"/>
        <v>78.149042720854979</v>
      </c>
      <c r="AC332" s="58"/>
      <c r="AD332" s="58">
        <f t="shared" si="431"/>
        <v>5.325988856870785E-2</v>
      </c>
      <c r="AE332" s="58"/>
      <c r="AF332" s="58">
        <f t="shared" si="432"/>
        <v>6.3932589974499493E-2</v>
      </c>
      <c r="AG332" s="58"/>
      <c r="AH332" s="58">
        <f t="shared" si="433"/>
        <v>0.58958903882480074</v>
      </c>
      <c r="AI332" s="58"/>
      <c r="AJ332" s="58">
        <f t="shared" si="434"/>
        <v>0.10071714336339302</v>
      </c>
      <c r="AK332" s="58"/>
      <c r="AL332" s="58">
        <f t="shared" si="435"/>
        <v>12.37204415389828</v>
      </c>
      <c r="AM332" s="58"/>
      <c r="AN332" s="58">
        <f t="shared" si="436"/>
        <v>0</v>
      </c>
      <c r="AO332" s="58"/>
      <c r="AP332" s="58">
        <f t="shared" si="437"/>
        <v>8.1651346677318628</v>
      </c>
      <c r="AQ332" s="58">
        <f t="shared" si="419"/>
        <v>1.2475728155339807E-2</v>
      </c>
      <c r="AR332" s="58">
        <f t="shared" si="420"/>
        <v>1467.3151750972763</v>
      </c>
      <c r="AS332" s="58">
        <f t="shared" si="421"/>
        <v>18.305825242718448</v>
      </c>
      <c r="AT332" s="58">
        <f t="shared" si="422"/>
        <v>0.10843585237258349</v>
      </c>
      <c r="AU332" s="58">
        <f t="shared" si="423"/>
        <v>7.9189627228525117</v>
      </c>
      <c r="AV332" s="58">
        <f t="shared" si="424"/>
        <v>9.5058365758754846</v>
      </c>
      <c r="AW332" s="58">
        <f t="shared" si="425"/>
        <v>6.4783876955714654E-3</v>
      </c>
      <c r="AX332" s="58">
        <f t="shared" si="426"/>
        <v>33.344100415746823</v>
      </c>
      <c r="AY332" s="58"/>
      <c r="AZ332" s="58"/>
      <c r="BA332" s="58"/>
      <c r="BB332" s="58"/>
      <c r="BC332" s="58"/>
      <c r="BD332" s="58"/>
      <c r="BE332" s="58"/>
      <c r="BF332" s="58"/>
      <c r="BG332" s="58"/>
      <c r="BH332" s="58"/>
      <c r="BI332" s="58"/>
      <c r="BJ332" s="58"/>
      <c r="BK332" s="58"/>
      <c r="BL332" s="58"/>
      <c r="BM332" s="58"/>
      <c r="BN332" s="58"/>
      <c r="BO332" s="58"/>
      <c r="BP332" s="58"/>
      <c r="BQ332" s="58"/>
      <c r="BR332" s="58"/>
      <c r="BS332" s="58"/>
      <c r="BT332" s="58"/>
      <c r="BU332" s="58"/>
      <c r="BV332" s="58"/>
      <c r="BW332" s="58"/>
      <c r="BX332" s="58"/>
      <c r="BY332" s="58"/>
      <c r="BZ332" s="58"/>
      <c r="CA332" s="58"/>
      <c r="CB332" s="58"/>
      <c r="CC332" s="58"/>
      <c r="CD332" s="58"/>
      <c r="CE332" s="58"/>
      <c r="CF332" s="58"/>
      <c r="CG332" s="58"/>
      <c r="CH332" s="58"/>
      <c r="CI332" s="58"/>
      <c r="CJ332" s="58"/>
      <c r="CK332" s="58"/>
      <c r="CL332" s="58"/>
      <c r="CM332" s="58"/>
      <c r="CN332" s="58"/>
      <c r="CO332" s="58"/>
      <c r="CP332" s="58"/>
      <c r="CQ332" s="58"/>
      <c r="CR332" s="58"/>
      <c r="CS332" s="58"/>
      <c r="CT332" s="58"/>
      <c r="CU332" s="58"/>
      <c r="CV332" s="58"/>
      <c r="CW332" s="58"/>
      <c r="CX332" s="58"/>
      <c r="CY332" s="58"/>
      <c r="CZ332" s="58"/>
      <c r="DA332" s="58"/>
      <c r="DB332" s="58"/>
      <c r="DC332" s="58"/>
      <c r="DD332" s="58"/>
      <c r="DE332" s="58"/>
      <c r="DF332" s="58"/>
      <c r="DG332" s="58"/>
      <c r="DH332" s="58"/>
      <c r="DI332" s="58"/>
      <c r="DJ332" s="58"/>
      <c r="DK332" s="58"/>
      <c r="DL332" s="58"/>
      <c r="DM332" s="58"/>
      <c r="DN332" s="58"/>
      <c r="DO332" s="58"/>
      <c r="DP332" s="58"/>
      <c r="DQ332" s="58"/>
      <c r="DR332" s="58"/>
      <c r="DS332" s="58"/>
      <c r="DT332" s="58"/>
      <c r="DU332" s="58"/>
      <c r="DV332" s="58"/>
      <c r="DW332" s="58"/>
      <c r="DX332" s="58"/>
      <c r="DY332" s="58"/>
      <c r="DZ332" s="58"/>
      <c r="EA332" s="58"/>
      <c r="EB332" s="58"/>
      <c r="EC332" s="58"/>
      <c r="ED332" s="58"/>
      <c r="EE332" s="58"/>
      <c r="EF332" s="58"/>
      <c r="EG332" s="58"/>
      <c r="EH332" s="58"/>
      <c r="EI332" s="58"/>
      <c r="EJ332" s="58"/>
      <c r="EK332" s="58"/>
      <c r="EL332" s="58"/>
      <c r="EN332" s="8">
        <v>9</v>
      </c>
      <c r="EO332" s="8">
        <v>1</v>
      </c>
    </row>
    <row r="333" spans="1:145">
      <c r="B333" s="18" t="s">
        <v>410</v>
      </c>
      <c r="C333" s="18" t="s">
        <v>349</v>
      </c>
      <c r="D333" s="18" t="s">
        <v>350</v>
      </c>
      <c r="E333" s="8">
        <v>9</v>
      </c>
      <c r="F333" s="8">
        <v>1</v>
      </c>
      <c r="I333" s="58">
        <v>3.67</v>
      </c>
      <c r="J333" s="58">
        <v>3.9</v>
      </c>
      <c r="K333" s="58">
        <v>0.57709999999999995</v>
      </c>
      <c r="L333" s="58">
        <v>74.11</v>
      </c>
      <c r="M333" s="58">
        <v>8.5800000000000001E-2</v>
      </c>
      <c r="N333" s="58">
        <v>0.1227</v>
      </c>
      <c r="O333" s="58">
        <v>0.62929999999999997</v>
      </c>
      <c r="P333" s="58">
        <v>0</v>
      </c>
      <c r="Q333" s="58">
        <v>12.9</v>
      </c>
      <c r="R333" s="58">
        <v>0</v>
      </c>
      <c r="S333" s="58">
        <v>95.995000000000005</v>
      </c>
      <c r="T333" s="18"/>
      <c r="V333" s="58">
        <f t="shared" si="427"/>
        <v>3.823115787280587</v>
      </c>
      <c r="W333" s="58"/>
      <c r="X333" s="58">
        <f t="shared" si="428"/>
        <v>4.0627115995624772</v>
      </c>
      <c r="Y333" s="58"/>
      <c r="Z333" s="58">
        <f t="shared" si="429"/>
        <v>0.60117714464295013</v>
      </c>
      <c r="AA333" s="58"/>
      <c r="AB333" s="58">
        <f t="shared" si="430"/>
        <v>77.201937600916722</v>
      </c>
      <c r="AC333" s="58"/>
      <c r="AD333" s="58">
        <f t="shared" si="431"/>
        <v>8.9379655190374496E-2</v>
      </c>
      <c r="AE333" s="58"/>
      <c r="AF333" s="58">
        <f t="shared" si="432"/>
        <v>0.12781915724777332</v>
      </c>
      <c r="AG333" s="58"/>
      <c r="AH333" s="58">
        <f t="shared" si="433"/>
        <v>0.65555497682170938</v>
      </c>
      <c r="AI333" s="58"/>
      <c r="AJ333" s="58">
        <f t="shared" si="434"/>
        <v>0</v>
      </c>
      <c r="AK333" s="58"/>
      <c r="AL333" s="58">
        <f t="shared" si="435"/>
        <v>13.438199906245115</v>
      </c>
      <c r="AM333" s="58"/>
      <c r="AN333" s="58">
        <f t="shared" si="436"/>
        <v>0</v>
      </c>
      <c r="AO333" s="58"/>
      <c r="AP333" s="58">
        <f t="shared" si="437"/>
        <v>7.8858273868430642</v>
      </c>
      <c r="AQ333" s="58">
        <f t="shared" si="419"/>
        <v>2.1999999999999999E-2</v>
      </c>
      <c r="AR333" s="58">
        <f t="shared" si="420"/>
        <v>863.75291375291386</v>
      </c>
      <c r="AS333" s="58">
        <f t="shared" si="421"/>
        <v>19.002564102564104</v>
      </c>
      <c r="AT333" s="58">
        <f t="shared" si="422"/>
        <v>0.1949785475925632</v>
      </c>
      <c r="AU333" s="58">
        <f t="shared" si="423"/>
        <v>4.7033414832925837</v>
      </c>
      <c r="AV333" s="58">
        <f t="shared" si="424"/>
        <v>6.7261072261072261</v>
      </c>
      <c r="AW333" s="58">
        <f t="shared" si="425"/>
        <v>7.7870732694643088E-3</v>
      </c>
      <c r="AX333" s="58">
        <f t="shared" si="426"/>
        <v>45.718618028943972</v>
      </c>
      <c r="AY333" s="58"/>
      <c r="AZ333" s="58"/>
      <c r="BA333" s="58"/>
      <c r="BB333" s="58"/>
      <c r="BC333" s="58"/>
      <c r="BD333" s="58"/>
      <c r="BE333" s="58"/>
      <c r="BF333" s="58"/>
      <c r="BG333" s="58"/>
      <c r="BH333" s="58"/>
      <c r="BI333" s="58"/>
      <c r="BJ333" s="58"/>
      <c r="BK333" s="58"/>
      <c r="BL333" s="58"/>
      <c r="BM333" s="58"/>
      <c r="BN333" s="58"/>
      <c r="BO333" s="58"/>
      <c r="BP333" s="58"/>
      <c r="BQ333" s="58"/>
      <c r="BR333" s="58"/>
      <c r="BS333" s="58"/>
      <c r="BT333" s="58"/>
      <c r="BU333" s="58"/>
      <c r="BV333" s="58"/>
      <c r="BW333" s="58"/>
      <c r="BX333" s="58"/>
      <c r="BY333" s="58"/>
      <c r="BZ333" s="58"/>
      <c r="CA333" s="58"/>
      <c r="CB333" s="58"/>
      <c r="CC333" s="58"/>
      <c r="CD333" s="58"/>
      <c r="CE333" s="58"/>
      <c r="CF333" s="58"/>
      <c r="CG333" s="58"/>
      <c r="CH333" s="58"/>
      <c r="CI333" s="58"/>
      <c r="CJ333" s="58"/>
      <c r="CK333" s="58"/>
      <c r="CL333" s="58"/>
      <c r="CM333" s="58"/>
      <c r="CN333" s="58"/>
      <c r="CO333" s="58"/>
      <c r="CP333" s="58"/>
      <c r="CQ333" s="58"/>
      <c r="CR333" s="58"/>
      <c r="CS333" s="58"/>
      <c r="CT333" s="58"/>
      <c r="CU333" s="58"/>
      <c r="CV333" s="58"/>
      <c r="CW333" s="58"/>
      <c r="CX333" s="58"/>
      <c r="CY333" s="58"/>
      <c r="CZ333" s="58"/>
      <c r="DA333" s="58"/>
      <c r="DB333" s="58"/>
      <c r="DC333" s="58"/>
      <c r="DD333" s="58"/>
      <c r="DE333" s="58"/>
      <c r="DF333" s="58"/>
      <c r="DG333" s="58"/>
      <c r="DH333" s="58"/>
      <c r="DI333" s="58"/>
      <c r="DJ333" s="58"/>
      <c r="DK333" s="58"/>
      <c r="DL333" s="58"/>
      <c r="DM333" s="58"/>
      <c r="DN333" s="58"/>
      <c r="DO333" s="58"/>
      <c r="DP333" s="58"/>
      <c r="DQ333" s="58"/>
      <c r="DR333" s="58"/>
      <c r="DS333" s="58"/>
      <c r="DT333" s="58"/>
      <c r="DU333" s="58"/>
      <c r="DV333" s="58"/>
      <c r="DW333" s="58"/>
      <c r="DX333" s="58"/>
      <c r="DY333" s="58"/>
      <c r="DZ333" s="58"/>
      <c r="EA333" s="58"/>
      <c r="EB333" s="58"/>
      <c r="EC333" s="58"/>
      <c r="ED333" s="58"/>
      <c r="EE333" s="58"/>
      <c r="EF333" s="58"/>
      <c r="EG333" s="58"/>
      <c r="EH333" s="58"/>
      <c r="EI333" s="58"/>
      <c r="EJ333" s="58"/>
      <c r="EK333" s="58"/>
      <c r="EL333" s="58"/>
      <c r="EN333" s="8">
        <v>9</v>
      </c>
      <c r="EO333" s="8">
        <v>1</v>
      </c>
    </row>
    <row r="334" spans="1:145">
      <c r="B334" s="18" t="s">
        <v>411</v>
      </c>
      <c r="C334" s="18" t="s">
        <v>349</v>
      </c>
      <c r="D334" s="18" t="s">
        <v>350</v>
      </c>
      <c r="E334" s="8">
        <v>9</v>
      </c>
      <c r="F334" s="8">
        <v>1</v>
      </c>
      <c r="I334" s="58">
        <v>3.97</v>
      </c>
      <c r="J334" s="58">
        <v>3.93</v>
      </c>
      <c r="K334" s="58">
        <v>0.45679999999999998</v>
      </c>
      <c r="L334" s="58">
        <v>74.97</v>
      </c>
      <c r="M334" s="58">
        <v>0.1116</v>
      </c>
      <c r="N334" s="58">
        <v>8.8200000000000001E-2</v>
      </c>
      <c r="O334" s="58">
        <v>0.65549999999999997</v>
      </c>
      <c r="P334" s="58">
        <v>0</v>
      </c>
      <c r="Q334" s="58">
        <v>11.92</v>
      </c>
      <c r="R334" s="58">
        <v>0</v>
      </c>
      <c r="S334" s="58">
        <v>96.102199999999996</v>
      </c>
      <c r="T334" s="18"/>
      <c r="V334" s="58">
        <f t="shared" si="427"/>
        <v>4.1310188528462408</v>
      </c>
      <c r="W334" s="58"/>
      <c r="X334" s="58">
        <f t="shared" si="428"/>
        <v>4.0893964966462786</v>
      </c>
      <c r="Y334" s="58"/>
      <c r="Z334" s="58">
        <f t="shared" si="429"/>
        <v>0.47532730780356747</v>
      </c>
      <c r="AA334" s="58"/>
      <c r="AB334" s="58">
        <f t="shared" si="430"/>
        <v>78.010701107779013</v>
      </c>
      <c r="AC334" s="58"/>
      <c r="AD334" s="58">
        <f t="shared" si="431"/>
        <v>0.11612637379789434</v>
      </c>
      <c r="AE334" s="58"/>
      <c r="AF334" s="58">
        <f t="shared" si="432"/>
        <v>9.1777295420916491E-2</v>
      </c>
      <c r="AG334" s="58"/>
      <c r="AH334" s="58">
        <f t="shared" si="433"/>
        <v>0.68208636222687924</v>
      </c>
      <c r="AI334" s="58"/>
      <c r="AJ334" s="58">
        <f t="shared" si="434"/>
        <v>0</v>
      </c>
      <c r="AK334" s="58"/>
      <c r="AL334" s="58">
        <f t="shared" si="435"/>
        <v>12.403462147588714</v>
      </c>
      <c r="AM334" s="58"/>
      <c r="AN334" s="58">
        <f t="shared" si="436"/>
        <v>0</v>
      </c>
      <c r="AO334" s="58"/>
      <c r="AP334" s="58">
        <f t="shared" si="437"/>
        <v>8.2204153494925194</v>
      </c>
      <c r="AQ334" s="58">
        <f t="shared" si="419"/>
        <v>2.8396946564885499E-2</v>
      </c>
      <c r="AR334" s="58">
        <f t="shared" si="420"/>
        <v>671.77419354838707</v>
      </c>
      <c r="AS334" s="58">
        <f t="shared" si="421"/>
        <v>19.076335877862597</v>
      </c>
      <c r="AT334" s="58">
        <f t="shared" si="422"/>
        <v>0.13455377574370711</v>
      </c>
      <c r="AU334" s="58">
        <f t="shared" si="423"/>
        <v>5.179138321995465</v>
      </c>
      <c r="AV334" s="58">
        <f t="shared" si="424"/>
        <v>4.0931899641577054</v>
      </c>
      <c r="AW334" s="58">
        <f t="shared" si="425"/>
        <v>6.093103908229959E-3</v>
      </c>
      <c r="AX334" s="58">
        <f t="shared" si="426"/>
        <v>43.338804839591226</v>
      </c>
      <c r="AY334" s="58"/>
      <c r="AZ334" s="58"/>
      <c r="BA334" s="58"/>
      <c r="BB334" s="58"/>
      <c r="BC334" s="58"/>
      <c r="BD334" s="58"/>
      <c r="BE334" s="58"/>
      <c r="BF334" s="58"/>
      <c r="BG334" s="58"/>
      <c r="BH334" s="58"/>
      <c r="BI334" s="58"/>
      <c r="BJ334" s="58"/>
      <c r="BK334" s="58"/>
      <c r="BL334" s="58"/>
      <c r="BM334" s="58"/>
      <c r="BN334" s="58"/>
      <c r="BO334" s="58"/>
      <c r="BP334" s="58"/>
      <c r="BQ334" s="58"/>
      <c r="BR334" s="58"/>
      <c r="BS334" s="58"/>
      <c r="BT334" s="58"/>
      <c r="BU334" s="58"/>
      <c r="BV334" s="58"/>
      <c r="BW334" s="58"/>
      <c r="BX334" s="58"/>
      <c r="BY334" s="58"/>
      <c r="BZ334" s="58"/>
      <c r="CA334" s="58"/>
      <c r="CB334" s="58"/>
      <c r="CC334" s="58"/>
      <c r="CD334" s="58"/>
      <c r="CE334" s="58"/>
      <c r="CF334" s="58"/>
      <c r="CG334" s="58"/>
      <c r="CH334" s="58"/>
      <c r="CI334" s="58"/>
      <c r="CJ334" s="58"/>
      <c r="CK334" s="58"/>
      <c r="CL334" s="58"/>
      <c r="CM334" s="58"/>
      <c r="CN334" s="58"/>
      <c r="CO334" s="58"/>
      <c r="CP334" s="58"/>
      <c r="CQ334" s="58"/>
      <c r="CR334" s="58"/>
      <c r="CS334" s="58"/>
      <c r="CT334" s="58"/>
      <c r="CU334" s="58"/>
      <c r="CV334" s="58"/>
      <c r="CW334" s="58"/>
      <c r="CX334" s="58"/>
      <c r="CY334" s="58"/>
      <c r="CZ334" s="58"/>
      <c r="DA334" s="58"/>
      <c r="DB334" s="58"/>
      <c r="DC334" s="58"/>
      <c r="DD334" s="58"/>
      <c r="DE334" s="58"/>
      <c r="DF334" s="58"/>
      <c r="DG334" s="58"/>
      <c r="DH334" s="58"/>
      <c r="DI334" s="58"/>
      <c r="DJ334" s="58"/>
      <c r="DK334" s="58"/>
      <c r="DL334" s="58"/>
      <c r="DM334" s="58"/>
      <c r="DN334" s="58"/>
      <c r="DO334" s="58"/>
      <c r="DP334" s="58"/>
      <c r="DQ334" s="58"/>
      <c r="DR334" s="58"/>
      <c r="DS334" s="58"/>
      <c r="DT334" s="58"/>
      <c r="DU334" s="58"/>
      <c r="DV334" s="58"/>
      <c r="DW334" s="58"/>
      <c r="DX334" s="58"/>
      <c r="DY334" s="58"/>
      <c r="DZ334" s="58"/>
      <c r="EA334" s="58"/>
      <c r="EB334" s="58"/>
      <c r="EC334" s="58"/>
      <c r="ED334" s="58"/>
      <c r="EE334" s="58"/>
      <c r="EF334" s="58"/>
      <c r="EG334" s="58"/>
      <c r="EH334" s="58"/>
      <c r="EI334" s="58"/>
      <c r="EJ334" s="58"/>
      <c r="EK334" s="58"/>
      <c r="EL334" s="58"/>
      <c r="EN334" s="8">
        <v>9</v>
      </c>
      <c r="EO334" s="8">
        <v>1</v>
      </c>
    </row>
    <row r="335" spans="1:145" s="16" customFormat="1">
      <c r="A335" s="1"/>
      <c r="B335" s="1" t="s">
        <v>130</v>
      </c>
      <c r="C335" s="1" t="s">
        <v>349</v>
      </c>
      <c r="D335" s="1" t="s">
        <v>350</v>
      </c>
      <c r="E335" s="1">
        <v>9</v>
      </c>
      <c r="F335" s="1">
        <v>1</v>
      </c>
      <c r="G335" s="1"/>
      <c r="H335" s="1"/>
      <c r="I335" s="59">
        <f t="shared" ref="I335:S335" si="438">AVERAGE(I316:I334)</f>
        <v>3.7868421052631582</v>
      </c>
      <c r="J335" s="59">
        <f t="shared" si="438"/>
        <v>4.0405263157894744</v>
      </c>
      <c r="K335" s="59">
        <f t="shared" si="438"/>
        <v>0.46944210526315788</v>
      </c>
      <c r="L335" s="59">
        <f t="shared" si="438"/>
        <v>74.950526315789489</v>
      </c>
      <c r="M335" s="59">
        <f t="shared" si="438"/>
        <v>7.9857894736842114E-2</v>
      </c>
      <c r="N335" s="59">
        <f t="shared" si="438"/>
        <v>7.1526315789473702E-2</v>
      </c>
      <c r="O335" s="59">
        <f t="shared" si="438"/>
        <v>0.59323684210526317</v>
      </c>
      <c r="P335" s="59">
        <f t="shared" si="438"/>
        <v>5.0121052631578941E-2</v>
      </c>
      <c r="Q335" s="59">
        <f t="shared" si="438"/>
        <v>11.965789473684211</v>
      </c>
      <c r="R335" s="59">
        <f t="shared" si="438"/>
        <v>1.3731578947368423E-2</v>
      </c>
      <c r="S335" s="59">
        <f t="shared" si="438"/>
        <v>96.021678947368443</v>
      </c>
      <c r="T335" s="1"/>
      <c r="U335" s="1"/>
      <c r="V335" s="59">
        <f>AVERAGE(V316:V334)</f>
        <v>3.9439287434973012</v>
      </c>
      <c r="W335" s="59">
        <f>STDEV(V316:V334)</f>
        <v>9.8358204303972158E-2</v>
      </c>
      <c r="X335" s="59">
        <f>AVERAGE(X316:X334)</f>
        <v>4.2078562203653966</v>
      </c>
      <c r="Y335" s="59">
        <f>STDEV(X316:X334)</f>
        <v>8.856147608522999E-2</v>
      </c>
      <c r="Z335" s="59">
        <f>AVERAGE(Z316:Z334)</f>
        <v>0.48875195697061702</v>
      </c>
      <c r="AA335" s="59">
        <f>STDEV(Z316:Z334)</f>
        <v>8.0260865669757167E-2</v>
      </c>
      <c r="AB335" s="59">
        <f>AVERAGE(AB316:AB334)</f>
        <v>78.055758286067402</v>
      </c>
      <c r="AC335" s="59">
        <f>STDEV(AB316:AB334)</f>
        <v>0.23983491950293057</v>
      </c>
      <c r="AD335" s="59">
        <f>AVERAGE(AD316:AD334)</f>
        <v>8.3134685915893694E-2</v>
      </c>
      <c r="AE335" s="59">
        <f>STDEV(AD316:AD334)</f>
        <v>2.185853879996497E-2</v>
      </c>
      <c r="AF335" s="59">
        <f>AVERAGE(AF316:AF334)</f>
        <v>7.4526350961808555E-2</v>
      </c>
      <c r="AG335" s="59">
        <f>STDEV(AF316:AF334)</f>
        <v>2.1086492837600512E-2</v>
      </c>
      <c r="AH335" s="59">
        <f>AVERAGE(AH316:AH334)</f>
        <v>0.61789848942162118</v>
      </c>
      <c r="AI335" s="59">
        <f>STDEV(AH316:AH334)</f>
        <v>3.9758787252693516E-2</v>
      </c>
      <c r="AJ335" s="59">
        <f>AVERAGE(AJ316:AJ334)</f>
        <v>5.2253349991622074E-2</v>
      </c>
      <c r="AK335" s="59">
        <f>STDEV(AJ316:AJ334)</f>
        <v>4.4503033949485217E-2</v>
      </c>
      <c r="AL335" s="59">
        <f>AVERAGE(AL316:AL334)</f>
        <v>12.461530678751124</v>
      </c>
      <c r="AM335" s="59">
        <f>STDEV(AL316:AL334)</f>
        <v>0.24741332268184094</v>
      </c>
      <c r="AN335" s="59">
        <f>AVERAGE(AN316:AN334)</f>
        <v>1.4278969870016939E-2</v>
      </c>
      <c r="AO335" s="59">
        <f>STDEV(AN316:AN334)</f>
        <v>1.4789946629890983E-2</v>
      </c>
      <c r="AP335" s="59">
        <f t="shared" ref="AP335:DA335" si="439">AVERAGE(AP316:AP334)</f>
        <v>8.1517849638626991</v>
      </c>
      <c r="AQ335" s="59">
        <f t="shared" si="439"/>
        <v>1.9756209167065511E-2</v>
      </c>
      <c r="AR335" s="59">
        <f t="shared" si="439"/>
        <v>1070.256012255265</v>
      </c>
      <c r="AS335" s="59">
        <f t="shared" si="439"/>
        <v>18.557390750791054</v>
      </c>
      <c r="AT335" s="59">
        <f t="shared" si="439"/>
        <v>0.11991867584644721</v>
      </c>
      <c r="AU335" s="59">
        <f t="shared" si="439"/>
        <v>7.0191857694167537</v>
      </c>
      <c r="AV335" s="59">
        <f t="shared" si="439"/>
        <v>6.5372051135728757</v>
      </c>
      <c r="AW335" s="59">
        <f t="shared" si="439"/>
        <v>6.2632294061881286E-3</v>
      </c>
      <c r="AX335" s="59">
        <f t="shared" si="439"/>
        <v>37.280386095906444</v>
      </c>
      <c r="AY335" s="59" t="e">
        <f t="shared" si="439"/>
        <v>#DIV/0!</v>
      </c>
      <c r="AZ335" s="59" t="e">
        <f t="shared" si="439"/>
        <v>#DIV/0!</v>
      </c>
      <c r="BA335" s="59" t="e">
        <f t="shared" si="439"/>
        <v>#DIV/0!</v>
      </c>
      <c r="BB335" s="59" t="e">
        <f t="shared" si="439"/>
        <v>#DIV/0!</v>
      </c>
      <c r="BC335" s="59" t="e">
        <f t="shared" si="439"/>
        <v>#DIV/0!</v>
      </c>
      <c r="BD335" s="59" t="e">
        <f t="shared" si="439"/>
        <v>#DIV/0!</v>
      </c>
      <c r="BE335" s="59" t="e">
        <f t="shared" si="439"/>
        <v>#DIV/0!</v>
      </c>
      <c r="BF335" s="59" t="e">
        <f t="shared" si="439"/>
        <v>#DIV/0!</v>
      </c>
      <c r="BG335" s="59" t="e">
        <f t="shared" si="439"/>
        <v>#DIV/0!</v>
      </c>
      <c r="BH335" s="59" t="e">
        <f t="shared" si="439"/>
        <v>#DIV/0!</v>
      </c>
      <c r="BI335" s="59" t="e">
        <f t="shared" si="439"/>
        <v>#DIV/0!</v>
      </c>
      <c r="BJ335" s="59" t="e">
        <f t="shared" si="439"/>
        <v>#DIV/0!</v>
      </c>
      <c r="BK335" s="59" t="e">
        <f t="shared" si="439"/>
        <v>#DIV/0!</v>
      </c>
      <c r="BL335" s="59" t="e">
        <f t="shared" si="439"/>
        <v>#DIV/0!</v>
      </c>
      <c r="BM335" s="59" t="e">
        <f t="shared" si="439"/>
        <v>#DIV/0!</v>
      </c>
      <c r="BN335" s="59" t="e">
        <f t="shared" si="439"/>
        <v>#DIV/0!</v>
      </c>
      <c r="BO335" s="59" t="e">
        <f t="shared" si="439"/>
        <v>#DIV/0!</v>
      </c>
      <c r="BP335" s="59" t="e">
        <f t="shared" si="439"/>
        <v>#DIV/0!</v>
      </c>
      <c r="BQ335" s="59" t="e">
        <f t="shared" si="439"/>
        <v>#DIV/0!</v>
      </c>
      <c r="BR335" s="59" t="e">
        <f t="shared" si="439"/>
        <v>#DIV/0!</v>
      </c>
      <c r="BS335" s="59" t="e">
        <f t="shared" si="439"/>
        <v>#DIV/0!</v>
      </c>
      <c r="BT335" s="59" t="e">
        <f t="shared" si="439"/>
        <v>#DIV/0!</v>
      </c>
      <c r="BU335" s="59" t="e">
        <f t="shared" si="439"/>
        <v>#DIV/0!</v>
      </c>
      <c r="BV335" s="59" t="e">
        <f t="shared" si="439"/>
        <v>#DIV/0!</v>
      </c>
      <c r="BW335" s="59" t="e">
        <f t="shared" si="439"/>
        <v>#DIV/0!</v>
      </c>
      <c r="BX335" s="59" t="e">
        <f t="shared" si="439"/>
        <v>#DIV/0!</v>
      </c>
      <c r="BY335" s="59" t="e">
        <f t="shared" si="439"/>
        <v>#DIV/0!</v>
      </c>
      <c r="BZ335" s="59" t="e">
        <f t="shared" si="439"/>
        <v>#DIV/0!</v>
      </c>
      <c r="CA335" s="59" t="e">
        <f t="shared" si="439"/>
        <v>#DIV/0!</v>
      </c>
      <c r="CB335" s="59" t="e">
        <f t="shared" si="439"/>
        <v>#DIV/0!</v>
      </c>
      <c r="CC335" s="59" t="e">
        <f t="shared" si="439"/>
        <v>#DIV/0!</v>
      </c>
      <c r="CD335" s="59" t="e">
        <f t="shared" si="439"/>
        <v>#DIV/0!</v>
      </c>
      <c r="CE335" s="59" t="e">
        <f t="shared" si="439"/>
        <v>#DIV/0!</v>
      </c>
      <c r="CF335" s="59" t="e">
        <f t="shared" si="439"/>
        <v>#DIV/0!</v>
      </c>
      <c r="CG335" s="59" t="e">
        <f t="shared" si="439"/>
        <v>#DIV/0!</v>
      </c>
      <c r="CH335" s="59" t="e">
        <f t="shared" si="439"/>
        <v>#DIV/0!</v>
      </c>
      <c r="CI335" s="59" t="e">
        <f t="shared" si="439"/>
        <v>#DIV/0!</v>
      </c>
      <c r="CJ335" s="59" t="e">
        <f t="shared" si="439"/>
        <v>#DIV/0!</v>
      </c>
      <c r="CK335" s="59" t="e">
        <f t="shared" si="439"/>
        <v>#DIV/0!</v>
      </c>
      <c r="CL335" s="59" t="e">
        <f t="shared" si="439"/>
        <v>#DIV/0!</v>
      </c>
      <c r="CM335" s="59" t="e">
        <f t="shared" si="439"/>
        <v>#DIV/0!</v>
      </c>
      <c r="CN335" s="59" t="e">
        <f t="shared" si="439"/>
        <v>#DIV/0!</v>
      </c>
      <c r="CO335" s="59" t="e">
        <f t="shared" si="439"/>
        <v>#DIV/0!</v>
      </c>
      <c r="CP335" s="59" t="e">
        <f t="shared" si="439"/>
        <v>#DIV/0!</v>
      </c>
      <c r="CQ335" s="59" t="e">
        <f t="shared" si="439"/>
        <v>#DIV/0!</v>
      </c>
      <c r="CR335" s="59" t="e">
        <f t="shared" si="439"/>
        <v>#DIV/0!</v>
      </c>
      <c r="CS335" s="59" t="e">
        <f t="shared" si="439"/>
        <v>#DIV/0!</v>
      </c>
      <c r="CT335" s="59" t="e">
        <f t="shared" si="439"/>
        <v>#DIV/0!</v>
      </c>
      <c r="CU335" s="59" t="e">
        <f t="shared" si="439"/>
        <v>#DIV/0!</v>
      </c>
      <c r="CV335" s="59" t="e">
        <f t="shared" si="439"/>
        <v>#DIV/0!</v>
      </c>
      <c r="CW335" s="59" t="e">
        <f t="shared" si="439"/>
        <v>#DIV/0!</v>
      </c>
      <c r="CX335" s="59" t="e">
        <f t="shared" si="439"/>
        <v>#DIV/0!</v>
      </c>
      <c r="CY335" s="59" t="e">
        <f t="shared" si="439"/>
        <v>#DIV/0!</v>
      </c>
      <c r="CZ335" s="59" t="e">
        <f t="shared" si="439"/>
        <v>#DIV/0!</v>
      </c>
      <c r="DA335" s="59" t="e">
        <f t="shared" si="439"/>
        <v>#DIV/0!</v>
      </c>
      <c r="DB335" s="59" t="e">
        <f t="shared" ref="DB335:EG335" si="440">AVERAGE(DB316:DB334)</f>
        <v>#DIV/0!</v>
      </c>
      <c r="DC335" s="59" t="e">
        <f t="shared" si="440"/>
        <v>#DIV/0!</v>
      </c>
      <c r="DD335" s="59" t="e">
        <f t="shared" si="440"/>
        <v>#DIV/0!</v>
      </c>
      <c r="DE335" s="59" t="e">
        <f t="shared" si="440"/>
        <v>#DIV/0!</v>
      </c>
      <c r="DF335" s="59" t="e">
        <f t="shared" si="440"/>
        <v>#DIV/0!</v>
      </c>
      <c r="DG335" s="59" t="e">
        <f t="shared" si="440"/>
        <v>#DIV/0!</v>
      </c>
      <c r="DH335" s="59" t="e">
        <f t="shared" si="440"/>
        <v>#DIV/0!</v>
      </c>
      <c r="DI335" s="59" t="e">
        <f t="shared" si="440"/>
        <v>#DIV/0!</v>
      </c>
      <c r="DJ335" s="59" t="e">
        <f t="shared" si="440"/>
        <v>#DIV/0!</v>
      </c>
      <c r="DK335" s="59" t="e">
        <f t="shared" si="440"/>
        <v>#DIV/0!</v>
      </c>
      <c r="DL335" s="59" t="e">
        <f t="shared" si="440"/>
        <v>#DIV/0!</v>
      </c>
      <c r="DM335" s="59" t="e">
        <f t="shared" si="440"/>
        <v>#DIV/0!</v>
      </c>
      <c r="DN335" s="59" t="e">
        <f t="shared" si="440"/>
        <v>#DIV/0!</v>
      </c>
      <c r="DO335" s="59" t="e">
        <f t="shared" si="440"/>
        <v>#DIV/0!</v>
      </c>
      <c r="DP335" s="59" t="e">
        <f t="shared" si="440"/>
        <v>#DIV/0!</v>
      </c>
      <c r="DQ335" s="59" t="e">
        <f t="shared" si="440"/>
        <v>#DIV/0!</v>
      </c>
      <c r="DR335" s="59" t="e">
        <f t="shared" si="440"/>
        <v>#DIV/0!</v>
      </c>
      <c r="DS335" s="59" t="e">
        <f t="shared" si="440"/>
        <v>#DIV/0!</v>
      </c>
      <c r="DT335" s="59" t="e">
        <f t="shared" si="440"/>
        <v>#DIV/0!</v>
      </c>
      <c r="DU335" s="59" t="e">
        <f t="shared" si="440"/>
        <v>#DIV/0!</v>
      </c>
      <c r="DV335" s="59" t="e">
        <f t="shared" si="440"/>
        <v>#DIV/0!</v>
      </c>
      <c r="DW335" s="59" t="e">
        <f t="shared" si="440"/>
        <v>#DIV/0!</v>
      </c>
      <c r="DX335" s="59" t="e">
        <f t="shared" si="440"/>
        <v>#DIV/0!</v>
      </c>
      <c r="DY335" s="59" t="e">
        <f t="shared" si="440"/>
        <v>#DIV/0!</v>
      </c>
      <c r="DZ335" s="59" t="e">
        <f t="shared" si="440"/>
        <v>#DIV/0!</v>
      </c>
      <c r="EA335" s="59" t="e">
        <f t="shared" si="440"/>
        <v>#DIV/0!</v>
      </c>
      <c r="EB335" s="59" t="e">
        <f t="shared" si="440"/>
        <v>#DIV/0!</v>
      </c>
      <c r="EC335" s="59" t="e">
        <f t="shared" si="440"/>
        <v>#DIV/0!</v>
      </c>
      <c r="ED335" s="59" t="e">
        <f t="shared" si="440"/>
        <v>#DIV/0!</v>
      </c>
      <c r="EE335" s="59" t="e">
        <f t="shared" si="440"/>
        <v>#DIV/0!</v>
      </c>
      <c r="EF335" s="59" t="e">
        <f t="shared" si="440"/>
        <v>#DIV/0!</v>
      </c>
      <c r="EG335" s="59" t="e">
        <f t="shared" si="440"/>
        <v>#DIV/0!</v>
      </c>
      <c r="EH335" s="59" t="e">
        <f>AVERAGE(EH316:EH334)</f>
        <v>#DIV/0!</v>
      </c>
      <c r="EI335" s="59" t="e">
        <f>AVERAGE(EI316:EI334)</f>
        <v>#DIV/0!</v>
      </c>
      <c r="EJ335" s="59" t="e">
        <f>AVERAGE(EJ316:EJ334)</f>
        <v>#DIV/0!</v>
      </c>
      <c r="EK335" s="59" t="e">
        <f>AVERAGE(EK316:EK334)</f>
        <v>#DIV/0!</v>
      </c>
      <c r="EL335" s="59" t="e">
        <f>AVERAGE(EL316:EL334)</f>
        <v>#DIV/0!</v>
      </c>
      <c r="EN335" s="16">
        <v>9</v>
      </c>
      <c r="EO335" s="16">
        <v>1</v>
      </c>
    </row>
    <row r="336" spans="1:145" s="19" customFormat="1">
      <c r="A336" s="2"/>
      <c r="B336" s="2"/>
      <c r="C336" s="2"/>
      <c r="D336" s="2"/>
      <c r="E336" s="2"/>
      <c r="F336" s="2"/>
      <c r="G336" s="2"/>
      <c r="H336" s="2"/>
      <c r="I336" s="60">
        <f>STDEV(I316:I334)</f>
        <v>9.116850281995835E-2</v>
      </c>
      <c r="J336" s="60">
        <f t="shared" ref="J336:S336" si="441">STDEV(J316:J334)</f>
        <v>9.3717879487707823E-2</v>
      </c>
      <c r="K336" s="60">
        <f t="shared" si="441"/>
        <v>7.7998413913998782E-2</v>
      </c>
      <c r="L336" s="60">
        <f t="shared" si="441"/>
        <v>0.64352737733535159</v>
      </c>
      <c r="M336" s="60">
        <f t="shared" si="441"/>
        <v>2.1095716147267473E-2</v>
      </c>
      <c r="N336" s="60">
        <f t="shared" si="441"/>
        <v>2.0098530684418497E-2</v>
      </c>
      <c r="O336" s="60">
        <f t="shared" si="441"/>
        <v>3.7170750306693735E-2</v>
      </c>
      <c r="P336" s="60">
        <f t="shared" si="441"/>
        <v>4.2632493853441679E-2</v>
      </c>
      <c r="Q336" s="60">
        <f t="shared" si="441"/>
        <v>0.25621856532338627</v>
      </c>
      <c r="R336" s="60">
        <f t="shared" si="441"/>
        <v>1.4236457605254155E-2</v>
      </c>
      <c r="S336" s="60">
        <f t="shared" si="441"/>
        <v>0.75612957265489489</v>
      </c>
      <c r="T336" s="2"/>
      <c r="U336" s="2"/>
      <c r="V336" s="60"/>
      <c r="W336" s="60"/>
      <c r="X336" s="60"/>
      <c r="Y336" s="60"/>
      <c r="Z336" s="60"/>
      <c r="AA336" s="60"/>
      <c r="AB336" s="60"/>
      <c r="AC336" s="60"/>
      <c r="AD336" s="60"/>
      <c r="AE336" s="60"/>
      <c r="AF336" s="60"/>
      <c r="AG336" s="60"/>
      <c r="AH336" s="60"/>
      <c r="AI336" s="60"/>
      <c r="AJ336" s="60"/>
      <c r="AK336" s="60"/>
      <c r="AL336" s="60"/>
      <c r="AM336" s="60"/>
      <c r="AN336" s="60"/>
      <c r="AO336" s="60"/>
      <c r="AP336" s="60">
        <f t="shared" ref="AP336:DA336" si="442">STDEV(AP316:AP334)</f>
        <v>9.8039749892663494E-2</v>
      </c>
      <c r="AQ336" s="60">
        <f t="shared" si="442"/>
        <v>5.1811655100743237E-3</v>
      </c>
      <c r="AR336" s="60">
        <f t="shared" si="442"/>
        <v>607.2941429152329</v>
      </c>
      <c r="AS336" s="60">
        <f t="shared" si="442"/>
        <v>0.37385441252189272</v>
      </c>
      <c r="AT336" s="60">
        <f t="shared" si="442"/>
        <v>3.0001160190729612E-2</v>
      </c>
      <c r="AU336" s="60">
        <f t="shared" si="442"/>
        <v>2.154568003838675</v>
      </c>
      <c r="AV336" s="60">
        <f t="shared" si="442"/>
        <v>2.8642791214042091</v>
      </c>
      <c r="AW336" s="60">
        <f t="shared" si="442"/>
        <v>1.0392847395701429E-3</v>
      </c>
      <c r="AX336" s="60">
        <f t="shared" si="442"/>
        <v>6.6038429544592763</v>
      </c>
      <c r="AY336" s="60" t="e">
        <f t="shared" si="442"/>
        <v>#DIV/0!</v>
      </c>
      <c r="AZ336" s="60" t="e">
        <f t="shared" si="442"/>
        <v>#DIV/0!</v>
      </c>
      <c r="BA336" s="60" t="e">
        <f t="shared" si="442"/>
        <v>#DIV/0!</v>
      </c>
      <c r="BB336" s="60" t="e">
        <f t="shared" si="442"/>
        <v>#DIV/0!</v>
      </c>
      <c r="BC336" s="60" t="e">
        <f t="shared" si="442"/>
        <v>#DIV/0!</v>
      </c>
      <c r="BD336" s="60" t="e">
        <f t="shared" si="442"/>
        <v>#DIV/0!</v>
      </c>
      <c r="BE336" s="60" t="e">
        <f t="shared" si="442"/>
        <v>#DIV/0!</v>
      </c>
      <c r="BF336" s="60" t="e">
        <f t="shared" si="442"/>
        <v>#DIV/0!</v>
      </c>
      <c r="BG336" s="60" t="e">
        <f t="shared" si="442"/>
        <v>#DIV/0!</v>
      </c>
      <c r="BH336" s="60" t="e">
        <f t="shared" si="442"/>
        <v>#DIV/0!</v>
      </c>
      <c r="BI336" s="60" t="e">
        <f t="shared" si="442"/>
        <v>#DIV/0!</v>
      </c>
      <c r="BJ336" s="60" t="e">
        <f t="shared" si="442"/>
        <v>#DIV/0!</v>
      </c>
      <c r="BK336" s="60" t="e">
        <f t="shared" si="442"/>
        <v>#DIV/0!</v>
      </c>
      <c r="BL336" s="60" t="e">
        <f t="shared" si="442"/>
        <v>#DIV/0!</v>
      </c>
      <c r="BM336" s="60" t="e">
        <f t="shared" si="442"/>
        <v>#DIV/0!</v>
      </c>
      <c r="BN336" s="60" t="e">
        <f t="shared" si="442"/>
        <v>#DIV/0!</v>
      </c>
      <c r="BO336" s="60" t="e">
        <f t="shared" si="442"/>
        <v>#DIV/0!</v>
      </c>
      <c r="BP336" s="60" t="e">
        <f t="shared" si="442"/>
        <v>#DIV/0!</v>
      </c>
      <c r="BQ336" s="60" t="e">
        <f t="shared" si="442"/>
        <v>#DIV/0!</v>
      </c>
      <c r="BR336" s="60" t="e">
        <f t="shared" si="442"/>
        <v>#DIV/0!</v>
      </c>
      <c r="BS336" s="60" t="e">
        <f t="shared" si="442"/>
        <v>#DIV/0!</v>
      </c>
      <c r="BT336" s="60" t="e">
        <f t="shared" si="442"/>
        <v>#DIV/0!</v>
      </c>
      <c r="BU336" s="60" t="e">
        <f t="shared" si="442"/>
        <v>#DIV/0!</v>
      </c>
      <c r="BV336" s="60" t="e">
        <f t="shared" si="442"/>
        <v>#DIV/0!</v>
      </c>
      <c r="BW336" s="60" t="e">
        <f t="shared" si="442"/>
        <v>#DIV/0!</v>
      </c>
      <c r="BX336" s="60" t="e">
        <f t="shared" si="442"/>
        <v>#DIV/0!</v>
      </c>
      <c r="BY336" s="60" t="e">
        <f t="shared" si="442"/>
        <v>#DIV/0!</v>
      </c>
      <c r="BZ336" s="60" t="e">
        <f t="shared" si="442"/>
        <v>#DIV/0!</v>
      </c>
      <c r="CA336" s="60" t="e">
        <f t="shared" si="442"/>
        <v>#DIV/0!</v>
      </c>
      <c r="CB336" s="60" t="e">
        <f t="shared" si="442"/>
        <v>#DIV/0!</v>
      </c>
      <c r="CC336" s="60" t="e">
        <f t="shared" si="442"/>
        <v>#DIV/0!</v>
      </c>
      <c r="CD336" s="60" t="e">
        <f t="shared" si="442"/>
        <v>#DIV/0!</v>
      </c>
      <c r="CE336" s="60" t="e">
        <f t="shared" si="442"/>
        <v>#DIV/0!</v>
      </c>
      <c r="CF336" s="60" t="e">
        <f t="shared" si="442"/>
        <v>#DIV/0!</v>
      </c>
      <c r="CG336" s="60" t="e">
        <f t="shared" si="442"/>
        <v>#DIV/0!</v>
      </c>
      <c r="CH336" s="60" t="e">
        <f t="shared" si="442"/>
        <v>#DIV/0!</v>
      </c>
      <c r="CI336" s="60" t="e">
        <f t="shared" si="442"/>
        <v>#DIV/0!</v>
      </c>
      <c r="CJ336" s="60" t="e">
        <f t="shared" si="442"/>
        <v>#DIV/0!</v>
      </c>
      <c r="CK336" s="60" t="e">
        <f t="shared" si="442"/>
        <v>#DIV/0!</v>
      </c>
      <c r="CL336" s="60" t="e">
        <f t="shared" si="442"/>
        <v>#DIV/0!</v>
      </c>
      <c r="CM336" s="60" t="e">
        <f t="shared" si="442"/>
        <v>#DIV/0!</v>
      </c>
      <c r="CN336" s="60" t="e">
        <f t="shared" si="442"/>
        <v>#DIV/0!</v>
      </c>
      <c r="CO336" s="60" t="e">
        <f t="shared" si="442"/>
        <v>#DIV/0!</v>
      </c>
      <c r="CP336" s="60" t="e">
        <f t="shared" si="442"/>
        <v>#DIV/0!</v>
      </c>
      <c r="CQ336" s="60" t="e">
        <f t="shared" si="442"/>
        <v>#DIV/0!</v>
      </c>
      <c r="CR336" s="60" t="e">
        <f t="shared" si="442"/>
        <v>#DIV/0!</v>
      </c>
      <c r="CS336" s="60" t="e">
        <f t="shared" si="442"/>
        <v>#DIV/0!</v>
      </c>
      <c r="CT336" s="60" t="e">
        <f t="shared" si="442"/>
        <v>#DIV/0!</v>
      </c>
      <c r="CU336" s="60" t="e">
        <f t="shared" si="442"/>
        <v>#DIV/0!</v>
      </c>
      <c r="CV336" s="60" t="e">
        <f t="shared" si="442"/>
        <v>#DIV/0!</v>
      </c>
      <c r="CW336" s="60" t="e">
        <f t="shared" si="442"/>
        <v>#DIV/0!</v>
      </c>
      <c r="CX336" s="60" t="e">
        <f t="shared" si="442"/>
        <v>#DIV/0!</v>
      </c>
      <c r="CY336" s="60" t="e">
        <f t="shared" si="442"/>
        <v>#DIV/0!</v>
      </c>
      <c r="CZ336" s="60" t="e">
        <f t="shared" si="442"/>
        <v>#DIV/0!</v>
      </c>
      <c r="DA336" s="60" t="e">
        <f t="shared" si="442"/>
        <v>#DIV/0!</v>
      </c>
      <c r="DB336" s="60" t="e">
        <f t="shared" ref="DB336:EL336" si="443">STDEV(DB316:DB334)</f>
        <v>#DIV/0!</v>
      </c>
      <c r="DC336" s="60" t="e">
        <f t="shared" si="443"/>
        <v>#DIV/0!</v>
      </c>
      <c r="DD336" s="60" t="e">
        <f t="shared" si="443"/>
        <v>#DIV/0!</v>
      </c>
      <c r="DE336" s="60" t="e">
        <f t="shared" si="443"/>
        <v>#DIV/0!</v>
      </c>
      <c r="DF336" s="60" t="e">
        <f t="shared" si="443"/>
        <v>#DIV/0!</v>
      </c>
      <c r="DG336" s="60" t="e">
        <f t="shared" si="443"/>
        <v>#DIV/0!</v>
      </c>
      <c r="DH336" s="60" t="e">
        <f t="shared" si="443"/>
        <v>#DIV/0!</v>
      </c>
      <c r="DI336" s="60" t="e">
        <f t="shared" si="443"/>
        <v>#DIV/0!</v>
      </c>
      <c r="DJ336" s="60" t="e">
        <f t="shared" si="443"/>
        <v>#DIV/0!</v>
      </c>
      <c r="DK336" s="60" t="e">
        <f t="shared" si="443"/>
        <v>#DIV/0!</v>
      </c>
      <c r="DL336" s="60" t="e">
        <f t="shared" si="443"/>
        <v>#DIV/0!</v>
      </c>
      <c r="DM336" s="60" t="e">
        <f t="shared" si="443"/>
        <v>#DIV/0!</v>
      </c>
      <c r="DN336" s="60" t="e">
        <f t="shared" si="443"/>
        <v>#DIV/0!</v>
      </c>
      <c r="DO336" s="60" t="e">
        <f t="shared" si="443"/>
        <v>#DIV/0!</v>
      </c>
      <c r="DP336" s="60" t="e">
        <f t="shared" si="443"/>
        <v>#DIV/0!</v>
      </c>
      <c r="DQ336" s="60" t="e">
        <f t="shared" si="443"/>
        <v>#DIV/0!</v>
      </c>
      <c r="DR336" s="60" t="e">
        <f t="shared" si="443"/>
        <v>#DIV/0!</v>
      </c>
      <c r="DS336" s="60" t="e">
        <f t="shared" si="443"/>
        <v>#DIV/0!</v>
      </c>
      <c r="DT336" s="60" t="e">
        <f t="shared" si="443"/>
        <v>#DIV/0!</v>
      </c>
      <c r="DU336" s="60" t="e">
        <f t="shared" si="443"/>
        <v>#DIV/0!</v>
      </c>
      <c r="DV336" s="60" t="e">
        <f t="shared" si="443"/>
        <v>#DIV/0!</v>
      </c>
      <c r="DW336" s="60" t="e">
        <f t="shared" si="443"/>
        <v>#DIV/0!</v>
      </c>
      <c r="DX336" s="60" t="e">
        <f t="shared" si="443"/>
        <v>#DIV/0!</v>
      </c>
      <c r="DY336" s="60" t="e">
        <f t="shared" si="443"/>
        <v>#DIV/0!</v>
      </c>
      <c r="DZ336" s="60" t="e">
        <f t="shared" si="443"/>
        <v>#DIV/0!</v>
      </c>
      <c r="EA336" s="60" t="e">
        <f t="shared" si="443"/>
        <v>#DIV/0!</v>
      </c>
      <c r="EB336" s="60" t="e">
        <f t="shared" si="443"/>
        <v>#DIV/0!</v>
      </c>
      <c r="EC336" s="60" t="e">
        <f t="shared" si="443"/>
        <v>#DIV/0!</v>
      </c>
      <c r="ED336" s="60" t="e">
        <f t="shared" si="443"/>
        <v>#DIV/0!</v>
      </c>
      <c r="EE336" s="60" t="e">
        <f t="shared" si="443"/>
        <v>#DIV/0!</v>
      </c>
      <c r="EF336" s="60" t="e">
        <f t="shared" si="443"/>
        <v>#DIV/0!</v>
      </c>
      <c r="EG336" s="60" t="e">
        <f t="shared" si="443"/>
        <v>#DIV/0!</v>
      </c>
      <c r="EH336" s="60" t="e">
        <f t="shared" si="443"/>
        <v>#DIV/0!</v>
      </c>
      <c r="EI336" s="60" t="e">
        <f t="shared" si="443"/>
        <v>#DIV/0!</v>
      </c>
      <c r="EJ336" s="60" t="e">
        <f t="shared" si="443"/>
        <v>#DIV/0!</v>
      </c>
      <c r="EK336" s="60" t="e">
        <f t="shared" si="443"/>
        <v>#DIV/0!</v>
      </c>
      <c r="EL336" s="60" t="e">
        <f t="shared" si="443"/>
        <v>#DIV/0!</v>
      </c>
    </row>
    <row r="337" spans="1:145" s="12" customFormat="1">
      <c r="B337" s="5"/>
      <c r="C337" s="5"/>
      <c r="D337" s="5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3"/>
      <c r="U337" s="3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</row>
    <row r="338" spans="1:145">
      <c r="A338" s="8" t="s">
        <v>392</v>
      </c>
      <c r="B338" s="18" t="s">
        <v>412</v>
      </c>
      <c r="C338" s="18" t="s">
        <v>349</v>
      </c>
      <c r="D338" s="18" t="s">
        <v>350</v>
      </c>
      <c r="E338" s="8">
        <v>9</v>
      </c>
      <c r="F338" s="8">
        <v>3</v>
      </c>
      <c r="G338" s="8" t="s">
        <v>1196</v>
      </c>
      <c r="H338" s="8" t="s">
        <v>1197</v>
      </c>
      <c r="I338" s="58">
        <v>4.26</v>
      </c>
      <c r="J338" s="58">
        <v>2.93</v>
      </c>
      <c r="K338" s="58">
        <v>0.79279999999999995</v>
      </c>
      <c r="L338" s="58">
        <v>74.849999999999994</v>
      </c>
      <c r="M338" s="58">
        <v>0.11890000000000001</v>
      </c>
      <c r="N338" s="58">
        <v>0.16900000000000001</v>
      </c>
      <c r="O338" s="58">
        <v>0.93799999999999994</v>
      </c>
      <c r="P338" s="58">
        <v>6.7400000000000002E-2</v>
      </c>
      <c r="Q338" s="58">
        <v>12.19</v>
      </c>
      <c r="R338" s="58">
        <v>1.5100000000000001E-2</v>
      </c>
      <c r="S338" s="58">
        <v>96.331299999999999</v>
      </c>
      <c r="T338" s="18"/>
      <c r="V338" s="58">
        <f t="shared" ref="V338:V343" si="444">(I338/S338)*100</f>
        <v>4.4222386700895759</v>
      </c>
      <c r="W338" s="58"/>
      <c r="X338" s="58">
        <f t="shared" ref="X338:X343" si="445">(J338/S338)*100</f>
        <v>3.0415866909301545</v>
      </c>
      <c r="Y338" s="58"/>
      <c r="Z338" s="58">
        <f t="shared" ref="Z338:Z343" si="446">(K338/S338)*100</f>
        <v>0.82299314968239812</v>
      </c>
      <c r="AA338" s="58"/>
      <c r="AB338" s="58">
        <f t="shared" ref="AB338:AB343" si="447">(L338/S338)*100</f>
        <v>77.700601985024605</v>
      </c>
      <c r="AC338" s="58"/>
      <c r="AD338" s="58">
        <f t="shared" ref="AD338:AD343" si="448">(M338/S338)*100</f>
        <v>0.1234282107684626</v>
      </c>
      <c r="AE338" s="58"/>
      <c r="AF338" s="58">
        <f t="shared" ref="AF338:AF343" si="449">(N338/S338)*100</f>
        <v>0.17543622893078367</v>
      </c>
      <c r="AG338" s="58"/>
      <c r="AH338" s="58">
        <f t="shared" ref="AH338:AH343" si="450">(O338/S338)*100</f>
        <v>0.97372297477559211</v>
      </c>
      <c r="AI338" s="58"/>
      <c r="AJ338" s="58">
        <f t="shared" ref="AJ338:AJ343" si="451">(P338/S338)*100</f>
        <v>6.9966874733342121E-2</v>
      </c>
      <c r="AK338" s="58"/>
      <c r="AL338" s="58">
        <f t="shared" ref="AL338:AL343" si="452">(Q338/S338)*100</f>
        <v>12.65424633530327</v>
      </c>
      <c r="AM338" s="58"/>
      <c r="AN338" s="58">
        <f t="shared" ref="AN338:AN343" si="453">(R338/S338)*100</f>
        <v>1.5675071342336293E-2</v>
      </c>
      <c r="AO338" s="58"/>
      <c r="AP338" s="58">
        <f t="shared" ref="AP338:AP343" si="454">V338+X338</f>
        <v>7.4638253610197305</v>
      </c>
      <c r="AQ338" s="58">
        <f t="shared" ref="AQ338:AQ343" si="455">AD338/X338</f>
        <v>4.0580204778156999E-2</v>
      </c>
      <c r="AR338" s="58">
        <f t="shared" ref="AR338:AR343" si="456">AB338/AD338</f>
        <v>629.52060555088315</v>
      </c>
      <c r="AS338" s="58">
        <f t="shared" ref="AS338:AS343" si="457">AB338/X338</f>
        <v>25.546075085324233</v>
      </c>
      <c r="AT338" s="58">
        <f t="shared" ref="AT338:AT343" si="458">AF338/AH338</f>
        <v>0.18017057569296377</v>
      </c>
      <c r="AU338" s="58">
        <f t="shared" ref="AU338:AU343" si="459">Z338/AF338</f>
        <v>4.6911242603550294</v>
      </c>
      <c r="AV338" s="58">
        <f t="shared" ref="AV338:AV343" si="460">Z338/AD338</f>
        <v>6.6677880571909158</v>
      </c>
      <c r="AW338" s="58">
        <f t="shared" ref="AW338:AW343" si="461">Z338/AB338</f>
        <v>1.0591850367401468E-2</v>
      </c>
      <c r="AX338" s="58">
        <f t="shared" ref="AX338:AX343" si="462">((AF338/40.311)/((AF338/40.311)+(Z338/159.688)))*100</f>
        <v>45.783171970046368</v>
      </c>
      <c r="AY338" s="58"/>
      <c r="AZ338" s="58"/>
      <c r="BA338" s="58"/>
      <c r="BB338" s="58"/>
      <c r="BC338" s="58"/>
      <c r="BD338" s="58"/>
      <c r="BE338" s="58"/>
      <c r="BF338" s="58"/>
      <c r="BG338" s="58"/>
      <c r="BH338" s="58"/>
      <c r="BI338" s="58"/>
      <c r="BJ338" s="58"/>
      <c r="BK338" s="58"/>
      <c r="BL338" s="58"/>
      <c r="BM338" s="58"/>
      <c r="BN338" s="58"/>
      <c r="BO338" s="58"/>
      <c r="BP338" s="58"/>
      <c r="BQ338" s="58"/>
      <c r="BR338" s="58"/>
      <c r="BS338" s="58"/>
      <c r="BT338" s="58"/>
      <c r="BU338" s="58"/>
      <c r="BV338" s="58"/>
      <c r="BW338" s="58"/>
      <c r="BX338" s="58"/>
      <c r="BY338" s="58"/>
      <c r="BZ338" s="58"/>
      <c r="CA338" s="58"/>
      <c r="CB338" s="58"/>
      <c r="CC338" s="58"/>
      <c r="CD338" s="58"/>
      <c r="CE338" s="58"/>
      <c r="CF338" s="58"/>
      <c r="CG338" s="58"/>
      <c r="CH338" s="58"/>
      <c r="CI338" s="58"/>
      <c r="CJ338" s="58"/>
      <c r="CK338" s="58"/>
      <c r="CL338" s="58"/>
      <c r="CM338" s="58"/>
      <c r="CN338" s="58"/>
      <c r="CO338" s="58"/>
      <c r="CP338" s="58"/>
      <c r="CQ338" s="58"/>
      <c r="CR338" s="58"/>
      <c r="CS338" s="58"/>
      <c r="CT338" s="58"/>
      <c r="CU338" s="58"/>
      <c r="CV338" s="58"/>
      <c r="CW338" s="58"/>
      <c r="CX338" s="58"/>
      <c r="CY338" s="58"/>
      <c r="CZ338" s="58"/>
      <c r="DA338" s="58"/>
      <c r="DB338" s="58"/>
      <c r="DC338" s="58"/>
      <c r="DD338" s="58"/>
      <c r="DE338" s="58"/>
      <c r="DF338" s="58"/>
      <c r="DG338" s="58"/>
      <c r="DH338" s="58"/>
      <c r="DI338" s="58"/>
      <c r="DJ338" s="58"/>
      <c r="DK338" s="58"/>
      <c r="DL338" s="58"/>
      <c r="DM338" s="58"/>
      <c r="DN338" s="58"/>
      <c r="DO338" s="58"/>
      <c r="DP338" s="58"/>
      <c r="DQ338" s="58"/>
      <c r="DR338" s="58"/>
      <c r="DS338" s="58"/>
      <c r="DT338" s="58"/>
      <c r="DU338" s="58"/>
      <c r="DV338" s="58"/>
      <c r="DW338" s="58"/>
      <c r="DX338" s="58"/>
      <c r="DY338" s="58"/>
      <c r="DZ338" s="58"/>
      <c r="EA338" s="58"/>
      <c r="EB338" s="58"/>
      <c r="EC338" s="58"/>
      <c r="ED338" s="58"/>
      <c r="EE338" s="58"/>
      <c r="EF338" s="58"/>
      <c r="EG338" s="58"/>
      <c r="EH338" s="58"/>
      <c r="EI338" s="58"/>
      <c r="EJ338" s="58"/>
      <c r="EK338" s="58"/>
      <c r="EL338" s="58"/>
      <c r="EN338" s="8">
        <v>9</v>
      </c>
      <c r="EO338" s="8">
        <v>3</v>
      </c>
    </row>
    <row r="339" spans="1:145">
      <c r="B339" s="18" t="s">
        <v>413</v>
      </c>
      <c r="C339" s="18" t="s">
        <v>349</v>
      </c>
      <c r="D339" s="18" t="s">
        <v>350</v>
      </c>
      <c r="E339" s="8">
        <v>9</v>
      </c>
      <c r="F339" s="8">
        <v>3</v>
      </c>
      <c r="I339" s="58">
        <v>4.1399999999999997</v>
      </c>
      <c r="J339" s="58">
        <v>2.94</v>
      </c>
      <c r="K339" s="58">
        <v>0.76119999999999999</v>
      </c>
      <c r="L339" s="58">
        <v>74.89</v>
      </c>
      <c r="M339" s="58">
        <v>0.1326</v>
      </c>
      <c r="N339" s="58">
        <v>0.17180000000000001</v>
      </c>
      <c r="O339" s="58">
        <v>0.97660000000000002</v>
      </c>
      <c r="P339" s="58">
        <v>6.8099999999999994E-2</v>
      </c>
      <c r="Q339" s="58">
        <v>12.03</v>
      </c>
      <c r="R339" s="58">
        <v>1.35E-2</v>
      </c>
      <c r="S339" s="58">
        <v>96.123900000000006</v>
      </c>
      <c r="T339" s="18"/>
      <c r="V339" s="58">
        <f t="shared" si="444"/>
        <v>4.3069413538152315</v>
      </c>
      <c r="W339" s="58"/>
      <c r="X339" s="58">
        <f t="shared" si="445"/>
        <v>3.0585525556079181</v>
      </c>
      <c r="Y339" s="58"/>
      <c r="Z339" s="58">
        <f t="shared" si="446"/>
        <v>0.79189462766283913</v>
      </c>
      <c r="AA339" s="58"/>
      <c r="AB339" s="58">
        <f t="shared" si="447"/>
        <v>77.909864248121437</v>
      </c>
      <c r="AC339" s="58"/>
      <c r="AD339" s="58">
        <f t="shared" si="448"/>
        <v>0.13794696220190816</v>
      </c>
      <c r="AE339" s="58"/>
      <c r="AF339" s="58">
        <f t="shared" si="449"/>
        <v>0.17872766294334708</v>
      </c>
      <c r="AG339" s="58"/>
      <c r="AH339" s="58">
        <f t="shared" si="450"/>
        <v>1.015980416941052</v>
      </c>
      <c r="AI339" s="58"/>
      <c r="AJ339" s="58">
        <f t="shared" si="451"/>
        <v>7.0846064298265038E-2</v>
      </c>
      <c r="AK339" s="58"/>
      <c r="AL339" s="58">
        <f t="shared" si="452"/>
        <v>12.515097702028319</v>
      </c>
      <c r="AM339" s="58"/>
      <c r="AN339" s="58">
        <f t="shared" si="453"/>
        <v>1.4044373979832278E-2</v>
      </c>
      <c r="AO339" s="58"/>
      <c r="AP339" s="58">
        <f t="shared" si="454"/>
        <v>7.3654939094231491</v>
      </c>
      <c r="AQ339" s="58">
        <f t="shared" si="455"/>
        <v>4.5102040816326537E-2</v>
      </c>
      <c r="AR339" s="58">
        <f t="shared" si="456"/>
        <v>564.78129713423834</v>
      </c>
      <c r="AS339" s="58">
        <f t="shared" si="457"/>
        <v>25.472789115646265</v>
      </c>
      <c r="AT339" s="58">
        <f t="shared" si="458"/>
        <v>0.17591644480851937</v>
      </c>
      <c r="AU339" s="58">
        <f t="shared" si="459"/>
        <v>4.4307334109429561</v>
      </c>
      <c r="AV339" s="58">
        <f t="shared" si="460"/>
        <v>5.7405731523378565</v>
      </c>
      <c r="AW339" s="58">
        <f t="shared" si="461"/>
        <v>1.0164240886633726E-2</v>
      </c>
      <c r="AX339" s="58">
        <f t="shared" si="462"/>
        <v>47.203730759115473</v>
      </c>
      <c r="AY339" s="58"/>
      <c r="AZ339" s="58"/>
      <c r="BA339" s="58"/>
      <c r="BB339" s="58"/>
      <c r="BC339" s="58"/>
      <c r="BD339" s="58"/>
      <c r="BE339" s="58"/>
      <c r="BF339" s="58"/>
      <c r="BG339" s="58"/>
      <c r="BH339" s="58"/>
      <c r="BI339" s="58"/>
      <c r="BJ339" s="58"/>
      <c r="BK339" s="58"/>
      <c r="BL339" s="58"/>
      <c r="BM339" s="58"/>
      <c r="BN339" s="58"/>
      <c r="BO339" s="58"/>
      <c r="BP339" s="58"/>
      <c r="BQ339" s="58"/>
      <c r="BR339" s="58"/>
      <c r="BS339" s="58"/>
      <c r="BT339" s="58"/>
      <c r="BU339" s="58"/>
      <c r="BV339" s="58"/>
      <c r="BW339" s="58"/>
      <c r="BX339" s="58"/>
      <c r="BY339" s="58"/>
      <c r="BZ339" s="58"/>
      <c r="CA339" s="58"/>
      <c r="CB339" s="58"/>
      <c r="CC339" s="58"/>
      <c r="CD339" s="58"/>
      <c r="CE339" s="58"/>
      <c r="CF339" s="58"/>
      <c r="CG339" s="58"/>
      <c r="CH339" s="58"/>
      <c r="CI339" s="58"/>
      <c r="CJ339" s="58"/>
      <c r="CK339" s="58"/>
      <c r="CL339" s="58"/>
      <c r="CM339" s="58"/>
      <c r="CN339" s="58"/>
      <c r="CO339" s="58"/>
      <c r="CP339" s="58"/>
      <c r="CQ339" s="58"/>
      <c r="CR339" s="58"/>
      <c r="CS339" s="58"/>
      <c r="CT339" s="58"/>
      <c r="CU339" s="58"/>
      <c r="CV339" s="58"/>
      <c r="CW339" s="58"/>
      <c r="CX339" s="58"/>
      <c r="CY339" s="58"/>
      <c r="CZ339" s="58"/>
      <c r="DA339" s="58"/>
      <c r="DB339" s="58"/>
      <c r="DC339" s="58"/>
      <c r="DD339" s="58"/>
      <c r="DE339" s="58"/>
      <c r="DF339" s="58"/>
      <c r="DG339" s="58"/>
      <c r="DH339" s="58"/>
      <c r="DI339" s="58"/>
      <c r="DJ339" s="58"/>
      <c r="DK339" s="58"/>
      <c r="DL339" s="58"/>
      <c r="DM339" s="58"/>
      <c r="DN339" s="58"/>
      <c r="DO339" s="58"/>
      <c r="DP339" s="58"/>
      <c r="DQ339" s="58"/>
      <c r="DR339" s="58"/>
      <c r="DS339" s="58"/>
      <c r="DT339" s="58"/>
      <c r="DU339" s="58"/>
      <c r="DV339" s="58"/>
      <c r="DW339" s="58"/>
      <c r="DX339" s="58"/>
      <c r="DY339" s="58"/>
      <c r="DZ339" s="58"/>
      <c r="EA339" s="58"/>
      <c r="EB339" s="58"/>
      <c r="EC339" s="58"/>
      <c r="ED339" s="58"/>
      <c r="EE339" s="58"/>
      <c r="EF339" s="58"/>
      <c r="EG339" s="58"/>
      <c r="EH339" s="58"/>
      <c r="EI339" s="58"/>
      <c r="EJ339" s="58"/>
      <c r="EK339" s="58"/>
      <c r="EL339" s="58"/>
      <c r="EN339" s="8">
        <v>9</v>
      </c>
      <c r="EO339" s="8">
        <v>3</v>
      </c>
    </row>
    <row r="340" spans="1:145">
      <c r="B340" s="18" t="s">
        <v>414</v>
      </c>
      <c r="C340" s="18" t="s">
        <v>349</v>
      </c>
      <c r="D340" s="18" t="s">
        <v>350</v>
      </c>
      <c r="E340" s="8">
        <v>9</v>
      </c>
      <c r="F340" s="8">
        <v>3</v>
      </c>
      <c r="I340" s="58">
        <v>4.1500000000000004</v>
      </c>
      <c r="J340" s="58">
        <v>2.5499999999999998</v>
      </c>
      <c r="K340" s="58">
        <v>0.95740000000000003</v>
      </c>
      <c r="L340" s="58">
        <v>75.14</v>
      </c>
      <c r="M340" s="58">
        <v>0.1406</v>
      </c>
      <c r="N340" s="58">
        <v>0.21110000000000001</v>
      </c>
      <c r="O340" s="58">
        <v>1.2098</v>
      </c>
      <c r="P340" s="58">
        <v>8.3000000000000004E-2</v>
      </c>
      <c r="Q340" s="58">
        <v>12.28</v>
      </c>
      <c r="R340" s="58">
        <v>1.1299999999999999E-2</v>
      </c>
      <c r="S340" s="58">
        <v>96.7333</v>
      </c>
      <c r="T340" s="18"/>
      <c r="V340" s="58">
        <f t="shared" si="444"/>
        <v>4.290146206115165</v>
      </c>
      <c r="W340" s="58"/>
      <c r="X340" s="58">
        <f t="shared" si="445"/>
        <v>2.6361139338779922</v>
      </c>
      <c r="Y340" s="58"/>
      <c r="Z340" s="58">
        <f t="shared" si="446"/>
        <v>0.98973156089991765</v>
      </c>
      <c r="AA340" s="58"/>
      <c r="AB340" s="58">
        <f t="shared" si="447"/>
        <v>77.677490584938184</v>
      </c>
      <c r="AC340" s="58"/>
      <c r="AD340" s="58">
        <f t="shared" si="448"/>
        <v>0.14534808592284146</v>
      </c>
      <c r="AE340" s="58"/>
      <c r="AF340" s="58">
        <f t="shared" si="449"/>
        <v>0.21822888291829187</v>
      </c>
      <c r="AG340" s="58"/>
      <c r="AH340" s="58">
        <f t="shared" si="450"/>
        <v>1.2506551518453315</v>
      </c>
      <c r="AI340" s="58"/>
      <c r="AJ340" s="58">
        <f t="shared" si="451"/>
        <v>8.5802924122303281E-2</v>
      </c>
      <c r="AK340" s="58"/>
      <c r="AL340" s="58">
        <f t="shared" si="452"/>
        <v>12.694697689420293</v>
      </c>
      <c r="AM340" s="58"/>
      <c r="AN340" s="58">
        <f t="shared" si="453"/>
        <v>1.1681602922675024E-2</v>
      </c>
      <c r="AO340" s="58"/>
      <c r="AP340" s="58">
        <f t="shared" si="454"/>
        <v>6.9262601399931576</v>
      </c>
      <c r="AQ340" s="58">
        <f t="shared" si="455"/>
        <v>5.5137254901960787E-2</v>
      </c>
      <c r="AR340" s="58">
        <f t="shared" si="456"/>
        <v>534.4238975817924</v>
      </c>
      <c r="AS340" s="58">
        <f t="shared" si="457"/>
        <v>29.466666666666672</v>
      </c>
      <c r="AT340" s="58">
        <f t="shared" si="458"/>
        <v>0.17449165151264673</v>
      </c>
      <c r="AU340" s="58">
        <f t="shared" si="459"/>
        <v>4.5352913311226901</v>
      </c>
      <c r="AV340" s="58">
        <f t="shared" si="460"/>
        <v>6.809388335704126</v>
      </c>
      <c r="AW340" s="58">
        <f t="shared" si="461"/>
        <v>1.2741549108331114E-2</v>
      </c>
      <c r="AX340" s="58">
        <f t="shared" si="462"/>
        <v>46.622854785837099</v>
      </c>
      <c r="AY340" s="58"/>
      <c r="AZ340" s="58"/>
      <c r="BA340" s="58"/>
      <c r="BB340" s="58"/>
      <c r="BC340" s="58"/>
      <c r="BD340" s="58"/>
      <c r="BE340" s="58"/>
      <c r="BF340" s="58"/>
      <c r="BG340" s="58"/>
      <c r="BH340" s="58"/>
      <c r="BI340" s="58"/>
      <c r="BJ340" s="58"/>
      <c r="BK340" s="58"/>
      <c r="BL340" s="58"/>
      <c r="BM340" s="58"/>
      <c r="BN340" s="58"/>
      <c r="BO340" s="58"/>
      <c r="BP340" s="58"/>
      <c r="BQ340" s="58"/>
      <c r="BR340" s="58"/>
      <c r="BS340" s="58"/>
      <c r="BT340" s="58"/>
      <c r="BU340" s="58"/>
      <c r="BV340" s="58"/>
      <c r="BW340" s="58"/>
      <c r="BX340" s="58"/>
      <c r="BY340" s="58"/>
      <c r="BZ340" s="58"/>
      <c r="CA340" s="58"/>
      <c r="CB340" s="58"/>
      <c r="CC340" s="58"/>
      <c r="CD340" s="58"/>
      <c r="CE340" s="58"/>
      <c r="CF340" s="58"/>
      <c r="CG340" s="58"/>
      <c r="CH340" s="58"/>
      <c r="CI340" s="58"/>
      <c r="CJ340" s="58"/>
      <c r="CK340" s="58"/>
      <c r="CL340" s="58"/>
      <c r="CM340" s="58"/>
      <c r="CN340" s="58"/>
      <c r="CO340" s="58"/>
      <c r="CP340" s="58"/>
      <c r="CQ340" s="58"/>
      <c r="CR340" s="58"/>
      <c r="CS340" s="58"/>
      <c r="CT340" s="58"/>
      <c r="CU340" s="58"/>
      <c r="CV340" s="58"/>
      <c r="CW340" s="58"/>
      <c r="CX340" s="58"/>
      <c r="CY340" s="58"/>
      <c r="CZ340" s="58"/>
      <c r="DA340" s="58"/>
      <c r="DB340" s="58"/>
      <c r="DC340" s="58"/>
      <c r="DD340" s="58"/>
      <c r="DE340" s="58"/>
      <c r="DF340" s="58"/>
      <c r="DG340" s="58"/>
      <c r="DH340" s="58"/>
      <c r="DI340" s="58"/>
      <c r="DJ340" s="58"/>
      <c r="DK340" s="58"/>
      <c r="DL340" s="58"/>
      <c r="DM340" s="58"/>
      <c r="DN340" s="58"/>
      <c r="DO340" s="58"/>
      <c r="DP340" s="58"/>
      <c r="DQ340" s="58"/>
      <c r="DR340" s="58"/>
      <c r="DS340" s="58"/>
      <c r="DT340" s="58"/>
      <c r="DU340" s="58"/>
      <c r="DV340" s="58"/>
      <c r="DW340" s="58"/>
      <c r="DX340" s="58"/>
      <c r="DY340" s="58"/>
      <c r="DZ340" s="58"/>
      <c r="EA340" s="58"/>
      <c r="EB340" s="58"/>
      <c r="EC340" s="58"/>
      <c r="ED340" s="58"/>
      <c r="EE340" s="58"/>
      <c r="EF340" s="58"/>
      <c r="EG340" s="58"/>
      <c r="EH340" s="58"/>
      <c r="EI340" s="58"/>
      <c r="EJ340" s="58"/>
      <c r="EK340" s="58"/>
      <c r="EL340" s="58"/>
      <c r="EN340" s="8">
        <v>9</v>
      </c>
      <c r="EO340" s="8">
        <v>3</v>
      </c>
    </row>
    <row r="341" spans="1:145">
      <c r="B341" s="18" t="s">
        <v>415</v>
      </c>
      <c r="C341" s="18" t="s">
        <v>349</v>
      </c>
      <c r="D341" s="18" t="s">
        <v>350</v>
      </c>
      <c r="E341" s="8">
        <v>9</v>
      </c>
      <c r="F341" s="8">
        <v>3</v>
      </c>
      <c r="I341" s="58">
        <v>4.1500000000000004</v>
      </c>
      <c r="J341" s="58">
        <v>2.4900000000000002</v>
      </c>
      <c r="K341" s="58">
        <v>0.81799999999999995</v>
      </c>
      <c r="L341" s="58">
        <v>74.8</v>
      </c>
      <c r="M341" s="58">
        <v>0.14610000000000001</v>
      </c>
      <c r="N341" s="58">
        <v>0.2031</v>
      </c>
      <c r="O341" s="58">
        <v>1.1476999999999999</v>
      </c>
      <c r="P341" s="58">
        <v>2.3099999999999999E-2</v>
      </c>
      <c r="Q341" s="58">
        <v>11.83</v>
      </c>
      <c r="R341" s="58">
        <v>5.0700000000000002E-2</v>
      </c>
      <c r="S341" s="58">
        <v>95.658799999999999</v>
      </c>
      <c r="T341" s="18"/>
      <c r="V341" s="58">
        <f t="shared" si="444"/>
        <v>4.3383358352812289</v>
      </c>
      <c r="W341" s="58"/>
      <c r="X341" s="58">
        <f t="shared" si="445"/>
        <v>2.6030015011687375</v>
      </c>
      <c r="Y341" s="58"/>
      <c r="Z341" s="58">
        <f t="shared" si="446"/>
        <v>0.85512258150844456</v>
      </c>
      <c r="AA341" s="58"/>
      <c r="AB341" s="58">
        <f t="shared" si="447"/>
        <v>78.194583247960452</v>
      </c>
      <c r="AC341" s="58"/>
      <c r="AD341" s="58">
        <f t="shared" si="448"/>
        <v>0.15273032904447895</v>
      </c>
      <c r="AE341" s="58"/>
      <c r="AF341" s="58">
        <f t="shared" si="449"/>
        <v>0.21231711039653434</v>
      </c>
      <c r="AG341" s="58"/>
      <c r="AH341" s="58">
        <f t="shared" si="450"/>
        <v>1.1997850694342809</v>
      </c>
      <c r="AI341" s="58"/>
      <c r="AJ341" s="58">
        <f t="shared" si="451"/>
        <v>2.41483271795172E-2</v>
      </c>
      <c r="AK341" s="58"/>
      <c r="AL341" s="58">
        <f t="shared" si="452"/>
        <v>12.366870585873961</v>
      </c>
      <c r="AM341" s="58"/>
      <c r="AN341" s="58">
        <f t="shared" si="453"/>
        <v>5.3000873939459826E-2</v>
      </c>
      <c r="AO341" s="58"/>
      <c r="AP341" s="58">
        <f t="shared" si="454"/>
        <v>6.9413373364499664</v>
      </c>
      <c r="AQ341" s="58">
        <f t="shared" si="455"/>
        <v>5.8674698795180724E-2</v>
      </c>
      <c r="AR341" s="58">
        <f t="shared" si="456"/>
        <v>511.97809719370281</v>
      </c>
      <c r="AS341" s="58">
        <f t="shared" si="457"/>
        <v>30.040160642570275</v>
      </c>
      <c r="AT341" s="58">
        <f t="shared" si="458"/>
        <v>0.17696262089396184</v>
      </c>
      <c r="AU341" s="58">
        <f t="shared" si="459"/>
        <v>4.0275726243229935</v>
      </c>
      <c r="AV341" s="58">
        <f t="shared" si="460"/>
        <v>5.5989048596851463</v>
      </c>
      <c r="AW341" s="58">
        <f t="shared" si="461"/>
        <v>1.0935828877005348E-2</v>
      </c>
      <c r="AX341" s="58">
        <f t="shared" si="462"/>
        <v>49.585850944941527</v>
      </c>
      <c r="AY341" s="58"/>
      <c r="AZ341" s="58"/>
      <c r="BA341" s="58"/>
      <c r="BB341" s="58"/>
      <c r="BC341" s="58"/>
      <c r="BD341" s="58"/>
      <c r="BE341" s="58"/>
      <c r="BF341" s="58"/>
      <c r="BG341" s="58"/>
      <c r="BH341" s="58"/>
      <c r="BI341" s="58"/>
      <c r="BJ341" s="58"/>
      <c r="BK341" s="58"/>
      <c r="BL341" s="58"/>
      <c r="BM341" s="58"/>
      <c r="BN341" s="58"/>
      <c r="BO341" s="58"/>
      <c r="BP341" s="58"/>
      <c r="BQ341" s="58"/>
      <c r="BR341" s="58"/>
      <c r="BS341" s="58"/>
      <c r="BT341" s="58"/>
      <c r="BU341" s="58"/>
      <c r="BV341" s="58"/>
      <c r="BW341" s="58"/>
      <c r="BX341" s="58"/>
      <c r="BY341" s="58"/>
      <c r="BZ341" s="58"/>
      <c r="CA341" s="58"/>
      <c r="CB341" s="58"/>
      <c r="CC341" s="58"/>
      <c r="CD341" s="58"/>
      <c r="CE341" s="58"/>
      <c r="CF341" s="58"/>
      <c r="CG341" s="58"/>
      <c r="CH341" s="58"/>
      <c r="CI341" s="58"/>
      <c r="CJ341" s="58"/>
      <c r="CK341" s="58"/>
      <c r="CL341" s="58"/>
      <c r="CM341" s="58"/>
      <c r="CN341" s="58"/>
      <c r="CO341" s="58"/>
      <c r="CP341" s="58"/>
      <c r="CQ341" s="58"/>
      <c r="CR341" s="58"/>
      <c r="CS341" s="58"/>
      <c r="CT341" s="58"/>
      <c r="CU341" s="58"/>
      <c r="CV341" s="58"/>
      <c r="CW341" s="58"/>
      <c r="CX341" s="58"/>
      <c r="CY341" s="58"/>
      <c r="CZ341" s="58"/>
      <c r="DA341" s="58"/>
      <c r="DB341" s="58"/>
      <c r="DC341" s="58"/>
      <c r="DD341" s="58"/>
      <c r="DE341" s="58"/>
      <c r="DF341" s="58"/>
      <c r="DG341" s="58"/>
      <c r="DH341" s="58"/>
      <c r="DI341" s="58"/>
      <c r="DJ341" s="58"/>
      <c r="DK341" s="58"/>
      <c r="DL341" s="58"/>
      <c r="DM341" s="58"/>
      <c r="DN341" s="58"/>
      <c r="DO341" s="58"/>
      <c r="DP341" s="58"/>
      <c r="DQ341" s="58"/>
      <c r="DR341" s="58"/>
      <c r="DS341" s="58"/>
      <c r="DT341" s="58"/>
      <c r="DU341" s="58"/>
      <c r="DV341" s="58"/>
      <c r="DW341" s="58"/>
      <c r="DX341" s="58"/>
      <c r="DY341" s="58"/>
      <c r="DZ341" s="58"/>
      <c r="EA341" s="58"/>
      <c r="EB341" s="58"/>
      <c r="EC341" s="58"/>
      <c r="ED341" s="58"/>
      <c r="EE341" s="58"/>
      <c r="EF341" s="58"/>
      <c r="EG341" s="58"/>
      <c r="EH341" s="58"/>
      <c r="EI341" s="58"/>
      <c r="EJ341" s="58"/>
      <c r="EK341" s="58"/>
      <c r="EL341" s="58"/>
      <c r="EN341" s="8">
        <v>9</v>
      </c>
      <c r="EO341" s="8">
        <v>3</v>
      </c>
    </row>
    <row r="342" spans="1:145">
      <c r="B342" s="18" t="s">
        <v>416</v>
      </c>
      <c r="C342" s="18" t="s">
        <v>349</v>
      </c>
      <c r="D342" s="18" t="s">
        <v>350</v>
      </c>
      <c r="E342" s="8">
        <v>9</v>
      </c>
      <c r="F342" s="8">
        <v>3</v>
      </c>
      <c r="I342" s="58">
        <v>4.21</v>
      </c>
      <c r="J342" s="58">
        <v>2.5499999999999998</v>
      </c>
      <c r="K342" s="58">
        <v>0.79320000000000002</v>
      </c>
      <c r="L342" s="58">
        <v>74.72</v>
      </c>
      <c r="M342" s="58">
        <v>9.3899999999999997E-2</v>
      </c>
      <c r="N342" s="58">
        <v>0.18559999999999999</v>
      </c>
      <c r="O342" s="58">
        <v>1.1072</v>
      </c>
      <c r="P342" s="58">
        <v>3.7699999999999997E-2</v>
      </c>
      <c r="Q342" s="58">
        <v>11.82</v>
      </c>
      <c r="R342" s="58">
        <v>3.2899999999999999E-2</v>
      </c>
      <c r="S342" s="58">
        <v>95.550600000000003</v>
      </c>
      <c r="T342" s="18"/>
      <c r="V342" s="58">
        <f t="shared" si="444"/>
        <v>4.4060424528993014</v>
      </c>
      <c r="W342" s="58"/>
      <c r="X342" s="58">
        <f t="shared" si="445"/>
        <v>2.6687430534188166</v>
      </c>
      <c r="Y342" s="58"/>
      <c r="Z342" s="58">
        <f t="shared" si="446"/>
        <v>0.83013607449874716</v>
      </c>
      <c r="AA342" s="58"/>
      <c r="AB342" s="58">
        <f t="shared" si="447"/>
        <v>78.199404294687838</v>
      </c>
      <c r="AC342" s="58"/>
      <c r="AD342" s="58">
        <f t="shared" si="448"/>
        <v>9.8272538320010538E-2</v>
      </c>
      <c r="AE342" s="58"/>
      <c r="AF342" s="58">
        <f t="shared" si="449"/>
        <v>0.19424263165275779</v>
      </c>
      <c r="AG342" s="58"/>
      <c r="AH342" s="58">
        <f t="shared" si="450"/>
        <v>1.1587577681354171</v>
      </c>
      <c r="AI342" s="58"/>
      <c r="AJ342" s="58">
        <f t="shared" si="451"/>
        <v>3.9455534554466425E-2</v>
      </c>
      <c r="AK342" s="58"/>
      <c r="AL342" s="58">
        <f t="shared" si="452"/>
        <v>12.370408977023692</v>
      </c>
      <c r="AM342" s="58"/>
      <c r="AN342" s="58">
        <f t="shared" si="453"/>
        <v>3.4432018218619243E-2</v>
      </c>
      <c r="AO342" s="58"/>
      <c r="AP342" s="58">
        <f t="shared" si="454"/>
        <v>7.0747855063181184</v>
      </c>
      <c r="AQ342" s="58">
        <f t="shared" si="455"/>
        <v>3.6823529411764706E-2</v>
      </c>
      <c r="AR342" s="58">
        <f t="shared" si="456"/>
        <v>795.74014909478171</v>
      </c>
      <c r="AS342" s="58">
        <f t="shared" si="457"/>
        <v>29.301960784313728</v>
      </c>
      <c r="AT342" s="58">
        <f t="shared" si="458"/>
        <v>0.16763005780346821</v>
      </c>
      <c r="AU342" s="58">
        <f t="shared" si="459"/>
        <v>4.2737068965517242</v>
      </c>
      <c r="AV342" s="58">
        <f t="shared" si="460"/>
        <v>8.4472843450479225</v>
      </c>
      <c r="AW342" s="58">
        <f t="shared" si="461"/>
        <v>1.0615631691648822E-2</v>
      </c>
      <c r="AX342" s="58">
        <f t="shared" si="462"/>
        <v>48.103808596327205</v>
      </c>
      <c r="AY342" s="58"/>
      <c r="AZ342" s="58"/>
      <c r="BA342" s="58"/>
      <c r="BB342" s="58"/>
      <c r="BC342" s="58"/>
      <c r="BD342" s="58"/>
      <c r="BE342" s="58"/>
      <c r="BF342" s="58"/>
      <c r="BG342" s="58"/>
      <c r="BH342" s="58"/>
      <c r="BI342" s="58"/>
      <c r="BJ342" s="58"/>
      <c r="BK342" s="58"/>
      <c r="BL342" s="58"/>
      <c r="BM342" s="58"/>
      <c r="BN342" s="58"/>
      <c r="BO342" s="58"/>
      <c r="BP342" s="58"/>
      <c r="BQ342" s="58"/>
      <c r="BR342" s="58"/>
      <c r="BS342" s="58"/>
      <c r="BT342" s="58"/>
      <c r="BU342" s="58"/>
      <c r="BV342" s="58"/>
      <c r="BW342" s="58"/>
      <c r="BX342" s="58"/>
      <c r="BY342" s="58"/>
      <c r="BZ342" s="58"/>
      <c r="CA342" s="58"/>
      <c r="CB342" s="58"/>
      <c r="CC342" s="58"/>
      <c r="CD342" s="58"/>
      <c r="CE342" s="58"/>
      <c r="CF342" s="58"/>
      <c r="CG342" s="58"/>
      <c r="CH342" s="58"/>
      <c r="CI342" s="58"/>
      <c r="CJ342" s="58"/>
      <c r="CK342" s="58"/>
      <c r="CL342" s="58"/>
      <c r="CM342" s="58"/>
      <c r="CN342" s="58"/>
      <c r="CO342" s="58"/>
      <c r="CP342" s="58"/>
      <c r="CQ342" s="58"/>
      <c r="CR342" s="58"/>
      <c r="CS342" s="58"/>
      <c r="CT342" s="58"/>
      <c r="CU342" s="58"/>
      <c r="CV342" s="58"/>
      <c r="CW342" s="58"/>
      <c r="CX342" s="58"/>
      <c r="CY342" s="58"/>
      <c r="CZ342" s="58"/>
      <c r="DA342" s="58"/>
      <c r="DB342" s="58"/>
      <c r="DC342" s="58"/>
      <c r="DD342" s="58"/>
      <c r="DE342" s="58"/>
      <c r="DF342" s="58"/>
      <c r="DG342" s="58"/>
      <c r="DH342" s="58"/>
      <c r="DI342" s="58"/>
      <c r="DJ342" s="58"/>
      <c r="DK342" s="58"/>
      <c r="DL342" s="58"/>
      <c r="DM342" s="58"/>
      <c r="DN342" s="58"/>
      <c r="DO342" s="58"/>
      <c r="DP342" s="58"/>
      <c r="DQ342" s="58"/>
      <c r="DR342" s="58"/>
      <c r="DS342" s="58"/>
      <c r="DT342" s="58"/>
      <c r="DU342" s="58"/>
      <c r="DV342" s="58"/>
      <c r="DW342" s="58"/>
      <c r="DX342" s="58"/>
      <c r="DY342" s="58"/>
      <c r="DZ342" s="58"/>
      <c r="EA342" s="58"/>
      <c r="EB342" s="58"/>
      <c r="EC342" s="58"/>
      <c r="ED342" s="58"/>
      <c r="EE342" s="58"/>
      <c r="EF342" s="58"/>
      <c r="EG342" s="58"/>
      <c r="EH342" s="58"/>
      <c r="EI342" s="58"/>
      <c r="EJ342" s="58"/>
      <c r="EK342" s="58"/>
      <c r="EL342" s="58"/>
      <c r="EN342" s="8">
        <v>9</v>
      </c>
      <c r="EO342" s="8">
        <v>3</v>
      </c>
    </row>
    <row r="343" spans="1:145">
      <c r="B343" s="18" t="s">
        <v>417</v>
      </c>
      <c r="C343" s="18" t="s">
        <v>349</v>
      </c>
      <c r="D343" s="18" t="s">
        <v>350</v>
      </c>
      <c r="E343" s="8">
        <v>9</v>
      </c>
      <c r="F343" s="8">
        <v>3</v>
      </c>
      <c r="I343" s="58">
        <v>4.05</v>
      </c>
      <c r="J343" s="58">
        <v>2.4900000000000002</v>
      </c>
      <c r="K343" s="58">
        <v>0.71079999999999999</v>
      </c>
      <c r="L343" s="58">
        <v>75.069999999999993</v>
      </c>
      <c r="M343" s="58">
        <v>0.1472</v>
      </c>
      <c r="N343" s="58">
        <v>0.15570000000000001</v>
      </c>
      <c r="O343" s="58">
        <v>1.1194999999999999</v>
      </c>
      <c r="P343" s="58">
        <v>0</v>
      </c>
      <c r="Q343" s="58">
        <v>12.3</v>
      </c>
      <c r="R343" s="58">
        <v>3.4000000000000002E-2</v>
      </c>
      <c r="S343" s="58">
        <v>96.077299999999994</v>
      </c>
      <c r="T343" s="18"/>
      <c r="V343" s="58">
        <f t="shared" si="444"/>
        <v>4.2153557604137504</v>
      </c>
      <c r="W343" s="58"/>
      <c r="X343" s="58">
        <f t="shared" si="445"/>
        <v>2.591663171217343</v>
      </c>
      <c r="Y343" s="58"/>
      <c r="Z343" s="58">
        <f t="shared" si="446"/>
        <v>0.73982095666718362</v>
      </c>
      <c r="AA343" s="58"/>
      <c r="AB343" s="58">
        <f t="shared" si="447"/>
        <v>78.135001712163017</v>
      </c>
      <c r="AC343" s="58"/>
      <c r="AD343" s="58">
        <f t="shared" si="448"/>
        <v>0.1532099673908405</v>
      </c>
      <c r="AE343" s="58"/>
      <c r="AF343" s="58">
        <f t="shared" si="449"/>
        <v>0.1620570103447953</v>
      </c>
      <c r="AG343" s="58"/>
      <c r="AH343" s="58">
        <f t="shared" si="450"/>
        <v>1.1652075984649859</v>
      </c>
      <c r="AI343" s="58"/>
      <c r="AJ343" s="58">
        <f t="shared" si="451"/>
        <v>0</v>
      </c>
      <c r="AK343" s="58"/>
      <c r="AL343" s="58">
        <f t="shared" si="452"/>
        <v>12.802191568663984</v>
      </c>
      <c r="AM343" s="58"/>
      <c r="AN343" s="58">
        <f t="shared" si="453"/>
        <v>3.5388171815819137E-2</v>
      </c>
      <c r="AO343" s="58"/>
      <c r="AP343" s="58">
        <f t="shared" si="454"/>
        <v>6.8070189316310934</v>
      </c>
      <c r="AQ343" s="58">
        <f t="shared" si="455"/>
        <v>5.9116465863453808E-2</v>
      </c>
      <c r="AR343" s="58">
        <f t="shared" si="456"/>
        <v>509.98641304347825</v>
      </c>
      <c r="AS343" s="58">
        <f t="shared" si="457"/>
        <v>30.148594377510037</v>
      </c>
      <c r="AT343" s="58">
        <f t="shared" si="458"/>
        <v>0.13907994640464497</v>
      </c>
      <c r="AU343" s="58">
        <f t="shared" si="459"/>
        <v>4.5651894669235702</v>
      </c>
      <c r="AV343" s="58">
        <f t="shared" si="460"/>
        <v>4.8288043478260869</v>
      </c>
      <c r="AW343" s="58">
        <f t="shared" si="461"/>
        <v>9.4684960703343545E-3</v>
      </c>
      <c r="AX343" s="58">
        <f t="shared" si="462"/>
        <v>46.459373662398022</v>
      </c>
      <c r="AY343" s="58"/>
      <c r="AZ343" s="58"/>
      <c r="BA343" s="58"/>
      <c r="BB343" s="58"/>
      <c r="BC343" s="58"/>
      <c r="BD343" s="58"/>
      <c r="BE343" s="58"/>
      <c r="BF343" s="58"/>
      <c r="BG343" s="58"/>
      <c r="BH343" s="58"/>
      <c r="BI343" s="58"/>
      <c r="BJ343" s="58"/>
      <c r="BK343" s="58"/>
      <c r="BL343" s="58"/>
      <c r="BM343" s="58"/>
      <c r="BN343" s="58"/>
      <c r="BO343" s="58"/>
      <c r="BP343" s="58"/>
      <c r="BQ343" s="58"/>
      <c r="BR343" s="58"/>
      <c r="BS343" s="58"/>
      <c r="BT343" s="58"/>
      <c r="BU343" s="58"/>
      <c r="BV343" s="58"/>
      <c r="BW343" s="58"/>
      <c r="BX343" s="58"/>
      <c r="BY343" s="58"/>
      <c r="BZ343" s="58"/>
      <c r="CA343" s="58"/>
      <c r="CB343" s="58"/>
      <c r="CC343" s="58"/>
      <c r="CD343" s="58"/>
      <c r="CE343" s="58"/>
      <c r="CF343" s="58"/>
      <c r="CG343" s="58"/>
      <c r="CH343" s="58"/>
      <c r="CI343" s="58"/>
      <c r="CJ343" s="58"/>
      <c r="CK343" s="58"/>
      <c r="CL343" s="58"/>
      <c r="CM343" s="58"/>
      <c r="CN343" s="58"/>
      <c r="CO343" s="58"/>
      <c r="CP343" s="58"/>
      <c r="CQ343" s="58"/>
      <c r="CR343" s="58"/>
      <c r="CS343" s="58"/>
      <c r="CT343" s="58"/>
      <c r="CU343" s="58"/>
      <c r="CV343" s="58"/>
      <c r="CW343" s="58"/>
      <c r="CX343" s="58"/>
      <c r="CY343" s="58"/>
      <c r="CZ343" s="58"/>
      <c r="DA343" s="58"/>
      <c r="DB343" s="58"/>
      <c r="DC343" s="58"/>
      <c r="DD343" s="58"/>
      <c r="DE343" s="58"/>
      <c r="DF343" s="58"/>
      <c r="DG343" s="58"/>
      <c r="DH343" s="58"/>
      <c r="DI343" s="58"/>
      <c r="DJ343" s="58"/>
      <c r="DK343" s="58"/>
      <c r="DL343" s="58"/>
      <c r="DM343" s="58"/>
      <c r="DN343" s="58"/>
      <c r="DO343" s="58"/>
      <c r="DP343" s="58"/>
      <c r="DQ343" s="58"/>
      <c r="DR343" s="58"/>
      <c r="DS343" s="58"/>
      <c r="DT343" s="58"/>
      <c r="DU343" s="58"/>
      <c r="DV343" s="58"/>
      <c r="DW343" s="58"/>
      <c r="DX343" s="58"/>
      <c r="DY343" s="58"/>
      <c r="DZ343" s="58"/>
      <c r="EA343" s="58"/>
      <c r="EB343" s="58"/>
      <c r="EC343" s="58"/>
      <c r="ED343" s="58"/>
      <c r="EE343" s="58"/>
      <c r="EF343" s="58"/>
      <c r="EG343" s="58"/>
      <c r="EH343" s="58"/>
      <c r="EI343" s="58"/>
      <c r="EJ343" s="58"/>
      <c r="EK343" s="58"/>
      <c r="EL343" s="58"/>
      <c r="EN343" s="8">
        <v>9</v>
      </c>
      <c r="EO343" s="8">
        <v>3</v>
      </c>
    </row>
    <row r="344" spans="1:145" s="16" customFormat="1">
      <c r="A344" s="1"/>
      <c r="B344" s="1" t="s">
        <v>130</v>
      </c>
      <c r="C344" s="1" t="s">
        <v>349</v>
      </c>
      <c r="D344" s="1" t="s">
        <v>350</v>
      </c>
      <c r="E344" s="1">
        <v>9</v>
      </c>
      <c r="F344" s="1">
        <v>3</v>
      </c>
      <c r="G344" s="1"/>
      <c r="H344" s="1"/>
      <c r="I344" s="59">
        <f>AVERAGE(I338:I343)</f>
        <v>4.16</v>
      </c>
      <c r="J344" s="59">
        <f t="shared" ref="J344:S344" si="463">AVERAGE(J338:J343)</f>
        <v>2.6583333333333337</v>
      </c>
      <c r="K344" s="59">
        <f t="shared" si="463"/>
        <v>0.80556666666666665</v>
      </c>
      <c r="L344" s="59">
        <f t="shared" si="463"/>
        <v>74.911666666666662</v>
      </c>
      <c r="M344" s="59">
        <f t="shared" si="463"/>
        <v>0.12988333333333332</v>
      </c>
      <c r="N344" s="59">
        <f t="shared" si="463"/>
        <v>0.18271666666666667</v>
      </c>
      <c r="O344" s="59">
        <f t="shared" si="463"/>
        <v>1.0831333333333333</v>
      </c>
      <c r="P344" s="59">
        <f t="shared" si="463"/>
        <v>4.6550000000000008E-2</v>
      </c>
      <c r="Q344" s="59">
        <f t="shared" si="463"/>
        <v>12.075000000000001</v>
      </c>
      <c r="R344" s="59">
        <f t="shared" si="463"/>
        <v>2.6249999999999999E-2</v>
      </c>
      <c r="S344" s="59">
        <f t="shared" si="463"/>
        <v>96.0792</v>
      </c>
      <c r="T344" s="1"/>
      <c r="U344" s="1"/>
      <c r="V344" s="59">
        <f>AVERAGE(V338:V343)</f>
        <v>4.3298433797690414</v>
      </c>
      <c r="W344" s="59">
        <f>STDEV(V338:V343)</f>
        <v>7.6971544864956526E-2</v>
      </c>
      <c r="X344" s="59">
        <f>AVERAGE(X338:X343)</f>
        <v>2.7666101510368271</v>
      </c>
      <c r="Y344" s="59">
        <f>STDEV(X338:X343)</f>
        <v>0.2212798827851345</v>
      </c>
      <c r="Z344" s="59">
        <f>AVERAGE(Z338:Z343)</f>
        <v>0.83828315848658841</v>
      </c>
      <c r="AA344" s="59">
        <f>STDEV(Z338:Z343)</f>
        <v>8.4103561264796664E-2</v>
      </c>
      <c r="AB344" s="59">
        <f>AVERAGE(AB338:AB343)</f>
        <v>77.969491012149263</v>
      </c>
      <c r="AC344" s="59">
        <f>STDEV(AB338:AB343)</f>
        <v>0.24167802271498062</v>
      </c>
      <c r="AD344" s="59">
        <f>AVERAGE(AD338:AD343)</f>
        <v>0.13515601560809035</v>
      </c>
      <c r="AE344" s="59">
        <f>STDEV(AD338:AD343)</f>
        <v>2.1186796129388622E-2</v>
      </c>
      <c r="AF344" s="59">
        <f>AVERAGE(AF338:AF343)</f>
        <v>0.19016825453108502</v>
      </c>
      <c r="AG344" s="59">
        <f>STDEV(AF338:AF343)</f>
        <v>2.2057801315768222E-2</v>
      </c>
      <c r="AH344" s="59">
        <f>AVERAGE(AH338:AH343)</f>
        <v>1.1273514965994431</v>
      </c>
      <c r="AI344" s="59">
        <f>STDEV(AH338:AH343)</f>
        <v>0.10851275714211622</v>
      </c>
      <c r="AJ344" s="59">
        <f>AVERAGE(AJ338:AJ343)</f>
        <v>4.8369954147982341E-2</v>
      </c>
      <c r="AK344" s="59">
        <f>STDEV(AJ338:AJ343)</f>
        <v>3.2798281361446489E-2</v>
      </c>
      <c r="AL344" s="59">
        <f>AVERAGE(AL338:AL343)</f>
        <v>12.567252143052253</v>
      </c>
      <c r="AM344" s="59">
        <f>STDEV(AL338:AL343)</f>
        <v>0.17923558612568488</v>
      </c>
      <c r="AN344" s="59">
        <f>AVERAGE(AN338:AN343)</f>
        <v>2.7370352036456966E-2</v>
      </c>
      <c r="AO344" s="59">
        <f>STDEV(AN338:AN343)</f>
        <v>1.6319156514587652E-2</v>
      </c>
      <c r="AP344" s="59">
        <f>AVERAGE(AP338:AP343)</f>
        <v>7.0964535308058698</v>
      </c>
      <c r="AQ344" s="59">
        <f t="shared" ref="AQ344:DB344" si="464">AVERAGE(AQ338:AQ343)</f>
        <v>4.9239032427807257E-2</v>
      </c>
      <c r="AR344" s="59">
        <f t="shared" si="464"/>
        <v>591.07174326647953</v>
      </c>
      <c r="AS344" s="59">
        <f t="shared" si="464"/>
        <v>28.329374445338534</v>
      </c>
      <c r="AT344" s="59">
        <f t="shared" si="464"/>
        <v>0.16904188285270083</v>
      </c>
      <c r="AU344" s="59">
        <f t="shared" si="464"/>
        <v>4.4206029983698265</v>
      </c>
      <c r="AV344" s="59">
        <f t="shared" si="464"/>
        <v>6.3487905162986751</v>
      </c>
      <c r="AW344" s="59">
        <f t="shared" si="464"/>
        <v>1.0752932833559138E-2</v>
      </c>
      <c r="AX344" s="59">
        <f t="shared" si="464"/>
        <v>47.293131786444285</v>
      </c>
      <c r="AY344" s="59" t="e">
        <f t="shared" si="464"/>
        <v>#DIV/0!</v>
      </c>
      <c r="AZ344" s="59" t="e">
        <f t="shared" si="464"/>
        <v>#DIV/0!</v>
      </c>
      <c r="BA344" s="59" t="e">
        <f t="shared" si="464"/>
        <v>#DIV/0!</v>
      </c>
      <c r="BB344" s="59" t="e">
        <f t="shared" si="464"/>
        <v>#DIV/0!</v>
      </c>
      <c r="BC344" s="59" t="e">
        <f t="shared" si="464"/>
        <v>#DIV/0!</v>
      </c>
      <c r="BD344" s="59" t="e">
        <f t="shared" si="464"/>
        <v>#DIV/0!</v>
      </c>
      <c r="BE344" s="59" t="e">
        <f t="shared" si="464"/>
        <v>#DIV/0!</v>
      </c>
      <c r="BF344" s="59" t="e">
        <f t="shared" si="464"/>
        <v>#DIV/0!</v>
      </c>
      <c r="BG344" s="59" t="e">
        <f t="shared" si="464"/>
        <v>#DIV/0!</v>
      </c>
      <c r="BH344" s="59" t="e">
        <f t="shared" si="464"/>
        <v>#DIV/0!</v>
      </c>
      <c r="BI344" s="59" t="e">
        <f t="shared" si="464"/>
        <v>#DIV/0!</v>
      </c>
      <c r="BJ344" s="59" t="e">
        <f t="shared" si="464"/>
        <v>#DIV/0!</v>
      </c>
      <c r="BK344" s="59" t="e">
        <f t="shared" si="464"/>
        <v>#DIV/0!</v>
      </c>
      <c r="BL344" s="59" t="e">
        <f t="shared" si="464"/>
        <v>#DIV/0!</v>
      </c>
      <c r="BM344" s="59" t="e">
        <f t="shared" si="464"/>
        <v>#DIV/0!</v>
      </c>
      <c r="BN344" s="59" t="e">
        <f t="shared" si="464"/>
        <v>#DIV/0!</v>
      </c>
      <c r="BO344" s="59" t="e">
        <f t="shared" si="464"/>
        <v>#DIV/0!</v>
      </c>
      <c r="BP344" s="59" t="e">
        <f t="shared" si="464"/>
        <v>#DIV/0!</v>
      </c>
      <c r="BQ344" s="59" t="e">
        <f t="shared" si="464"/>
        <v>#DIV/0!</v>
      </c>
      <c r="BR344" s="59" t="e">
        <f t="shared" si="464"/>
        <v>#DIV/0!</v>
      </c>
      <c r="BS344" s="59" t="e">
        <f t="shared" si="464"/>
        <v>#DIV/0!</v>
      </c>
      <c r="BT344" s="59" t="e">
        <f t="shared" si="464"/>
        <v>#DIV/0!</v>
      </c>
      <c r="BU344" s="59" t="e">
        <f t="shared" si="464"/>
        <v>#DIV/0!</v>
      </c>
      <c r="BV344" s="59" t="e">
        <f t="shared" si="464"/>
        <v>#DIV/0!</v>
      </c>
      <c r="BW344" s="59" t="e">
        <f t="shared" si="464"/>
        <v>#DIV/0!</v>
      </c>
      <c r="BX344" s="59" t="e">
        <f t="shared" si="464"/>
        <v>#DIV/0!</v>
      </c>
      <c r="BY344" s="59" t="e">
        <f t="shared" si="464"/>
        <v>#DIV/0!</v>
      </c>
      <c r="BZ344" s="59" t="e">
        <f t="shared" si="464"/>
        <v>#DIV/0!</v>
      </c>
      <c r="CA344" s="59" t="e">
        <f t="shared" si="464"/>
        <v>#DIV/0!</v>
      </c>
      <c r="CB344" s="59" t="e">
        <f t="shared" si="464"/>
        <v>#DIV/0!</v>
      </c>
      <c r="CC344" s="59" t="e">
        <f t="shared" si="464"/>
        <v>#DIV/0!</v>
      </c>
      <c r="CD344" s="59" t="e">
        <f t="shared" si="464"/>
        <v>#DIV/0!</v>
      </c>
      <c r="CE344" s="59" t="e">
        <f t="shared" si="464"/>
        <v>#DIV/0!</v>
      </c>
      <c r="CF344" s="59" t="e">
        <f t="shared" si="464"/>
        <v>#DIV/0!</v>
      </c>
      <c r="CG344" s="59" t="e">
        <f t="shared" si="464"/>
        <v>#DIV/0!</v>
      </c>
      <c r="CH344" s="59" t="e">
        <f t="shared" si="464"/>
        <v>#DIV/0!</v>
      </c>
      <c r="CI344" s="59" t="e">
        <f t="shared" si="464"/>
        <v>#DIV/0!</v>
      </c>
      <c r="CJ344" s="59" t="e">
        <f t="shared" si="464"/>
        <v>#DIV/0!</v>
      </c>
      <c r="CK344" s="59" t="e">
        <f t="shared" si="464"/>
        <v>#DIV/0!</v>
      </c>
      <c r="CL344" s="59" t="e">
        <f t="shared" si="464"/>
        <v>#DIV/0!</v>
      </c>
      <c r="CM344" s="59" t="e">
        <f t="shared" si="464"/>
        <v>#DIV/0!</v>
      </c>
      <c r="CN344" s="59" t="e">
        <f t="shared" si="464"/>
        <v>#DIV/0!</v>
      </c>
      <c r="CO344" s="59" t="e">
        <f t="shared" si="464"/>
        <v>#DIV/0!</v>
      </c>
      <c r="CP344" s="59" t="e">
        <f t="shared" si="464"/>
        <v>#DIV/0!</v>
      </c>
      <c r="CQ344" s="59" t="e">
        <f t="shared" si="464"/>
        <v>#DIV/0!</v>
      </c>
      <c r="CR344" s="59" t="e">
        <f t="shared" si="464"/>
        <v>#DIV/0!</v>
      </c>
      <c r="CS344" s="59" t="e">
        <f t="shared" si="464"/>
        <v>#DIV/0!</v>
      </c>
      <c r="CT344" s="59" t="e">
        <f t="shared" si="464"/>
        <v>#DIV/0!</v>
      </c>
      <c r="CU344" s="59" t="e">
        <f t="shared" si="464"/>
        <v>#DIV/0!</v>
      </c>
      <c r="CV344" s="59" t="e">
        <f t="shared" si="464"/>
        <v>#DIV/0!</v>
      </c>
      <c r="CW344" s="59" t="e">
        <f t="shared" si="464"/>
        <v>#DIV/0!</v>
      </c>
      <c r="CX344" s="59" t="e">
        <f t="shared" si="464"/>
        <v>#DIV/0!</v>
      </c>
      <c r="CY344" s="59" t="e">
        <f t="shared" si="464"/>
        <v>#DIV/0!</v>
      </c>
      <c r="CZ344" s="59" t="e">
        <f t="shared" si="464"/>
        <v>#DIV/0!</v>
      </c>
      <c r="DA344" s="59" t="e">
        <f t="shared" si="464"/>
        <v>#DIV/0!</v>
      </c>
      <c r="DB344" s="59" t="e">
        <f t="shared" si="464"/>
        <v>#DIV/0!</v>
      </c>
      <c r="DC344" s="59" t="e">
        <f t="shared" ref="DC344:EL344" si="465">AVERAGE(DC338:DC343)</f>
        <v>#DIV/0!</v>
      </c>
      <c r="DD344" s="59" t="e">
        <f t="shared" si="465"/>
        <v>#DIV/0!</v>
      </c>
      <c r="DE344" s="59" t="e">
        <f t="shared" si="465"/>
        <v>#DIV/0!</v>
      </c>
      <c r="DF344" s="59" t="e">
        <f t="shared" si="465"/>
        <v>#DIV/0!</v>
      </c>
      <c r="DG344" s="59" t="e">
        <f t="shared" si="465"/>
        <v>#DIV/0!</v>
      </c>
      <c r="DH344" s="59" t="e">
        <f t="shared" si="465"/>
        <v>#DIV/0!</v>
      </c>
      <c r="DI344" s="59" t="e">
        <f t="shared" si="465"/>
        <v>#DIV/0!</v>
      </c>
      <c r="DJ344" s="59" t="e">
        <f t="shared" si="465"/>
        <v>#DIV/0!</v>
      </c>
      <c r="DK344" s="59" t="e">
        <f t="shared" si="465"/>
        <v>#DIV/0!</v>
      </c>
      <c r="DL344" s="59" t="e">
        <f t="shared" si="465"/>
        <v>#DIV/0!</v>
      </c>
      <c r="DM344" s="59" t="e">
        <f t="shared" si="465"/>
        <v>#DIV/0!</v>
      </c>
      <c r="DN344" s="59" t="e">
        <f t="shared" si="465"/>
        <v>#DIV/0!</v>
      </c>
      <c r="DO344" s="59" t="e">
        <f t="shared" si="465"/>
        <v>#DIV/0!</v>
      </c>
      <c r="DP344" s="59" t="e">
        <f t="shared" si="465"/>
        <v>#DIV/0!</v>
      </c>
      <c r="DQ344" s="59" t="e">
        <f t="shared" si="465"/>
        <v>#DIV/0!</v>
      </c>
      <c r="DR344" s="59" t="e">
        <f t="shared" si="465"/>
        <v>#DIV/0!</v>
      </c>
      <c r="DS344" s="59" t="e">
        <f t="shared" si="465"/>
        <v>#DIV/0!</v>
      </c>
      <c r="DT344" s="59" t="e">
        <f t="shared" si="465"/>
        <v>#DIV/0!</v>
      </c>
      <c r="DU344" s="59" t="e">
        <f t="shared" si="465"/>
        <v>#DIV/0!</v>
      </c>
      <c r="DV344" s="59" t="e">
        <f t="shared" si="465"/>
        <v>#DIV/0!</v>
      </c>
      <c r="DW344" s="59" t="e">
        <f t="shared" si="465"/>
        <v>#DIV/0!</v>
      </c>
      <c r="DX344" s="59" t="e">
        <f t="shared" si="465"/>
        <v>#DIV/0!</v>
      </c>
      <c r="DY344" s="59" t="e">
        <f t="shared" si="465"/>
        <v>#DIV/0!</v>
      </c>
      <c r="DZ344" s="59" t="e">
        <f t="shared" si="465"/>
        <v>#DIV/0!</v>
      </c>
      <c r="EA344" s="59" t="e">
        <f t="shared" si="465"/>
        <v>#DIV/0!</v>
      </c>
      <c r="EB344" s="59" t="e">
        <f t="shared" si="465"/>
        <v>#DIV/0!</v>
      </c>
      <c r="EC344" s="59" t="e">
        <f t="shared" si="465"/>
        <v>#DIV/0!</v>
      </c>
      <c r="ED344" s="59" t="e">
        <f t="shared" si="465"/>
        <v>#DIV/0!</v>
      </c>
      <c r="EE344" s="59" t="e">
        <f t="shared" si="465"/>
        <v>#DIV/0!</v>
      </c>
      <c r="EF344" s="59" t="e">
        <f t="shared" si="465"/>
        <v>#DIV/0!</v>
      </c>
      <c r="EG344" s="59" t="e">
        <f t="shared" si="465"/>
        <v>#DIV/0!</v>
      </c>
      <c r="EH344" s="59" t="e">
        <f t="shared" si="465"/>
        <v>#DIV/0!</v>
      </c>
      <c r="EI344" s="59" t="e">
        <f t="shared" si="465"/>
        <v>#DIV/0!</v>
      </c>
      <c r="EJ344" s="59" t="e">
        <f t="shared" si="465"/>
        <v>#DIV/0!</v>
      </c>
      <c r="EK344" s="59" t="e">
        <f t="shared" si="465"/>
        <v>#DIV/0!</v>
      </c>
      <c r="EL344" s="59" t="e">
        <f t="shared" si="465"/>
        <v>#DIV/0!</v>
      </c>
      <c r="EN344" s="16">
        <v>9</v>
      </c>
      <c r="EO344" s="16">
        <v>3</v>
      </c>
    </row>
    <row r="345" spans="1:145" s="19" customFormat="1">
      <c r="A345" s="2"/>
      <c r="B345" s="2"/>
      <c r="C345" s="2"/>
      <c r="D345" s="2"/>
      <c r="E345" s="2"/>
      <c r="F345" s="2"/>
      <c r="G345" s="2"/>
      <c r="H345" s="2"/>
      <c r="I345" s="60">
        <f>STDEV(I338:I343)</f>
        <v>7.0992957397195383E-2</v>
      </c>
      <c r="J345" s="60">
        <f t="shared" ref="J345:S345" si="466">STDEV(J338:J343)</f>
        <v>0.21600154320436385</v>
      </c>
      <c r="K345" s="60">
        <f t="shared" si="466"/>
        <v>8.3033720057978072E-2</v>
      </c>
      <c r="L345" s="60">
        <f t="shared" si="466"/>
        <v>0.1616683848705944</v>
      </c>
      <c r="M345" s="60">
        <f t="shared" si="466"/>
        <v>2.0496381794518369E-2</v>
      </c>
      <c r="N345" s="60">
        <f t="shared" si="466"/>
        <v>2.1291445856650028E-2</v>
      </c>
      <c r="O345" s="60">
        <f t="shared" si="466"/>
        <v>0.10442995100385075</v>
      </c>
      <c r="P345" s="60">
        <f t="shared" si="466"/>
        <v>3.1694968054882131E-2</v>
      </c>
      <c r="Q345" s="60">
        <f t="shared" si="466"/>
        <v>0.21584716815376559</v>
      </c>
      <c r="R345" s="60">
        <f t="shared" si="466"/>
        <v>1.5572250961245135E-2</v>
      </c>
      <c r="S345" s="60">
        <f t="shared" si="466"/>
        <v>0.43578826051191355</v>
      </c>
      <c r="T345" s="2"/>
      <c r="U345" s="2"/>
      <c r="V345" s="60"/>
      <c r="W345" s="60"/>
      <c r="X345" s="60"/>
      <c r="Y345" s="60"/>
      <c r="Z345" s="60"/>
      <c r="AA345" s="60"/>
      <c r="AB345" s="60"/>
      <c r="AC345" s="60"/>
      <c r="AD345" s="60"/>
      <c r="AE345" s="60"/>
      <c r="AF345" s="60"/>
      <c r="AG345" s="60"/>
      <c r="AH345" s="60"/>
      <c r="AI345" s="60"/>
      <c r="AJ345" s="60"/>
      <c r="AK345" s="60"/>
      <c r="AL345" s="60"/>
      <c r="AM345" s="60"/>
      <c r="AN345" s="60"/>
      <c r="AO345" s="60"/>
      <c r="AP345" s="60">
        <f>STDEV(AP338:AP343)</f>
        <v>0.26253133202483198</v>
      </c>
      <c r="AQ345" s="60">
        <f t="shared" ref="AQ345:DB345" si="467">STDEV(AQ338:AQ343)</f>
        <v>9.6707727760277137E-3</v>
      </c>
      <c r="AR345" s="60">
        <f t="shared" si="467"/>
        <v>109.63418532581024</v>
      </c>
      <c r="AS345" s="60">
        <f t="shared" si="467"/>
        <v>2.2082818402990365</v>
      </c>
      <c r="AT345" s="60">
        <f t="shared" si="467"/>
        <v>1.5252910290626469E-2</v>
      </c>
      <c r="AU345" s="60">
        <f t="shared" si="467"/>
        <v>0.23807325706857149</v>
      </c>
      <c r="AV345" s="60">
        <f t="shared" si="467"/>
        <v>1.2617607494133878</v>
      </c>
      <c r="AW345" s="60">
        <f t="shared" si="467"/>
        <v>1.0981057164560937E-3</v>
      </c>
      <c r="AX345" s="60">
        <f t="shared" si="467"/>
        <v>1.3671980900807488</v>
      </c>
      <c r="AY345" s="60" t="e">
        <f t="shared" si="467"/>
        <v>#DIV/0!</v>
      </c>
      <c r="AZ345" s="60" t="e">
        <f t="shared" si="467"/>
        <v>#DIV/0!</v>
      </c>
      <c r="BA345" s="60" t="e">
        <f t="shared" si="467"/>
        <v>#DIV/0!</v>
      </c>
      <c r="BB345" s="60" t="e">
        <f t="shared" si="467"/>
        <v>#DIV/0!</v>
      </c>
      <c r="BC345" s="60" t="e">
        <f t="shared" si="467"/>
        <v>#DIV/0!</v>
      </c>
      <c r="BD345" s="60" t="e">
        <f t="shared" si="467"/>
        <v>#DIV/0!</v>
      </c>
      <c r="BE345" s="60" t="e">
        <f t="shared" si="467"/>
        <v>#DIV/0!</v>
      </c>
      <c r="BF345" s="60" t="e">
        <f t="shared" si="467"/>
        <v>#DIV/0!</v>
      </c>
      <c r="BG345" s="60" t="e">
        <f t="shared" si="467"/>
        <v>#DIV/0!</v>
      </c>
      <c r="BH345" s="60" t="e">
        <f t="shared" si="467"/>
        <v>#DIV/0!</v>
      </c>
      <c r="BI345" s="60" t="e">
        <f t="shared" si="467"/>
        <v>#DIV/0!</v>
      </c>
      <c r="BJ345" s="60" t="e">
        <f t="shared" si="467"/>
        <v>#DIV/0!</v>
      </c>
      <c r="BK345" s="60" t="e">
        <f t="shared" si="467"/>
        <v>#DIV/0!</v>
      </c>
      <c r="BL345" s="60" t="e">
        <f t="shared" si="467"/>
        <v>#DIV/0!</v>
      </c>
      <c r="BM345" s="60" t="e">
        <f t="shared" si="467"/>
        <v>#DIV/0!</v>
      </c>
      <c r="BN345" s="60" t="e">
        <f t="shared" si="467"/>
        <v>#DIV/0!</v>
      </c>
      <c r="BO345" s="60" t="e">
        <f t="shared" si="467"/>
        <v>#DIV/0!</v>
      </c>
      <c r="BP345" s="60" t="e">
        <f t="shared" si="467"/>
        <v>#DIV/0!</v>
      </c>
      <c r="BQ345" s="60" t="e">
        <f t="shared" si="467"/>
        <v>#DIV/0!</v>
      </c>
      <c r="BR345" s="60" t="e">
        <f t="shared" si="467"/>
        <v>#DIV/0!</v>
      </c>
      <c r="BS345" s="60" t="e">
        <f t="shared" si="467"/>
        <v>#DIV/0!</v>
      </c>
      <c r="BT345" s="60" t="e">
        <f t="shared" si="467"/>
        <v>#DIV/0!</v>
      </c>
      <c r="BU345" s="60" t="e">
        <f t="shared" si="467"/>
        <v>#DIV/0!</v>
      </c>
      <c r="BV345" s="60" t="e">
        <f t="shared" si="467"/>
        <v>#DIV/0!</v>
      </c>
      <c r="BW345" s="60" t="e">
        <f t="shared" si="467"/>
        <v>#DIV/0!</v>
      </c>
      <c r="BX345" s="60" t="e">
        <f t="shared" si="467"/>
        <v>#DIV/0!</v>
      </c>
      <c r="BY345" s="60" t="e">
        <f t="shared" si="467"/>
        <v>#DIV/0!</v>
      </c>
      <c r="BZ345" s="60" t="e">
        <f t="shared" si="467"/>
        <v>#DIV/0!</v>
      </c>
      <c r="CA345" s="60" t="e">
        <f t="shared" si="467"/>
        <v>#DIV/0!</v>
      </c>
      <c r="CB345" s="60" t="e">
        <f t="shared" si="467"/>
        <v>#DIV/0!</v>
      </c>
      <c r="CC345" s="60" t="e">
        <f t="shared" si="467"/>
        <v>#DIV/0!</v>
      </c>
      <c r="CD345" s="60" t="e">
        <f t="shared" si="467"/>
        <v>#DIV/0!</v>
      </c>
      <c r="CE345" s="60" t="e">
        <f t="shared" si="467"/>
        <v>#DIV/0!</v>
      </c>
      <c r="CF345" s="60" t="e">
        <f t="shared" si="467"/>
        <v>#DIV/0!</v>
      </c>
      <c r="CG345" s="60" t="e">
        <f t="shared" si="467"/>
        <v>#DIV/0!</v>
      </c>
      <c r="CH345" s="60" t="e">
        <f t="shared" si="467"/>
        <v>#DIV/0!</v>
      </c>
      <c r="CI345" s="60" t="e">
        <f t="shared" si="467"/>
        <v>#DIV/0!</v>
      </c>
      <c r="CJ345" s="60" t="e">
        <f t="shared" si="467"/>
        <v>#DIV/0!</v>
      </c>
      <c r="CK345" s="60" t="e">
        <f t="shared" si="467"/>
        <v>#DIV/0!</v>
      </c>
      <c r="CL345" s="60" t="e">
        <f t="shared" si="467"/>
        <v>#DIV/0!</v>
      </c>
      <c r="CM345" s="60" t="e">
        <f t="shared" si="467"/>
        <v>#DIV/0!</v>
      </c>
      <c r="CN345" s="60" t="e">
        <f t="shared" si="467"/>
        <v>#DIV/0!</v>
      </c>
      <c r="CO345" s="60" t="e">
        <f t="shared" si="467"/>
        <v>#DIV/0!</v>
      </c>
      <c r="CP345" s="60" t="e">
        <f t="shared" si="467"/>
        <v>#DIV/0!</v>
      </c>
      <c r="CQ345" s="60" t="e">
        <f t="shared" si="467"/>
        <v>#DIV/0!</v>
      </c>
      <c r="CR345" s="60" t="e">
        <f t="shared" si="467"/>
        <v>#DIV/0!</v>
      </c>
      <c r="CS345" s="60" t="e">
        <f t="shared" si="467"/>
        <v>#DIV/0!</v>
      </c>
      <c r="CT345" s="60" t="e">
        <f t="shared" si="467"/>
        <v>#DIV/0!</v>
      </c>
      <c r="CU345" s="60" t="e">
        <f t="shared" si="467"/>
        <v>#DIV/0!</v>
      </c>
      <c r="CV345" s="60" t="e">
        <f t="shared" si="467"/>
        <v>#DIV/0!</v>
      </c>
      <c r="CW345" s="60" t="e">
        <f t="shared" si="467"/>
        <v>#DIV/0!</v>
      </c>
      <c r="CX345" s="60" t="e">
        <f t="shared" si="467"/>
        <v>#DIV/0!</v>
      </c>
      <c r="CY345" s="60" t="e">
        <f t="shared" si="467"/>
        <v>#DIV/0!</v>
      </c>
      <c r="CZ345" s="60" t="e">
        <f t="shared" si="467"/>
        <v>#DIV/0!</v>
      </c>
      <c r="DA345" s="60" t="e">
        <f t="shared" si="467"/>
        <v>#DIV/0!</v>
      </c>
      <c r="DB345" s="60" t="e">
        <f t="shared" si="467"/>
        <v>#DIV/0!</v>
      </c>
      <c r="DC345" s="60" t="e">
        <f t="shared" ref="DC345:EL345" si="468">STDEV(DC338:DC343)</f>
        <v>#DIV/0!</v>
      </c>
      <c r="DD345" s="60" t="e">
        <f t="shared" si="468"/>
        <v>#DIV/0!</v>
      </c>
      <c r="DE345" s="60" t="e">
        <f t="shared" si="468"/>
        <v>#DIV/0!</v>
      </c>
      <c r="DF345" s="60" t="e">
        <f t="shared" si="468"/>
        <v>#DIV/0!</v>
      </c>
      <c r="DG345" s="60" t="e">
        <f t="shared" si="468"/>
        <v>#DIV/0!</v>
      </c>
      <c r="DH345" s="60" t="e">
        <f t="shared" si="468"/>
        <v>#DIV/0!</v>
      </c>
      <c r="DI345" s="60" t="e">
        <f t="shared" si="468"/>
        <v>#DIV/0!</v>
      </c>
      <c r="DJ345" s="60" t="e">
        <f t="shared" si="468"/>
        <v>#DIV/0!</v>
      </c>
      <c r="DK345" s="60" t="e">
        <f t="shared" si="468"/>
        <v>#DIV/0!</v>
      </c>
      <c r="DL345" s="60" t="e">
        <f t="shared" si="468"/>
        <v>#DIV/0!</v>
      </c>
      <c r="DM345" s="60" t="e">
        <f t="shared" si="468"/>
        <v>#DIV/0!</v>
      </c>
      <c r="DN345" s="60" t="e">
        <f t="shared" si="468"/>
        <v>#DIV/0!</v>
      </c>
      <c r="DO345" s="60" t="e">
        <f t="shared" si="468"/>
        <v>#DIV/0!</v>
      </c>
      <c r="DP345" s="60" t="e">
        <f t="shared" si="468"/>
        <v>#DIV/0!</v>
      </c>
      <c r="DQ345" s="60" t="e">
        <f t="shared" si="468"/>
        <v>#DIV/0!</v>
      </c>
      <c r="DR345" s="60" t="e">
        <f t="shared" si="468"/>
        <v>#DIV/0!</v>
      </c>
      <c r="DS345" s="60" t="e">
        <f t="shared" si="468"/>
        <v>#DIV/0!</v>
      </c>
      <c r="DT345" s="60" t="e">
        <f t="shared" si="468"/>
        <v>#DIV/0!</v>
      </c>
      <c r="DU345" s="60" t="e">
        <f t="shared" si="468"/>
        <v>#DIV/0!</v>
      </c>
      <c r="DV345" s="60" t="e">
        <f t="shared" si="468"/>
        <v>#DIV/0!</v>
      </c>
      <c r="DW345" s="60" t="e">
        <f t="shared" si="468"/>
        <v>#DIV/0!</v>
      </c>
      <c r="DX345" s="60" t="e">
        <f t="shared" si="468"/>
        <v>#DIV/0!</v>
      </c>
      <c r="DY345" s="60" t="e">
        <f t="shared" si="468"/>
        <v>#DIV/0!</v>
      </c>
      <c r="DZ345" s="60" t="e">
        <f t="shared" si="468"/>
        <v>#DIV/0!</v>
      </c>
      <c r="EA345" s="60" t="e">
        <f t="shared" si="468"/>
        <v>#DIV/0!</v>
      </c>
      <c r="EB345" s="60" t="e">
        <f t="shared" si="468"/>
        <v>#DIV/0!</v>
      </c>
      <c r="EC345" s="60" t="e">
        <f t="shared" si="468"/>
        <v>#DIV/0!</v>
      </c>
      <c r="ED345" s="60" t="e">
        <f t="shared" si="468"/>
        <v>#DIV/0!</v>
      </c>
      <c r="EE345" s="60" t="e">
        <f t="shared" si="468"/>
        <v>#DIV/0!</v>
      </c>
      <c r="EF345" s="60" t="e">
        <f t="shared" si="468"/>
        <v>#DIV/0!</v>
      </c>
      <c r="EG345" s="60" t="e">
        <f t="shared" si="468"/>
        <v>#DIV/0!</v>
      </c>
      <c r="EH345" s="60" t="e">
        <f t="shared" si="468"/>
        <v>#DIV/0!</v>
      </c>
      <c r="EI345" s="60" t="e">
        <f t="shared" si="468"/>
        <v>#DIV/0!</v>
      </c>
      <c r="EJ345" s="60" t="e">
        <f t="shared" si="468"/>
        <v>#DIV/0!</v>
      </c>
      <c r="EK345" s="60" t="e">
        <f t="shared" si="468"/>
        <v>#DIV/0!</v>
      </c>
      <c r="EL345" s="60" t="e">
        <f t="shared" si="468"/>
        <v>#DIV/0!</v>
      </c>
    </row>
    <row r="346" spans="1:145">
      <c r="B346" s="18"/>
      <c r="C346" s="18"/>
      <c r="D346" s="1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18"/>
      <c r="V346" s="58"/>
      <c r="W346" s="58"/>
      <c r="X346" s="58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8"/>
      <c r="AN346" s="58"/>
      <c r="AO346" s="58"/>
      <c r="AP346" s="58"/>
      <c r="AQ346" s="58" t="e">
        <f t="shared" ref="AQ346:AQ385" si="469">AD346/X346</f>
        <v>#DIV/0!</v>
      </c>
      <c r="AR346" s="58" t="e">
        <f t="shared" ref="AR346:AR385" si="470">AB346/AD346</f>
        <v>#DIV/0!</v>
      </c>
      <c r="AS346" s="58" t="e">
        <f t="shared" ref="AS346:AS385" si="471">AB346/X346</f>
        <v>#DIV/0!</v>
      </c>
      <c r="AT346" s="58" t="e">
        <f t="shared" ref="AT346:AT385" si="472">AF346/AH346</f>
        <v>#DIV/0!</v>
      </c>
      <c r="AU346" s="58" t="e">
        <f t="shared" ref="AU346:AU385" si="473">Z346/AF346</f>
        <v>#DIV/0!</v>
      </c>
      <c r="AV346" s="58" t="e">
        <f t="shared" ref="AV346:AV385" si="474">Z346/AD346</f>
        <v>#DIV/0!</v>
      </c>
      <c r="AW346" s="58" t="e">
        <f t="shared" ref="AW346:AW385" si="475">Z346/AB346</f>
        <v>#DIV/0!</v>
      </c>
      <c r="AX346" s="58" t="e">
        <f t="shared" ref="AX346:AX385" si="476">((AF346/40.311)/((AF346/40.311)+(Z346/159.688)))*100</f>
        <v>#DIV/0!</v>
      </c>
      <c r="AY346" s="58"/>
      <c r="AZ346" s="58"/>
      <c r="BA346" s="58"/>
      <c r="BB346" s="58"/>
      <c r="BC346" s="58"/>
      <c r="BD346" s="58"/>
      <c r="BE346" s="58"/>
      <c r="BF346" s="58"/>
      <c r="BG346" s="58"/>
      <c r="BH346" s="58"/>
      <c r="BI346" s="58"/>
      <c r="BJ346" s="58"/>
      <c r="BK346" s="58"/>
      <c r="BL346" s="58"/>
      <c r="BM346" s="58"/>
      <c r="BN346" s="58"/>
      <c r="BO346" s="58"/>
      <c r="BP346" s="58"/>
      <c r="BQ346" s="58"/>
      <c r="BR346" s="58"/>
      <c r="BS346" s="58"/>
      <c r="BT346" s="58"/>
      <c r="BU346" s="58"/>
      <c r="BV346" s="58"/>
      <c r="BW346" s="58"/>
      <c r="BX346" s="58"/>
      <c r="BY346" s="58"/>
      <c r="BZ346" s="58"/>
      <c r="CA346" s="58"/>
      <c r="CB346" s="58"/>
      <c r="CC346" s="58"/>
      <c r="CD346" s="58"/>
      <c r="CE346" s="58"/>
      <c r="CF346" s="58"/>
      <c r="CG346" s="58"/>
      <c r="CH346" s="58"/>
      <c r="CI346" s="58"/>
      <c r="CJ346" s="58"/>
      <c r="CK346" s="58"/>
      <c r="CL346" s="58"/>
      <c r="CM346" s="58"/>
      <c r="CN346" s="58"/>
      <c r="CO346" s="58"/>
      <c r="CP346" s="58"/>
      <c r="CQ346" s="58"/>
      <c r="CR346" s="58"/>
      <c r="CS346" s="58"/>
      <c r="CT346" s="58"/>
      <c r="CU346" s="58"/>
      <c r="CV346" s="58"/>
      <c r="CW346" s="58"/>
      <c r="CX346" s="58"/>
      <c r="CY346" s="58"/>
      <c r="CZ346" s="58"/>
      <c r="DA346" s="58"/>
      <c r="DB346" s="58"/>
      <c r="DC346" s="58"/>
      <c r="DD346" s="58"/>
      <c r="DE346" s="58"/>
      <c r="DF346" s="58"/>
      <c r="DG346" s="58"/>
      <c r="DH346" s="58"/>
      <c r="DI346" s="58"/>
      <c r="DJ346" s="58"/>
      <c r="DK346" s="58"/>
      <c r="DL346" s="58"/>
      <c r="DM346" s="58"/>
      <c r="DN346" s="58"/>
      <c r="DO346" s="58"/>
      <c r="DP346" s="58"/>
      <c r="DQ346" s="58"/>
      <c r="DR346" s="58"/>
      <c r="DS346" s="58"/>
      <c r="DT346" s="58"/>
      <c r="DU346" s="58"/>
      <c r="DV346" s="58"/>
      <c r="DW346" s="58"/>
      <c r="DX346" s="58"/>
      <c r="DY346" s="58"/>
      <c r="DZ346" s="58"/>
      <c r="EA346" s="58"/>
      <c r="EB346" s="58"/>
      <c r="EC346" s="58"/>
      <c r="ED346" s="58"/>
      <c r="EE346" s="58"/>
      <c r="EF346" s="58"/>
      <c r="EG346" s="58"/>
      <c r="EH346" s="58"/>
      <c r="EI346" s="58"/>
      <c r="EJ346" s="58"/>
      <c r="EK346" s="58"/>
      <c r="EL346" s="58"/>
    </row>
    <row r="347" spans="1:145">
      <c r="A347" s="8" t="s">
        <v>418</v>
      </c>
      <c r="B347" s="18" t="s">
        <v>419</v>
      </c>
      <c r="C347" s="18" t="s">
        <v>349</v>
      </c>
      <c r="D347" s="18" t="s">
        <v>350</v>
      </c>
      <c r="E347" s="8">
        <v>9</v>
      </c>
      <c r="F347" s="8">
        <v>1</v>
      </c>
      <c r="G347" s="8" t="s">
        <v>1194</v>
      </c>
      <c r="H347" s="8" t="s">
        <v>1195</v>
      </c>
      <c r="I347" s="58">
        <v>3.7</v>
      </c>
      <c r="J347" s="58">
        <v>4.09</v>
      </c>
      <c r="K347" s="58">
        <v>0.3745</v>
      </c>
      <c r="L347" s="58">
        <v>75.11</v>
      </c>
      <c r="M347" s="58">
        <v>9.11E-2</v>
      </c>
      <c r="N347" s="58">
        <v>4.3999999999999997E-2</v>
      </c>
      <c r="O347" s="58">
        <v>0.53749999999999998</v>
      </c>
      <c r="P347" s="58">
        <v>8.3900000000000002E-2</v>
      </c>
      <c r="Q347" s="58">
        <v>11.85</v>
      </c>
      <c r="R347" s="58">
        <v>5.0000000000000001E-4</v>
      </c>
      <c r="S347" s="58">
        <v>95.881500000000003</v>
      </c>
      <c r="T347" s="18"/>
      <c r="V347" s="58">
        <f t="shared" ref="V347:V385" si="477">(I347/S347)*100</f>
        <v>3.8589300334266783</v>
      </c>
      <c r="W347" s="58"/>
      <c r="X347" s="58">
        <f t="shared" ref="X347:X385" si="478">(J347/S347)*100</f>
        <v>4.2656821180311111</v>
      </c>
      <c r="Y347" s="58"/>
      <c r="Z347" s="58">
        <f t="shared" ref="Z347:Z385" si="479">(K347/S347)*100</f>
        <v>0.39058629662656508</v>
      </c>
      <c r="AA347" s="58"/>
      <c r="AB347" s="58">
        <f t="shared" ref="AB347:AB385" si="480">(L347/S347)*100</f>
        <v>78.336279678561567</v>
      </c>
      <c r="AC347" s="58"/>
      <c r="AD347" s="58">
        <f t="shared" ref="AD347:AD385" si="481">(M347/S347)*100</f>
        <v>9.5013115147343327E-2</v>
      </c>
      <c r="AE347" s="58"/>
      <c r="AF347" s="58">
        <f t="shared" ref="AF347:AF385" si="482">(N347/S347)*100</f>
        <v>4.5889978775884813E-2</v>
      </c>
      <c r="AG347" s="58"/>
      <c r="AH347" s="58">
        <f t="shared" ref="AH347:AH385" si="483">(O347/S347)*100</f>
        <v>0.56058780890995652</v>
      </c>
      <c r="AI347" s="58"/>
      <c r="AJ347" s="58">
        <f t="shared" ref="AJ347:AJ385" si="484">(P347/S347)*100</f>
        <v>8.750384589310764E-2</v>
      </c>
      <c r="AK347" s="58"/>
      <c r="AL347" s="58">
        <f t="shared" ref="AL347:AL385" si="485">(Q347/S347)*100</f>
        <v>12.35900564759625</v>
      </c>
      <c r="AM347" s="58"/>
      <c r="AN347" s="58">
        <f t="shared" ref="AN347:AN385" si="486">(R347/S347)*100</f>
        <v>5.2147703154414567E-4</v>
      </c>
      <c r="AO347" s="58"/>
      <c r="AP347" s="58">
        <f t="shared" ref="AP347:AP385" si="487">V347+X347</f>
        <v>8.1246121514577894</v>
      </c>
      <c r="AQ347" s="58">
        <f t="shared" si="469"/>
        <v>2.2273838630806845E-2</v>
      </c>
      <c r="AR347" s="58">
        <f t="shared" si="470"/>
        <v>824.47859495060391</v>
      </c>
      <c r="AS347" s="58">
        <f t="shared" si="471"/>
        <v>18.364303178484111</v>
      </c>
      <c r="AT347" s="58">
        <f t="shared" si="472"/>
        <v>8.1860465116279063E-2</v>
      </c>
      <c r="AU347" s="58">
        <f t="shared" si="473"/>
        <v>8.5113636363636367</v>
      </c>
      <c r="AV347" s="58">
        <f t="shared" si="474"/>
        <v>4.1108671789242592</v>
      </c>
      <c r="AW347" s="58">
        <f t="shared" si="475"/>
        <v>4.9860205032618817E-3</v>
      </c>
      <c r="AX347" s="58">
        <f t="shared" si="476"/>
        <v>31.760403655216052</v>
      </c>
      <c r="AY347" s="58"/>
      <c r="AZ347" s="58"/>
      <c r="BA347" s="58"/>
      <c r="BB347" s="58"/>
      <c r="BC347" s="58"/>
      <c r="BD347" s="58"/>
      <c r="BE347" s="58"/>
      <c r="BF347" s="58"/>
      <c r="BG347" s="58"/>
      <c r="BH347" s="58"/>
      <c r="BI347" s="58"/>
      <c r="BJ347" s="58"/>
      <c r="BK347" s="58"/>
      <c r="BL347" s="58"/>
      <c r="BM347" s="58"/>
      <c r="BN347" s="58"/>
      <c r="BO347" s="58"/>
      <c r="BP347" s="58"/>
      <c r="BQ347" s="58"/>
      <c r="BR347" s="58"/>
      <c r="BS347" s="58"/>
      <c r="BT347" s="58"/>
      <c r="BU347" s="58"/>
      <c r="BV347" s="58"/>
      <c r="BW347" s="58"/>
      <c r="BX347" s="58"/>
      <c r="BY347" s="58"/>
      <c r="BZ347" s="58"/>
      <c r="CA347" s="58"/>
      <c r="CB347" s="58"/>
      <c r="CC347" s="58"/>
      <c r="CD347" s="58"/>
      <c r="CE347" s="58"/>
      <c r="CF347" s="58"/>
      <c r="CG347" s="58"/>
      <c r="CH347" s="58"/>
      <c r="CI347" s="58"/>
      <c r="CJ347" s="58"/>
      <c r="CK347" s="58"/>
      <c r="CL347" s="58"/>
      <c r="CM347" s="58"/>
      <c r="CN347" s="58"/>
      <c r="CO347" s="58"/>
      <c r="CP347" s="58"/>
      <c r="CQ347" s="58"/>
      <c r="CR347" s="58"/>
      <c r="CS347" s="58"/>
      <c r="CT347" s="58"/>
      <c r="CU347" s="58"/>
      <c r="CV347" s="58"/>
      <c r="CW347" s="58"/>
      <c r="CX347" s="58"/>
      <c r="CY347" s="58"/>
      <c r="CZ347" s="58"/>
      <c r="DA347" s="58"/>
      <c r="DB347" s="58"/>
      <c r="DC347" s="58"/>
      <c r="DD347" s="58"/>
      <c r="DE347" s="58"/>
      <c r="DF347" s="58"/>
      <c r="DG347" s="58"/>
      <c r="DH347" s="58"/>
      <c r="DI347" s="58"/>
      <c r="DJ347" s="58"/>
      <c r="DK347" s="58"/>
      <c r="DL347" s="58"/>
      <c r="DM347" s="58"/>
      <c r="DN347" s="58"/>
      <c r="DO347" s="58"/>
      <c r="DP347" s="58"/>
      <c r="DQ347" s="58"/>
      <c r="DR347" s="58"/>
      <c r="DS347" s="58"/>
      <c r="DT347" s="58"/>
      <c r="DU347" s="58"/>
      <c r="DV347" s="58"/>
      <c r="DW347" s="58"/>
      <c r="DX347" s="58"/>
      <c r="DY347" s="58"/>
      <c r="DZ347" s="58"/>
      <c r="EA347" s="58"/>
      <c r="EB347" s="58"/>
      <c r="EC347" s="58"/>
      <c r="ED347" s="58"/>
      <c r="EE347" s="58"/>
      <c r="EF347" s="58"/>
      <c r="EG347" s="58"/>
      <c r="EH347" s="58"/>
      <c r="EI347" s="58"/>
      <c r="EJ347" s="58"/>
      <c r="EK347" s="58"/>
      <c r="EL347" s="58"/>
      <c r="EN347" s="8">
        <v>9</v>
      </c>
      <c r="EO347" s="8">
        <v>1</v>
      </c>
    </row>
    <row r="348" spans="1:145">
      <c r="B348" s="18" t="s">
        <v>420</v>
      </c>
      <c r="C348" s="18" t="s">
        <v>349</v>
      </c>
      <c r="D348" s="18" t="s">
        <v>350</v>
      </c>
      <c r="E348" s="8">
        <v>9</v>
      </c>
      <c r="F348" s="8">
        <v>1</v>
      </c>
      <c r="I348" s="58">
        <v>3.82</v>
      </c>
      <c r="J348" s="58">
        <v>4.04</v>
      </c>
      <c r="K348" s="58">
        <v>0.38090000000000002</v>
      </c>
      <c r="L348" s="58">
        <v>74.91</v>
      </c>
      <c r="M348" s="58">
        <v>7.7100000000000002E-2</v>
      </c>
      <c r="N348" s="58">
        <v>9.35E-2</v>
      </c>
      <c r="O348" s="58">
        <v>0.58220000000000005</v>
      </c>
      <c r="P348" s="58">
        <v>0.1225</v>
      </c>
      <c r="Q348" s="58">
        <v>11.9</v>
      </c>
      <c r="R348" s="58">
        <v>3.9899999999999998E-2</v>
      </c>
      <c r="S348" s="58">
        <v>95.966200000000001</v>
      </c>
      <c r="T348" s="18"/>
      <c r="V348" s="58">
        <f t="shared" si="477"/>
        <v>3.9805681583724266</v>
      </c>
      <c r="W348" s="58"/>
      <c r="X348" s="58">
        <f t="shared" si="478"/>
        <v>4.2098155392211005</v>
      </c>
      <c r="Y348" s="58"/>
      <c r="Z348" s="58">
        <f t="shared" si="479"/>
        <v>0.39691057893299936</v>
      </c>
      <c r="AA348" s="58"/>
      <c r="AB348" s="58">
        <f t="shared" si="480"/>
        <v>78.058733178973426</v>
      </c>
      <c r="AC348" s="58"/>
      <c r="AD348" s="58">
        <f t="shared" si="481"/>
        <v>8.0340786651967047E-2</v>
      </c>
      <c r="AE348" s="58"/>
      <c r="AF348" s="58">
        <f t="shared" si="482"/>
        <v>9.743013686068637E-2</v>
      </c>
      <c r="AG348" s="58"/>
      <c r="AH348" s="58">
        <f t="shared" si="483"/>
        <v>0.60667193240953587</v>
      </c>
      <c r="AI348" s="58"/>
      <c r="AJ348" s="58">
        <f t="shared" si="484"/>
        <v>0.12764910979073882</v>
      </c>
      <c r="AK348" s="58"/>
      <c r="AL348" s="58">
        <f t="shared" si="485"/>
        <v>12.400199236814629</v>
      </c>
      <c r="AM348" s="58"/>
      <c r="AN348" s="58">
        <f t="shared" si="486"/>
        <v>4.157713861755493E-2</v>
      </c>
      <c r="AO348" s="58"/>
      <c r="AP348" s="58">
        <f t="shared" si="487"/>
        <v>8.1903836975935267</v>
      </c>
      <c r="AQ348" s="58">
        <f t="shared" si="469"/>
        <v>1.9084158415841584E-2</v>
      </c>
      <c r="AR348" s="58">
        <f t="shared" si="470"/>
        <v>971.59533073929958</v>
      </c>
      <c r="AS348" s="58">
        <f t="shared" si="471"/>
        <v>18.542079207920793</v>
      </c>
      <c r="AT348" s="58">
        <f t="shared" si="472"/>
        <v>0.16059773273789077</v>
      </c>
      <c r="AU348" s="58">
        <f t="shared" si="473"/>
        <v>4.0737967914438507</v>
      </c>
      <c r="AV348" s="58">
        <f t="shared" si="474"/>
        <v>4.9403372243839172</v>
      </c>
      <c r="AW348" s="58">
        <f t="shared" si="475"/>
        <v>5.0847683887331472E-3</v>
      </c>
      <c r="AX348" s="58">
        <f t="shared" si="476"/>
        <v>49.300597865539849</v>
      </c>
      <c r="AY348" s="58"/>
      <c r="AZ348" s="58"/>
      <c r="BA348" s="58"/>
      <c r="BB348" s="58"/>
      <c r="BC348" s="58"/>
      <c r="BD348" s="58"/>
      <c r="BE348" s="58"/>
      <c r="BF348" s="58"/>
      <c r="BG348" s="58"/>
      <c r="BH348" s="58"/>
      <c r="BI348" s="58"/>
      <c r="BJ348" s="58"/>
      <c r="BK348" s="58"/>
      <c r="BL348" s="58"/>
      <c r="BM348" s="58"/>
      <c r="BN348" s="58"/>
      <c r="BO348" s="58"/>
      <c r="BP348" s="58"/>
      <c r="BQ348" s="58"/>
      <c r="BR348" s="58"/>
      <c r="BS348" s="58"/>
      <c r="BT348" s="58"/>
      <c r="BU348" s="58"/>
      <c r="BV348" s="58"/>
      <c r="BW348" s="58"/>
      <c r="BX348" s="58"/>
      <c r="BY348" s="58"/>
      <c r="BZ348" s="58"/>
      <c r="CA348" s="58"/>
      <c r="CB348" s="58"/>
      <c r="CC348" s="58"/>
      <c r="CD348" s="58"/>
      <c r="CE348" s="58"/>
      <c r="CF348" s="58"/>
      <c r="CG348" s="58"/>
      <c r="CH348" s="58"/>
      <c r="CI348" s="58"/>
      <c r="CJ348" s="58"/>
      <c r="CK348" s="58"/>
      <c r="CL348" s="58"/>
      <c r="CM348" s="58"/>
      <c r="CN348" s="58"/>
      <c r="CO348" s="58"/>
      <c r="CP348" s="58"/>
      <c r="CQ348" s="58"/>
      <c r="CR348" s="58"/>
      <c r="CS348" s="58"/>
      <c r="CT348" s="58"/>
      <c r="CU348" s="58"/>
      <c r="CV348" s="58"/>
      <c r="CW348" s="58"/>
      <c r="CX348" s="58"/>
      <c r="CY348" s="58"/>
      <c r="CZ348" s="58"/>
      <c r="DA348" s="58"/>
      <c r="DB348" s="58"/>
      <c r="DC348" s="58"/>
      <c r="DD348" s="58"/>
      <c r="DE348" s="58"/>
      <c r="DF348" s="58"/>
      <c r="DG348" s="58"/>
      <c r="DH348" s="58"/>
      <c r="DI348" s="58"/>
      <c r="DJ348" s="58"/>
      <c r="DK348" s="58"/>
      <c r="DL348" s="58"/>
      <c r="DM348" s="58"/>
      <c r="DN348" s="58"/>
      <c r="DO348" s="58"/>
      <c r="DP348" s="58"/>
      <c r="DQ348" s="58"/>
      <c r="DR348" s="58"/>
      <c r="DS348" s="58"/>
      <c r="DT348" s="58"/>
      <c r="DU348" s="58"/>
      <c r="DV348" s="58"/>
      <c r="DW348" s="58"/>
      <c r="DX348" s="58"/>
      <c r="DY348" s="58"/>
      <c r="DZ348" s="58"/>
      <c r="EA348" s="58"/>
      <c r="EB348" s="58"/>
      <c r="EC348" s="58"/>
      <c r="ED348" s="58"/>
      <c r="EE348" s="58"/>
      <c r="EF348" s="58"/>
      <c r="EG348" s="58"/>
      <c r="EH348" s="58"/>
      <c r="EI348" s="58"/>
      <c r="EJ348" s="58"/>
      <c r="EK348" s="58"/>
      <c r="EL348" s="58"/>
      <c r="EN348" s="8">
        <v>9</v>
      </c>
      <c r="EO348" s="8">
        <v>1</v>
      </c>
    </row>
    <row r="349" spans="1:145">
      <c r="B349" s="18" t="s">
        <v>421</v>
      </c>
      <c r="C349" s="18" t="s">
        <v>349</v>
      </c>
      <c r="D349" s="18" t="s">
        <v>350</v>
      </c>
      <c r="E349" s="8">
        <v>9</v>
      </c>
      <c r="F349" s="8">
        <v>1</v>
      </c>
      <c r="I349" s="58">
        <v>3.79</v>
      </c>
      <c r="J349" s="58">
        <v>4.05</v>
      </c>
      <c r="K349" s="58">
        <v>0.54549999999999998</v>
      </c>
      <c r="L349" s="58">
        <v>75.13</v>
      </c>
      <c r="M349" s="58">
        <v>0.11020000000000001</v>
      </c>
      <c r="N349" s="58">
        <v>4.2900000000000001E-2</v>
      </c>
      <c r="O349" s="58">
        <v>0.56710000000000005</v>
      </c>
      <c r="P349" s="58">
        <v>7.3499999999999996E-2</v>
      </c>
      <c r="Q349" s="58">
        <v>11.86</v>
      </c>
      <c r="R349" s="58">
        <v>1.83E-2</v>
      </c>
      <c r="S349" s="58">
        <v>96.187600000000003</v>
      </c>
      <c r="T349" s="18"/>
      <c r="V349" s="58">
        <f t="shared" si="477"/>
        <v>3.9402168262853006</v>
      </c>
      <c r="W349" s="58"/>
      <c r="X349" s="58">
        <f t="shared" si="478"/>
        <v>4.2105219383787515</v>
      </c>
      <c r="Y349" s="58"/>
      <c r="Z349" s="58">
        <f t="shared" si="479"/>
        <v>0.56712091787298979</v>
      </c>
      <c r="AA349" s="58"/>
      <c r="AB349" s="58">
        <f t="shared" si="480"/>
        <v>78.107781044542108</v>
      </c>
      <c r="AC349" s="58"/>
      <c r="AD349" s="58">
        <f t="shared" si="481"/>
        <v>0.11456778212576259</v>
      </c>
      <c r="AE349" s="58"/>
      <c r="AF349" s="58">
        <f t="shared" si="482"/>
        <v>4.4600343495419373E-2</v>
      </c>
      <c r="AG349" s="58"/>
      <c r="AH349" s="58">
        <f t="shared" si="483"/>
        <v>0.58957703487767654</v>
      </c>
      <c r="AI349" s="58"/>
      <c r="AJ349" s="58">
        <f t="shared" si="484"/>
        <v>7.6413175918725484E-2</v>
      </c>
      <c r="AK349" s="58"/>
      <c r="AL349" s="58">
        <f t="shared" si="485"/>
        <v>12.330071651647405</v>
      </c>
      <c r="AM349" s="58"/>
      <c r="AN349" s="58">
        <f t="shared" si="486"/>
        <v>1.9025321351192878E-2</v>
      </c>
      <c r="AO349" s="58"/>
      <c r="AP349" s="58">
        <f t="shared" si="487"/>
        <v>8.1507387646640517</v>
      </c>
      <c r="AQ349" s="58">
        <f t="shared" si="469"/>
        <v>2.7209876543209881E-2</v>
      </c>
      <c r="AR349" s="58">
        <f t="shared" si="470"/>
        <v>681.76043557168759</v>
      </c>
      <c r="AS349" s="58">
        <f t="shared" si="471"/>
        <v>18.550617283950615</v>
      </c>
      <c r="AT349" s="58">
        <f t="shared" si="472"/>
        <v>7.564803385646271E-2</v>
      </c>
      <c r="AU349" s="58">
        <f t="shared" si="473"/>
        <v>12.715617715617713</v>
      </c>
      <c r="AV349" s="58">
        <f t="shared" si="474"/>
        <v>4.9500907441016322</v>
      </c>
      <c r="AW349" s="58">
        <f t="shared" si="475"/>
        <v>7.2607480367363241E-3</v>
      </c>
      <c r="AX349" s="58">
        <f t="shared" si="476"/>
        <v>23.753648011640895</v>
      </c>
      <c r="AY349" s="58"/>
      <c r="AZ349" s="58"/>
      <c r="BA349" s="58"/>
      <c r="BB349" s="58"/>
      <c r="BC349" s="58"/>
      <c r="BD349" s="58"/>
      <c r="BE349" s="58"/>
      <c r="BF349" s="58"/>
      <c r="BG349" s="58"/>
      <c r="BH349" s="58"/>
      <c r="BI349" s="58"/>
      <c r="BJ349" s="58"/>
      <c r="BK349" s="58"/>
      <c r="BL349" s="58"/>
      <c r="BM349" s="58"/>
      <c r="BN349" s="58"/>
      <c r="BO349" s="58"/>
      <c r="BP349" s="58"/>
      <c r="BQ349" s="58"/>
      <c r="BR349" s="58"/>
      <c r="BS349" s="58"/>
      <c r="BT349" s="58"/>
      <c r="BU349" s="58"/>
      <c r="BV349" s="58"/>
      <c r="BW349" s="58"/>
      <c r="BX349" s="58"/>
      <c r="BY349" s="58"/>
      <c r="BZ349" s="58"/>
      <c r="CA349" s="58"/>
      <c r="CB349" s="58"/>
      <c r="CC349" s="58"/>
      <c r="CD349" s="58"/>
      <c r="CE349" s="58"/>
      <c r="CF349" s="58"/>
      <c r="CG349" s="58"/>
      <c r="CH349" s="58"/>
      <c r="CI349" s="58"/>
      <c r="CJ349" s="58"/>
      <c r="CK349" s="58"/>
      <c r="CL349" s="58"/>
      <c r="CM349" s="58"/>
      <c r="CN349" s="58"/>
      <c r="CO349" s="58"/>
      <c r="CP349" s="58"/>
      <c r="CQ349" s="58"/>
      <c r="CR349" s="58"/>
      <c r="CS349" s="58"/>
      <c r="CT349" s="58"/>
      <c r="CU349" s="58"/>
      <c r="CV349" s="58"/>
      <c r="CW349" s="58"/>
      <c r="CX349" s="58"/>
      <c r="CY349" s="58"/>
      <c r="CZ349" s="58"/>
      <c r="DA349" s="58"/>
      <c r="DB349" s="58"/>
      <c r="DC349" s="58"/>
      <c r="DD349" s="58"/>
      <c r="DE349" s="58"/>
      <c r="DF349" s="58"/>
      <c r="DG349" s="58"/>
      <c r="DH349" s="58"/>
      <c r="DI349" s="58"/>
      <c r="DJ349" s="58"/>
      <c r="DK349" s="58"/>
      <c r="DL349" s="58"/>
      <c r="DM349" s="58"/>
      <c r="DN349" s="58"/>
      <c r="DO349" s="58"/>
      <c r="DP349" s="58"/>
      <c r="DQ349" s="58"/>
      <c r="DR349" s="58"/>
      <c r="DS349" s="58"/>
      <c r="DT349" s="58"/>
      <c r="DU349" s="58"/>
      <c r="DV349" s="58"/>
      <c r="DW349" s="58"/>
      <c r="DX349" s="58"/>
      <c r="DY349" s="58"/>
      <c r="DZ349" s="58"/>
      <c r="EA349" s="58"/>
      <c r="EB349" s="58"/>
      <c r="EC349" s="58"/>
      <c r="ED349" s="58"/>
      <c r="EE349" s="58"/>
      <c r="EF349" s="58"/>
      <c r="EG349" s="58"/>
      <c r="EH349" s="58"/>
      <c r="EI349" s="58"/>
      <c r="EJ349" s="58"/>
      <c r="EK349" s="58"/>
      <c r="EL349" s="58"/>
      <c r="EN349" s="8">
        <v>9</v>
      </c>
      <c r="EO349" s="8">
        <v>1</v>
      </c>
    </row>
    <row r="350" spans="1:145">
      <c r="B350" s="18" t="s">
        <v>422</v>
      </c>
      <c r="C350" s="18" t="s">
        <v>349</v>
      </c>
      <c r="D350" s="18" t="s">
        <v>350</v>
      </c>
      <c r="E350" s="8">
        <v>9</v>
      </c>
      <c r="F350" s="8">
        <v>1</v>
      </c>
      <c r="I350" s="58">
        <v>3.79</v>
      </c>
      <c r="J350" s="58">
        <v>4.16</v>
      </c>
      <c r="K350" s="58">
        <v>0.49490000000000001</v>
      </c>
      <c r="L350" s="58">
        <v>75.510000000000005</v>
      </c>
      <c r="M350" s="58">
        <v>6.7299999999999999E-2</v>
      </c>
      <c r="N350" s="58">
        <v>7.1099999999999997E-2</v>
      </c>
      <c r="O350" s="58">
        <v>0.55330000000000001</v>
      </c>
      <c r="P350" s="58">
        <v>6.6600000000000006E-2</v>
      </c>
      <c r="Q350" s="58">
        <v>12.21</v>
      </c>
      <c r="R350" s="58">
        <v>1.0800000000000001E-2</v>
      </c>
      <c r="S350" s="58">
        <v>96.934100000000001</v>
      </c>
      <c r="T350" s="18"/>
      <c r="V350" s="58">
        <f t="shared" si="477"/>
        <v>3.9098727898644539</v>
      </c>
      <c r="W350" s="58"/>
      <c r="X350" s="58">
        <f t="shared" si="478"/>
        <v>4.2915754105108528</v>
      </c>
      <c r="Y350" s="58"/>
      <c r="Z350" s="58">
        <f t="shared" si="479"/>
        <v>0.51055304583216854</v>
      </c>
      <c r="AA350" s="58"/>
      <c r="AB350" s="58">
        <f t="shared" si="480"/>
        <v>77.898283472998671</v>
      </c>
      <c r="AC350" s="58"/>
      <c r="AD350" s="58">
        <f t="shared" si="481"/>
        <v>6.9428611809466426E-2</v>
      </c>
      <c r="AE350" s="58"/>
      <c r="AF350" s="58">
        <f t="shared" si="482"/>
        <v>7.3348800886375382E-2</v>
      </c>
      <c r="AG350" s="58"/>
      <c r="AH350" s="58">
        <f t="shared" si="483"/>
        <v>0.57080016217203233</v>
      </c>
      <c r="AI350" s="58"/>
      <c r="AJ350" s="58">
        <f t="shared" si="484"/>
        <v>6.8706471716351636E-2</v>
      </c>
      <c r="AK350" s="58"/>
      <c r="AL350" s="58">
        <f t="shared" si="485"/>
        <v>12.596186481331131</v>
      </c>
      <c r="AM350" s="58"/>
      <c r="AN350" s="58">
        <f t="shared" si="486"/>
        <v>1.114159000805702E-2</v>
      </c>
      <c r="AO350" s="58"/>
      <c r="AP350" s="58">
        <f t="shared" si="487"/>
        <v>8.2014482003753066</v>
      </c>
      <c r="AQ350" s="58">
        <f t="shared" si="469"/>
        <v>1.6177884615384611E-2</v>
      </c>
      <c r="AR350" s="58">
        <f t="shared" si="470"/>
        <v>1121.991084695394</v>
      </c>
      <c r="AS350" s="58">
        <f t="shared" si="471"/>
        <v>18.151442307692307</v>
      </c>
      <c r="AT350" s="58">
        <f t="shared" si="472"/>
        <v>0.12850171697090185</v>
      </c>
      <c r="AU350" s="58">
        <f t="shared" si="473"/>
        <v>6.9606188466947971</v>
      </c>
      <c r="AV350" s="58">
        <f t="shared" si="474"/>
        <v>7.3536404160475506</v>
      </c>
      <c r="AW350" s="58">
        <f t="shared" si="475"/>
        <v>6.5540987948616083E-3</v>
      </c>
      <c r="AX350" s="58">
        <f t="shared" si="476"/>
        <v>36.269852014795148</v>
      </c>
      <c r="AY350" s="58"/>
      <c r="AZ350" s="58"/>
      <c r="BA350" s="58"/>
      <c r="BB350" s="58"/>
      <c r="BC350" s="58"/>
      <c r="BD350" s="58"/>
      <c r="BE350" s="58"/>
      <c r="BF350" s="58"/>
      <c r="BG350" s="58"/>
      <c r="BH350" s="58"/>
      <c r="BI350" s="58"/>
      <c r="BJ350" s="58"/>
      <c r="BK350" s="58"/>
      <c r="BL350" s="58"/>
      <c r="BM350" s="58"/>
      <c r="BN350" s="58"/>
      <c r="BO350" s="58"/>
      <c r="BP350" s="58"/>
      <c r="BQ350" s="58"/>
      <c r="BR350" s="58"/>
      <c r="BS350" s="58"/>
      <c r="BT350" s="58"/>
      <c r="BU350" s="58"/>
      <c r="BV350" s="58"/>
      <c r="BW350" s="58"/>
      <c r="BX350" s="58"/>
      <c r="BY350" s="58"/>
      <c r="BZ350" s="58"/>
      <c r="CA350" s="58"/>
      <c r="CB350" s="58"/>
      <c r="CC350" s="58"/>
      <c r="CD350" s="58"/>
      <c r="CE350" s="58"/>
      <c r="CF350" s="58"/>
      <c r="CG350" s="58"/>
      <c r="CH350" s="58"/>
      <c r="CI350" s="58"/>
      <c r="CJ350" s="58"/>
      <c r="CK350" s="58"/>
      <c r="CL350" s="58"/>
      <c r="CM350" s="58"/>
      <c r="CN350" s="58"/>
      <c r="CO350" s="58"/>
      <c r="CP350" s="58"/>
      <c r="CQ350" s="58"/>
      <c r="CR350" s="58"/>
      <c r="CS350" s="58"/>
      <c r="CT350" s="58"/>
      <c r="CU350" s="58"/>
      <c r="CV350" s="58"/>
      <c r="CW350" s="58"/>
      <c r="CX350" s="58"/>
      <c r="CY350" s="58"/>
      <c r="CZ350" s="58"/>
      <c r="DA350" s="58"/>
      <c r="DB350" s="58"/>
      <c r="DC350" s="58"/>
      <c r="DD350" s="58"/>
      <c r="DE350" s="58"/>
      <c r="DF350" s="58"/>
      <c r="DG350" s="58"/>
      <c r="DH350" s="58"/>
      <c r="DI350" s="58"/>
      <c r="DJ350" s="58"/>
      <c r="DK350" s="58"/>
      <c r="DL350" s="58"/>
      <c r="DM350" s="58"/>
      <c r="DN350" s="58"/>
      <c r="DO350" s="58"/>
      <c r="DP350" s="58"/>
      <c r="DQ350" s="58"/>
      <c r="DR350" s="58"/>
      <c r="DS350" s="58"/>
      <c r="DT350" s="58"/>
      <c r="DU350" s="58"/>
      <c r="DV350" s="58"/>
      <c r="DW350" s="58"/>
      <c r="DX350" s="58"/>
      <c r="DY350" s="58"/>
      <c r="DZ350" s="58"/>
      <c r="EA350" s="58"/>
      <c r="EB350" s="58"/>
      <c r="EC350" s="58"/>
      <c r="ED350" s="58"/>
      <c r="EE350" s="58"/>
      <c r="EF350" s="58"/>
      <c r="EG350" s="58"/>
      <c r="EH350" s="58"/>
      <c r="EI350" s="58"/>
      <c r="EJ350" s="58"/>
      <c r="EK350" s="58"/>
      <c r="EL350" s="58"/>
      <c r="EN350" s="8">
        <v>9</v>
      </c>
      <c r="EO350" s="8">
        <v>1</v>
      </c>
    </row>
    <row r="351" spans="1:145">
      <c r="B351" s="18" t="s">
        <v>423</v>
      </c>
      <c r="C351" s="18" t="s">
        <v>349</v>
      </c>
      <c r="D351" s="18" t="s">
        <v>350</v>
      </c>
      <c r="E351" s="8">
        <v>9</v>
      </c>
      <c r="F351" s="8">
        <v>1</v>
      </c>
      <c r="I351" s="58">
        <v>3.79</v>
      </c>
      <c r="J351" s="58">
        <v>4.12</v>
      </c>
      <c r="K351" s="58">
        <v>0.45689999999999997</v>
      </c>
      <c r="L351" s="58">
        <v>74.77</v>
      </c>
      <c r="M351" s="58">
        <v>9.2100000000000001E-2</v>
      </c>
      <c r="N351" s="58">
        <v>6.2300000000000001E-2</v>
      </c>
      <c r="O351" s="58">
        <v>0.56459999999999999</v>
      </c>
      <c r="P351" s="58">
        <v>5.1299999999999998E-2</v>
      </c>
      <c r="Q351" s="58">
        <v>11.83</v>
      </c>
      <c r="R351" s="58">
        <v>1.1299999999999999E-2</v>
      </c>
      <c r="S351" s="58">
        <v>95.748599999999996</v>
      </c>
      <c r="T351" s="18"/>
      <c r="V351" s="58">
        <f t="shared" si="477"/>
        <v>3.9582824187507706</v>
      </c>
      <c r="W351" s="58"/>
      <c r="X351" s="58">
        <f t="shared" si="478"/>
        <v>4.3029349776393602</v>
      </c>
      <c r="Y351" s="58"/>
      <c r="Z351" s="58">
        <f t="shared" si="479"/>
        <v>0.47718713380665612</v>
      </c>
      <c r="AA351" s="58"/>
      <c r="AB351" s="58">
        <f t="shared" si="480"/>
        <v>78.089914630605563</v>
      </c>
      <c r="AC351" s="58"/>
      <c r="AD351" s="58">
        <f t="shared" si="481"/>
        <v>9.6189395980724526E-2</v>
      </c>
      <c r="AE351" s="58"/>
      <c r="AF351" s="58">
        <f t="shared" si="482"/>
        <v>6.5066225511391296E-2</v>
      </c>
      <c r="AG351" s="58"/>
      <c r="AH351" s="58">
        <f t="shared" si="483"/>
        <v>0.58966919620756852</v>
      </c>
      <c r="AI351" s="58"/>
      <c r="AJ351" s="58">
        <f t="shared" si="484"/>
        <v>5.357780688177164E-2</v>
      </c>
      <c r="AK351" s="58"/>
      <c r="AL351" s="58">
        <f t="shared" si="485"/>
        <v>12.355272035309133</v>
      </c>
      <c r="AM351" s="58"/>
      <c r="AN351" s="58">
        <f t="shared" si="486"/>
        <v>1.1801739137700185E-2</v>
      </c>
      <c r="AO351" s="58"/>
      <c r="AP351" s="58">
        <f t="shared" si="487"/>
        <v>8.2612173963901299</v>
      </c>
      <c r="AQ351" s="58">
        <f t="shared" si="469"/>
        <v>2.2354368932038834E-2</v>
      </c>
      <c r="AR351" s="58">
        <f t="shared" si="470"/>
        <v>811.83496199782837</v>
      </c>
      <c r="AS351" s="58">
        <f t="shared" si="471"/>
        <v>18.148058252427184</v>
      </c>
      <c r="AT351" s="58">
        <f t="shared" si="472"/>
        <v>0.11034360609280909</v>
      </c>
      <c r="AU351" s="58">
        <f t="shared" si="473"/>
        <v>7.3338683788121974</v>
      </c>
      <c r="AV351" s="58">
        <f t="shared" si="474"/>
        <v>4.9609120521172629</v>
      </c>
      <c r="AW351" s="58">
        <f t="shared" si="475"/>
        <v>6.1107396014444286E-3</v>
      </c>
      <c r="AX351" s="58">
        <f t="shared" si="476"/>
        <v>35.071323152646436</v>
      </c>
      <c r="AY351" s="58"/>
      <c r="AZ351" s="58"/>
      <c r="BA351" s="58"/>
      <c r="BB351" s="58"/>
      <c r="BC351" s="58"/>
      <c r="BD351" s="58"/>
      <c r="BE351" s="58"/>
      <c r="BF351" s="58"/>
      <c r="BG351" s="58"/>
      <c r="BH351" s="58"/>
      <c r="BI351" s="58"/>
      <c r="BJ351" s="58"/>
      <c r="BK351" s="58"/>
      <c r="BL351" s="58"/>
      <c r="BM351" s="58"/>
      <c r="BN351" s="58"/>
      <c r="BO351" s="58"/>
      <c r="BP351" s="58"/>
      <c r="BQ351" s="58"/>
      <c r="BR351" s="58"/>
      <c r="BS351" s="58"/>
      <c r="BT351" s="58"/>
      <c r="BU351" s="58"/>
      <c r="BV351" s="58"/>
      <c r="BW351" s="58"/>
      <c r="BX351" s="58"/>
      <c r="BY351" s="58"/>
      <c r="BZ351" s="58"/>
      <c r="CA351" s="58"/>
      <c r="CB351" s="58"/>
      <c r="CC351" s="58"/>
      <c r="CD351" s="58"/>
      <c r="CE351" s="58"/>
      <c r="CF351" s="58"/>
      <c r="CG351" s="58"/>
      <c r="CH351" s="58"/>
      <c r="CI351" s="58"/>
      <c r="CJ351" s="58"/>
      <c r="CK351" s="58"/>
      <c r="CL351" s="58"/>
      <c r="CM351" s="58"/>
      <c r="CN351" s="58"/>
      <c r="CO351" s="58"/>
      <c r="CP351" s="58"/>
      <c r="CQ351" s="58"/>
      <c r="CR351" s="58"/>
      <c r="CS351" s="58"/>
      <c r="CT351" s="58"/>
      <c r="CU351" s="58"/>
      <c r="CV351" s="58"/>
      <c r="CW351" s="58"/>
      <c r="CX351" s="58"/>
      <c r="CY351" s="58"/>
      <c r="CZ351" s="58"/>
      <c r="DA351" s="58"/>
      <c r="DB351" s="58"/>
      <c r="DC351" s="58"/>
      <c r="DD351" s="58"/>
      <c r="DE351" s="58"/>
      <c r="DF351" s="58"/>
      <c r="DG351" s="58"/>
      <c r="DH351" s="58"/>
      <c r="DI351" s="58"/>
      <c r="DJ351" s="58"/>
      <c r="DK351" s="58"/>
      <c r="DL351" s="58"/>
      <c r="DM351" s="58"/>
      <c r="DN351" s="58"/>
      <c r="DO351" s="58"/>
      <c r="DP351" s="58"/>
      <c r="DQ351" s="58"/>
      <c r="DR351" s="58"/>
      <c r="DS351" s="58"/>
      <c r="DT351" s="58"/>
      <c r="DU351" s="58"/>
      <c r="DV351" s="58"/>
      <c r="DW351" s="58"/>
      <c r="DX351" s="58"/>
      <c r="DY351" s="58"/>
      <c r="DZ351" s="58"/>
      <c r="EA351" s="58"/>
      <c r="EB351" s="58"/>
      <c r="EC351" s="58"/>
      <c r="ED351" s="58"/>
      <c r="EE351" s="58"/>
      <c r="EF351" s="58"/>
      <c r="EG351" s="58"/>
      <c r="EH351" s="58"/>
      <c r="EI351" s="58"/>
      <c r="EJ351" s="58"/>
      <c r="EK351" s="58"/>
      <c r="EL351" s="58"/>
      <c r="EN351" s="8">
        <v>9</v>
      </c>
      <c r="EO351" s="8">
        <v>1</v>
      </c>
    </row>
    <row r="352" spans="1:145">
      <c r="B352" s="18" t="s">
        <v>424</v>
      </c>
      <c r="C352" s="18" t="s">
        <v>349</v>
      </c>
      <c r="D352" s="18" t="s">
        <v>350</v>
      </c>
      <c r="E352" s="8">
        <v>9</v>
      </c>
      <c r="F352" s="8">
        <v>1</v>
      </c>
      <c r="I352" s="58">
        <v>3.66</v>
      </c>
      <c r="J352" s="58">
        <v>4.0599999999999996</v>
      </c>
      <c r="K352" s="58">
        <v>0.41880000000000001</v>
      </c>
      <c r="L352" s="58">
        <v>74.66</v>
      </c>
      <c r="M352" s="58">
        <v>8.4599999999999995E-2</v>
      </c>
      <c r="N352" s="58">
        <v>7.7499999999999999E-2</v>
      </c>
      <c r="O352" s="58">
        <v>0.58730000000000004</v>
      </c>
      <c r="P352" s="58">
        <v>4.3799999999999999E-2</v>
      </c>
      <c r="Q352" s="58">
        <v>11.88</v>
      </c>
      <c r="R352" s="58">
        <v>9.1999999999999998E-3</v>
      </c>
      <c r="S352" s="58">
        <v>95.481300000000005</v>
      </c>
      <c r="T352" s="18"/>
      <c r="V352" s="58">
        <f t="shared" si="477"/>
        <v>3.8332113199129041</v>
      </c>
      <c r="W352" s="58"/>
      <c r="X352" s="58">
        <f t="shared" si="478"/>
        <v>4.2521415188104896</v>
      </c>
      <c r="Y352" s="58"/>
      <c r="Z352" s="58">
        <f t="shared" si="479"/>
        <v>0.43861991824577168</v>
      </c>
      <c r="AA352" s="58"/>
      <c r="AB352" s="58">
        <f t="shared" si="480"/>
        <v>78.193321624234272</v>
      </c>
      <c r="AC352" s="58"/>
      <c r="AD352" s="58">
        <f t="shared" si="481"/>
        <v>8.8603737066839258E-2</v>
      </c>
      <c r="AE352" s="58"/>
      <c r="AF352" s="58">
        <f t="shared" si="482"/>
        <v>8.1167726036407123E-2</v>
      </c>
      <c r="AG352" s="58"/>
      <c r="AH352" s="58">
        <f t="shared" si="483"/>
        <v>0.6150942645313795</v>
      </c>
      <c r="AI352" s="58"/>
      <c r="AJ352" s="58">
        <f t="shared" si="484"/>
        <v>4.5872856779285577E-2</v>
      </c>
      <c r="AK352" s="58"/>
      <c r="AL352" s="58">
        <f t="shared" si="485"/>
        <v>12.442226907258281</v>
      </c>
      <c r="AM352" s="58"/>
      <c r="AN352" s="58">
        <f t="shared" si="486"/>
        <v>9.635394574644459E-3</v>
      </c>
      <c r="AO352" s="58"/>
      <c r="AP352" s="58">
        <f t="shared" si="487"/>
        <v>8.0853528387233933</v>
      </c>
      <c r="AQ352" s="58">
        <f t="shared" si="469"/>
        <v>2.0837438423645317E-2</v>
      </c>
      <c r="AR352" s="58">
        <f t="shared" si="470"/>
        <v>882.50591016548469</v>
      </c>
      <c r="AS352" s="58">
        <f t="shared" si="471"/>
        <v>18.389162561576356</v>
      </c>
      <c r="AT352" s="58">
        <f t="shared" si="472"/>
        <v>0.13195981610761107</v>
      </c>
      <c r="AU352" s="58">
        <f t="shared" si="473"/>
        <v>5.4038709677419359</v>
      </c>
      <c r="AV352" s="58">
        <f t="shared" si="474"/>
        <v>4.9503546099290787</v>
      </c>
      <c r="AW352" s="58">
        <f t="shared" si="475"/>
        <v>5.6094294133404773E-3</v>
      </c>
      <c r="AX352" s="58">
        <f t="shared" si="476"/>
        <v>42.2988302152622</v>
      </c>
      <c r="AY352" s="58"/>
      <c r="AZ352" s="58"/>
      <c r="BA352" s="58"/>
      <c r="BB352" s="58"/>
      <c r="BC352" s="58"/>
      <c r="BD352" s="58"/>
      <c r="BE352" s="58"/>
      <c r="BF352" s="58"/>
      <c r="BG352" s="58"/>
      <c r="BH352" s="58"/>
      <c r="BI352" s="58"/>
      <c r="BJ352" s="58"/>
      <c r="BK352" s="58"/>
      <c r="BL352" s="58"/>
      <c r="BM352" s="58"/>
      <c r="BN352" s="58"/>
      <c r="BO352" s="58"/>
      <c r="BP352" s="58"/>
      <c r="BQ352" s="58"/>
      <c r="BR352" s="58"/>
      <c r="BS352" s="58"/>
      <c r="BT352" s="58"/>
      <c r="BU352" s="58"/>
      <c r="BV352" s="58"/>
      <c r="BW352" s="58"/>
      <c r="BX352" s="58"/>
      <c r="BY352" s="58"/>
      <c r="BZ352" s="58"/>
      <c r="CA352" s="58"/>
      <c r="CB352" s="58"/>
      <c r="CC352" s="58"/>
      <c r="CD352" s="58"/>
      <c r="CE352" s="58"/>
      <c r="CF352" s="58"/>
      <c r="CG352" s="58"/>
      <c r="CH352" s="58"/>
      <c r="CI352" s="58"/>
      <c r="CJ352" s="58"/>
      <c r="CK352" s="58"/>
      <c r="CL352" s="58"/>
      <c r="CM352" s="58"/>
      <c r="CN352" s="58"/>
      <c r="CO352" s="58"/>
      <c r="CP352" s="58"/>
      <c r="CQ352" s="58"/>
      <c r="CR352" s="58"/>
      <c r="CS352" s="58"/>
      <c r="CT352" s="58"/>
      <c r="CU352" s="58"/>
      <c r="CV352" s="58"/>
      <c r="CW352" s="58"/>
      <c r="CX352" s="58"/>
      <c r="CY352" s="58"/>
      <c r="CZ352" s="58"/>
      <c r="DA352" s="58"/>
      <c r="DB352" s="58"/>
      <c r="DC352" s="58"/>
      <c r="DD352" s="58"/>
      <c r="DE352" s="58"/>
      <c r="DF352" s="58"/>
      <c r="DG352" s="58"/>
      <c r="DH352" s="58"/>
      <c r="DI352" s="58"/>
      <c r="DJ352" s="58"/>
      <c r="DK352" s="58"/>
      <c r="DL352" s="58"/>
      <c r="DM352" s="58"/>
      <c r="DN352" s="58"/>
      <c r="DO352" s="58"/>
      <c r="DP352" s="58"/>
      <c r="DQ352" s="58"/>
      <c r="DR352" s="58"/>
      <c r="DS352" s="58"/>
      <c r="DT352" s="58"/>
      <c r="DU352" s="58"/>
      <c r="DV352" s="58"/>
      <c r="DW352" s="58"/>
      <c r="DX352" s="58"/>
      <c r="DY352" s="58"/>
      <c r="DZ352" s="58"/>
      <c r="EA352" s="58"/>
      <c r="EB352" s="58"/>
      <c r="EC352" s="58"/>
      <c r="ED352" s="58"/>
      <c r="EE352" s="58"/>
      <c r="EF352" s="58"/>
      <c r="EG352" s="58"/>
      <c r="EH352" s="58"/>
      <c r="EI352" s="58"/>
      <c r="EJ352" s="58"/>
      <c r="EK352" s="58"/>
      <c r="EL352" s="58"/>
      <c r="EN352" s="8">
        <v>9</v>
      </c>
      <c r="EO352" s="8">
        <v>1</v>
      </c>
    </row>
    <row r="353" spans="2:145">
      <c r="B353" s="18" t="s">
        <v>425</v>
      </c>
      <c r="C353" s="18" t="s">
        <v>349</v>
      </c>
      <c r="D353" s="18" t="s">
        <v>350</v>
      </c>
      <c r="E353" s="8">
        <v>9</v>
      </c>
      <c r="F353" s="8">
        <v>1</v>
      </c>
      <c r="I353" s="58">
        <v>3.4</v>
      </c>
      <c r="J353" s="58">
        <v>4.04</v>
      </c>
      <c r="K353" s="58">
        <v>0.26650000000000001</v>
      </c>
      <c r="L353" s="58">
        <v>72.290000000000006</v>
      </c>
      <c r="M353" s="58">
        <v>6.93E-2</v>
      </c>
      <c r="N353" s="58">
        <v>4.9200000000000001E-2</v>
      </c>
      <c r="O353" s="58">
        <v>0.62139999999999995</v>
      </c>
      <c r="P353" s="58">
        <v>5.8599999999999999E-2</v>
      </c>
      <c r="Q353" s="58">
        <v>11.41</v>
      </c>
      <c r="R353" s="58">
        <v>0</v>
      </c>
      <c r="S353" s="58">
        <v>92.204999999999998</v>
      </c>
      <c r="T353" s="18"/>
      <c r="V353" s="58">
        <f t="shared" si="477"/>
        <v>3.6874356054443904</v>
      </c>
      <c r="W353" s="58"/>
      <c r="X353" s="58">
        <f t="shared" si="478"/>
        <v>4.3815411311750996</v>
      </c>
      <c r="Y353" s="58"/>
      <c r="Z353" s="58">
        <f t="shared" si="479"/>
        <v>0.28902987907380295</v>
      </c>
      <c r="AA353" s="58"/>
      <c r="AB353" s="58">
        <f t="shared" si="480"/>
        <v>78.401388211051469</v>
      </c>
      <c r="AC353" s="58"/>
      <c r="AD353" s="58">
        <f t="shared" si="481"/>
        <v>7.5158613958028309E-2</v>
      </c>
      <c r="AE353" s="58"/>
      <c r="AF353" s="58">
        <f t="shared" si="482"/>
        <v>5.3359362290548239E-2</v>
      </c>
      <c r="AG353" s="58"/>
      <c r="AH353" s="58">
        <f t="shared" si="483"/>
        <v>0.67393308388916007</v>
      </c>
      <c r="AI353" s="58"/>
      <c r="AJ353" s="58">
        <f t="shared" si="484"/>
        <v>6.3554037199718028E-2</v>
      </c>
      <c r="AK353" s="58"/>
      <c r="AL353" s="58">
        <f t="shared" si="485"/>
        <v>12.374600075917792</v>
      </c>
      <c r="AM353" s="58"/>
      <c r="AN353" s="58">
        <f t="shared" si="486"/>
        <v>0</v>
      </c>
      <c r="AO353" s="58"/>
      <c r="AP353" s="58">
        <f t="shared" si="487"/>
        <v>8.06897673661949</v>
      </c>
      <c r="AQ353" s="58">
        <f t="shared" si="469"/>
        <v>1.7153465346534651E-2</v>
      </c>
      <c r="AR353" s="58">
        <f t="shared" si="470"/>
        <v>1043.1457431457432</v>
      </c>
      <c r="AS353" s="58">
        <f t="shared" si="471"/>
        <v>17.893564356435643</v>
      </c>
      <c r="AT353" s="58">
        <f t="shared" si="472"/>
        <v>7.9176054071451563E-2</v>
      </c>
      <c r="AU353" s="58">
        <f t="shared" si="473"/>
        <v>5.416666666666667</v>
      </c>
      <c r="AV353" s="58">
        <f t="shared" si="474"/>
        <v>3.8455988455988455</v>
      </c>
      <c r="AW353" s="58">
        <f t="shared" si="475"/>
        <v>3.6865403236962233E-3</v>
      </c>
      <c r="AX353" s="58">
        <f t="shared" si="476"/>
        <v>42.241116497823967</v>
      </c>
      <c r="AY353" s="58"/>
      <c r="AZ353" s="58"/>
      <c r="BA353" s="58"/>
      <c r="BB353" s="58"/>
      <c r="BC353" s="58"/>
      <c r="BD353" s="58"/>
      <c r="BE353" s="58"/>
      <c r="BF353" s="58"/>
      <c r="BG353" s="58"/>
      <c r="BH353" s="58"/>
      <c r="BI353" s="58"/>
      <c r="BJ353" s="58"/>
      <c r="BK353" s="58"/>
      <c r="BL353" s="58"/>
      <c r="BM353" s="58"/>
      <c r="BN353" s="58"/>
      <c r="BO353" s="58"/>
      <c r="BP353" s="58"/>
      <c r="BQ353" s="58"/>
      <c r="BR353" s="58"/>
      <c r="BS353" s="58"/>
      <c r="BT353" s="58"/>
      <c r="BU353" s="58"/>
      <c r="BV353" s="58"/>
      <c r="BW353" s="58"/>
      <c r="BX353" s="58"/>
      <c r="BY353" s="58"/>
      <c r="BZ353" s="58"/>
      <c r="CA353" s="58"/>
      <c r="CB353" s="58"/>
      <c r="CC353" s="58"/>
      <c r="CD353" s="58"/>
      <c r="CE353" s="58"/>
      <c r="CF353" s="58"/>
      <c r="CG353" s="58"/>
      <c r="CH353" s="58"/>
      <c r="CI353" s="58"/>
      <c r="CJ353" s="58"/>
      <c r="CK353" s="58"/>
      <c r="CL353" s="58"/>
      <c r="CM353" s="58"/>
      <c r="CN353" s="58"/>
      <c r="CO353" s="58"/>
      <c r="CP353" s="58"/>
      <c r="CQ353" s="58"/>
      <c r="CR353" s="58"/>
      <c r="CS353" s="58"/>
      <c r="CT353" s="58"/>
      <c r="CU353" s="58"/>
      <c r="CV353" s="58"/>
      <c r="CW353" s="58"/>
      <c r="CX353" s="58"/>
      <c r="CY353" s="58"/>
      <c r="CZ353" s="58"/>
      <c r="DA353" s="58"/>
      <c r="DB353" s="58"/>
      <c r="DC353" s="58"/>
      <c r="DD353" s="58"/>
      <c r="DE353" s="58"/>
      <c r="DF353" s="58"/>
      <c r="DG353" s="58"/>
      <c r="DH353" s="58"/>
      <c r="DI353" s="58"/>
      <c r="DJ353" s="58"/>
      <c r="DK353" s="58"/>
      <c r="DL353" s="58"/>
      <c r="DM353" s="58"/>
      <c r="DN353" s="58"/>
      <c r="DO353" s="58"/>
      <c r="DP353" s="58"/>
      <c r="DQ353" s="58"/>
      <c r="DR353" s="58"/>
      <c r="DS353" s="58"/>
      <c r="DT353" s="58"/>
      <c r="DU353" s="58"/>
      <c r="DV353" s="58"/>
      <c r="DW353" s="58"/>
      <c r="DX353" s="58"/>
      <c r="DY353" s="58"/>
      <c r="DZ353" s="58"/>
      <c r="EA353" s="58"/>
      <c r="EB353" s="58"/>
      <c r="EC353" s="58"/>
      <c r="ED353" s="58"/>
      <c r="EE353" s="58"/>
      <c r="EF353" s="58"/>
      <c r="EG353" s="58"/>
      <c r="EH353" s="58"/>
      <c r="EI353" s="58"/>
      <c r="EJ353" s="58"/>
      <c r="EK353" s="58"/>
      <c r="EL353" s="58"/>
      <c r="EN353" s="8">
        <v>9</v>
      </c>
      <c r="EO353" s="8">
        <v>1</v>
      </c>
    </row>
    <row r="354" spans="2:145">
      <c r="B354" s="18" t="s">
        <v>426</v>
      </c>
      <c r="C354" s="18" t="s">
        <v>349</v>
      </c>
      <c r="D354" s="18" t="s">
        <v>350</v>
      </c>
      <c r="E354" s="8">
        <v>9</v>
      </c>
      <c r="F354" s="8">
        <v>1</v>
      </c>
      <c r="I354" s="58">
        <v>3.55</v>
      </c>
      <c r="J354" s="58">
        <v>4.05</v>
      </c>
      <c r="K354" s="58">
        <v>0.39350000000000002</v>
      </c>
      <c r="L354" s="58">
        <v>71.22</v>
      </c>
      <c r="M354" s="58">
        <v>5.8599999999999999E-2</v>
      </c>
      <c r="N354" s="58">
        <v>9.2799999999999994E-2</v>
      </c>
      <c r="O354" s="58">
        <v>0.54879999999999995</v>
      </c>
      <c r="P354" s="58">
        <v>0</v>
      </c>
      <c r="Q354" s="58">
        <v>11.27</v>
      </c>
      <c r="R354" s="58">
        <v>0</v>
      </c>
      <c r="S354" s="58">
        <v>91.183700000000002</v>
      </c>
      <c r="T354" s="18"/>
      <c r="V354" s="58">
        <f t="shared" si="477"/>
        <v>3.8932396908658009</v>
      </c>
      <c r="W354" s="58"/>
      <c r="X354" s="58">
        <f t="shared" si="478"/>
        <v>4.4415833092976049</v>
      </c>
      <c r="Y354" s="58"/>
      <c r="Z354" s="58">
        <f t="shared" si="479"/>
        <v>0.43154642770582902</v>
      </c>
      <c r="AA354" s="58"/>
      <c r="AB354" s="58">
        <f t="shared" si="480"/>
        <v>78.106065009426032</v>
      </c>
      <c r="AC354" s="58"/>
      <c r="AD354" s="58">
        <f t="shared" si="481"/>
        <v>6.4265872080207315E-2</v>
      </c>
      <c r="AE354" s="58"/>
      <c r="AF354" s="58">
        <f t="shared" si="482"/>
        <v>0.10177257558094265</v>
      </c>
      <c r="AG354" s="58"/>
      <c r="AH354" s="58">
        <f t="shared" si="483"/>
        <v>0.60186195559074696</v>
      </c>
      <c r="AI354" s="58"/>
      <c r="AJ354" s="58">
        <f t="shared" si="484"/>
        <v>0</v>
      </c>
      <c r="AK354" s="58"/>
      <c r="AL354" s="58">
        <f t="shared" si="485"/>
        <v>12.35966515945284</v>
      </c>
      <c r="AM354" s="58"/>
      <c r="AN354" s="58">
        <f t="shared" si="486"/>
        <v>0</v>
      </c>
      <c r="AO354" s="58"/>
      <c r="AP354" s="58">
        <f t="shared" si="487"/>
        <v>8.3348230001634054</v>
      </c>
      <c r="AQ354" s="58">
        <f t="shared" si="469"/>
        <v>1.4469135802469134E-2</v>
      </c>
      <c r="AR354" s="58">
        <f t="shared" si="470"/>
        <v>1215.3583617747443</v>
      </c>
      <c r="AS354" s="58">
        <f t="shared" si="471"/>
        <v>17.585185185185185</v>
      </c>
      <c r="AT354" s="58">
        <f t="shared" si="472"/>
        <v>0.16909620991253646</v>
      </c>
      <c r="AU354" s="58">
        <f t="shared" si="473"/>
        <v>4.2403017241379315</v>
      </c>
      <c r="AV354" s="58">
        <f t="shared" si="474"/>
        <v>6.7150170648464167</v>
      </c>
      <c r="AW354" s="58">
        <f t="shared" si="475"/>
        <v>5.5251333894973317E-3</v>
      </c>
      <c r="AX354" s="58">
        <f t="shared" si="476"/>
        <v>48.299733302151822</v>
      </c>
      <c r="AY354" s="58"/>
      <c r="AZ354" s="58"/>
      <c r="BA354" s="58"/>
      <c r="BB354" s="58"/>
      <c r="BC354" s="58"/>
      <c r="BD354" s="58"/>
      <c r="BE354" s="58"/>
      <c r="BF354" s="58"/>
      <c r="BG354" s="58"/>
      <c r="BH354" s="58"/>
      <c r="BI354" s="58"/>
      <c r="BJ354" s="58"/>
      <c r="BK354" s="58"/>
      <c r="BL354" s="58"/>
      <c r="BM354" s="58"/>
      <c r="BN354" s="58"/>
      <c r="BO354" s="58"/>
      <c r="BP354" s="58"/>
      <c r="BQ354" s="58"/>
      <c r="BR354" s="58"/>
      <c r="BS354" s="58"/>
      <c r="BT354" s="58"/>
      <c r="BU354" s="58"/>
      <c r="BV354" s="58"/>
      <c r="BW354" s="58"/>
      <c r="BX354" s="58"/>
      <c r="BY354" s="58"/>
      <c r="BZ354" s="58"/>
      <c r="CA354" s="58"/>
      <c r="CB354" s="58"/>
      <c r="CC354" s="58"/>
      <c r="CD354" s="58"/>
      <c r="CE354" s="58"/>
      <c r="CF354" s="58"/>
      <c r="CG354" s="58"/>
      <c r="CH354" s="58"/>
      <c r="CI354" s="58"/>
      <c r="CJ354" s="58"/>
      <c r="CK354" s="58"/>
      <c r="CL354" s="58"/>
      <c r="CM354" s="58"/>
      <c r="CN354" s="58"/>
      <c r="CO354" s="58"/>
      <c r="CP354" s="58"/>
      <c r="CQ354" s="58"/>
      <c r="CR354" s="58"/>
      <c r="CS354" s="58"/>
      <c r="CT354" s="58"/>
      <c r="CU354" s="58"/>
      <c r="CV354" s="58"/>
      <c r="CW354" s="58"/>
      <c r="CX354" s="58"/>
      <c r="CY354" s="58"/>
      <c r="CZ354" s="58"/>
      <c r="DA354" s="58"/>
      <c r="DB354" s="58"/>
      <c r="DC354" s="58"/>
      <c r="DD354" s="58"/>
      <c r="DE354" s="58"/>
      <c r="DF354" s="58"/>
      <c r="DG354" s="58"/>
      <c r="DH354" s="58"/>
      <c r="DI354" s="58"/>
      <c r="DJ354" s="58"/>
      <c r="DK354" s="58"/>
      <c r="DL354" s="58"/>
      <c r="DM354" s="58"/>
      <c r="DN354" s="58"/>
      <c r="DO354" s="58"/>
      <c r="DP354" s="58"/>
      <c r="DQ354" s="58"/>
      <c r="DR354" s="58"/>
      <c r="DS354" s="58"/>
      <c r="DT354" s="58"/>
      <c r="DU354" s="58"/>
      <c r="DV354" s="58"/>
      <c r="DW354" s="58"/>
      <c r="DX354" s="58"/>
      <c r="DY354" s="58"/>
      <c r="DZ354" s="58"/>
      <c r="EA354" s="58"/>
      <c r="EB354" s="58"/>
      <c r="EC354" s="58"/>
      <c r="ED354" s="58"/>
      <c r="EE354" s="58"/>
      <c r="EF354" s="58"/>
      <c r="EG354" s="58"/>
      <c r="EH354" s="58"/>
      <c r="EI354" s="58"/>
      <c r="EJ354" s="58"/>
      <c r="EK354" s="58"/>
      <c r="EL354" s="58"/>
      <c r="EN354" s="8">
        <v>9</v>
      </c>
      <c r="EO354" s="8">
        <v>1</v>
      </c>
    </row>
    <row r="355" spans="2:145">
      <c r="B355" s="18" t="s">
        <v>427</v>
      </c>
      <c r="C355" s="18" t="s">
        <v>349</v>
      </c>
      <c r="D355" s="18" t="s">
        <v>350</v>
      </c>
      <c r="E355" s="8">
        <v>9</v>
      </c>
      <c r="F355" s="8">
        <v>1</v>
      </c>
      <c r="I355" s="58">
        <v>2.88</v>
      </c>
      <c r="J355" s="58">
        <v>4.1100000000000003</v>
      </c>
      <c r="K355" s="58">
        <v>0.46339999999999998</v>
      </c>
      <c r="L355" s="58">
        <v>75.75</v>
      </c>
      <c r="M355" s="58">
        <v>6.4799999999999996E-2</v>
      </c>
      <c r="N355" s="58">
        <v>8.2400000000000001E-2</v>
      </c>
      <c r="O355" s="58">
        <v>0.58199999999999996</v>
      </c>
      <c r="P355" s="58">
        <v>0.1588</v>
      </c>
      <c r="Q355" s="58">
        <v>12</v>
      </c>
      <c r="R355" s="58">
        <v>2.86E-2</v>
      </c>
      <c r="S355" s="58">
        <v>96.12</v>
      </c>
      <c r="T355" s="18"/>
      <c r="V355" s="58">
        <f t="shared" si="477"/>
        <v>2.9962546816479398</v>
      </c>
      <c r="W355" s="58"/>
      <c r="X355" s="58">
        <f t="shared" si="478"/>
        <v>4.2759051186017478</v>
      </c>
      <c r="Y355" s="58"/>
      <c r="Z355" s="58">
        <f t="shared" si="479"/>
        <v>0.48210570120682478</v>
      </c>
      <c r="AA355" s="58"/>
      <c r="AB355" s="58">
        <f t="shared" si="480"/>
        <v>78.807740324594249</v>
      </c>
      <c r="AC355" s="58"/>
      <c r="AD355" s="58">
        <f t="shared" si="481"/>
        <v>6.741573033707865E-2</v>
      </c>
      <c r="AE355" s="58"/>
      <c r="AF355" s="58">
        <f t="shared" si="482"/>
        <v>8.5726175613816055E-2</v>
      </c>
      <c r="AG355" s="58"/>
      <c r="AH355" s="58">
        <f t="shared" si="483"/>
        <v>0.60549313358302115</v>
      </c>
      <c r="AI355" s="58"/>
      <c r="AJ355" s="58">
        <f t="shared" si="484"/>
        <v>0.16521015397419891</v>
      </c>
      <c r="AK355" s="58"/>
      <c r="AL355" s="58">
        <f t="shared" si="485"/>
        <v>12.484394506866417</v>
      </c>
      <c r="AM355" s="58"/>
      <c r="AN355" s="58">
        <f t="shared" si="486"/>
        <v>2.9754473574698292E-2</v>
      </c>
      <c r="AO355" s="58"/>
      <c r="AP355" s="58">
        <f t="shared" si="487"/>
        <v>7.2721598002496872</v>
      </c>
      <c r="AQ355" s="58">
        <f t="shared" si="469"/>
        <v>1.5766423357664233E-2</v>
      </c>
      <c r="AR355" s="58">
        <f t="shared" si="470"/>
        <v>1168.9814814814813</v>
      </c>
      <c r="AS355" s="58">
        <f t="shared" si="471"/>
        <v>18.430656934306569</v>
      </c>
      <c r="AT355" s="58">
        <f t="shared" si="472"/>
        <v>0.1415807560137457</v>
      </c>
      <c r="AU355" s="58">
        <f t="shared" si="473"/>
        <v>5.6237864077669908</v>
      </c>
      <c r="AV355" s="58">
        <f t="shared" si="474"/>
        <v>7.1512345679012341</v>
      </c>
      <c r="AW355" s="58">
        <f t="shared" si="475"/>
        <v>6.1174917491749175E-3</v>
      </c>
      <c r="AX355" s="58">
        <f t="shared" si="476"/>
        <v>41.328357096340554</v>
      </c>
      <c r="AY355" s="58"/>
      <c r="AZ355" s="58"/>
      <c r="BA355" s="58"/>
      <c r="BB355" s="58"/>
      <c r="BC355" s="58"/>
      <c r="BD355" s="58"/>
      <c r="BE355" s="58"/>
      <c r="BF355" s="58"/>
      <c r="BG355" s="58"/>
      <c r="BH355" s="58"/>
      <c r="BI355" s="58"/>
      <c r="BJ355" s="58"/>
      <c r="BK355" s="58"/>
      <c r="BL355" s="58"/>
      <c r="BM355" s="58"/>
      <c r="BN355" s="58"/>
      <c r="BO355" s="58"/>
      <c r="BP355" s="58"/>
      <c r="BQ355" s="58"/>
      <c r="BR355" s="58"/>
      <c r="BS355" s="58"/>
      <c r="BT355" s="58"/>
      <c r="BU355" s="58"/>
      <c r="BV355" s="58"/>
      <c r="BW355" s="58"/>
      <c r="BX355" s="58"/>
      <c r="BY355" s="58"/>
      <c r="BZ355" s="58"/>
      <c r="CA355" s="58"/>
      <c r="CB355" s="58"/>
      <c r="CC355" s="58"/>
      <c r="CD355" s="58"/>
      <c r="CE355" s="58"/>
      <c r="CF355" s="58"/>
      <c r="CG355" s="58"/>
      <c r="CH355" s="58"/>
      <c r="CI355" s="58"/>
      <c r="CJ355" s="58"/>
      <c r="CK355" s="58"/>
      <c r="CL355" s="58"/>
      <c r="CM355" s="58"/>
      <c r="CN355" s="58"/>
      <c r="CO355" s="58"/>
      <c r="CP355" s="58"/>
      <c r="CQ355" s="58"/>
      <c r="CR355" s="58"/>
      <c r="CS355" s="58"/>
      <c r="CT355" s="58"/>
      <c r="CU355" s="58"/>
      <c r="CV355" s="58"/>
      <c r="CW355" s="58"/>
      <c r="CX355" s="58"/>
      <c r="CY355" s="58"/>
      <c r="CZ355" s="58"/>
      <c r="DA355" s="58"/>
      <c r="DB355" s="58"/>
      <c r="DC355" s="58"/>
      <c r="DD355" s="58"/>
      <c r="DE355" s="58"/>
      <c r="DF355" s="58"/>
      <c r="DG355" s="58"/>
      <c r="DH355" s="58"/>
      <c r="DI355" s="58"/>
      <c r="DJ355" s="58"/>
      <c r="DK355" s="58"/>
      <c r="DL355" s="58"/>
      <c r="DM355" s="58"/>
      <c r="DN355" s="58"/>
      <c r="DO355" s="58"/>
      <c r="DP355" s="58"/>
      <c r="DQ355" s="58"/>
      <c r="DR355" s="58"/>
      <c r="DS355" s="58"/>
      <c r="DT355" s="58"/>
      <c r="DU355" s="58"/>
      <c r="DV355" s="58"/>
      <c r="DW355" s="58"/>
      <c r="DX355" s="58"/>
      <c r="DY355" s="58"/>
      <c r="DZ355" s="58"/>
      <c r="EA355" s="58"/>
      <c r="EB355" s="58"/>
      <c r="EC355" s="58"/>
      <c r="ED355" s="58"/>
      <c r="EE355" s="58"/>
      <c r="EF355" s="58"/>
      <c r="EG355" s="58"/>
      <c r="EH355" s="58"/>
      <c r="EI355" s="58"/>
      <c r="EJ355" s="58"/>
      <c r="EK355" s="58"/>
      <c r="EL355" s="58"/>
      <c r="EN355" s="8">
        <v>9</v>
      </c>
      <c r="EO355" s="8">
        <v>1</v>
      </c>
    </row>
    <row r="356" spans="2:145">
      <c r="B356" s="18" t="s">
        <v>428</v>
      </c>
      <c r="C356" s="18" t="s">
        <v>349</v>
      </c>
      <c r="D356" s="18" t="s">
        <v>350</v>
      </c>
      <c r="E356" s="8">
        <v>9</v>
      </c>
      <c r="F356" s="8">
        <v>1</v>
      </c>
      <c r="I356" s="58">
        <v>3.94</v>
      </c>
      <c r="J356" s="58">
        <v>4.0999999999999996</v>
      </c>
      <c r="K356" s="58">
        <v>0.62809999999999999</v>
      </c>
      <c r="L356" s="58">
        <v>75.17</v>
      </c>
      <c r="M356" s="58">
        <v>9.5600000000000004E-2</v>
      </c>
      <c r="N356" s="58">
        <v>5.6000000000000001E-2</v>
      </c>
      <c r="O356" s="58">
        <v>0.57369999999999999</v>
      </c>
      <c r="P356" s="58">
        <v>5.0500000000000003E-2</v>
      </c>
      <c r="Q356" s="58">
        <v>11.94</v>
      </c>
      <c r="R356" s="58">
        <v>2.1499999999999998E-2</v>
      </c>
      <c r="S356" s="58">
        <v>96.575400000000002</v>
      </c>
      <c r="T356" s="18"/>
      <c r="V356" s="58">
        <f t="shared" si="477"/>
        <v>4.0797138815888934</v>
      </c>
      <c r="W356" s="58"/>
      <c r="X356" s="58">
        <f t="shared" si="478"/>
        <v>4.2453875417549396</v>
      </c>
      <c r="Y356" s="58"/>
      <c r="Z356" s="58">
        <f t="shared" si="479"/>
        <v>0.65037266218933598</v>
      </c>
      <c r="AA356" s="58"/>
      <c r="AB356" s="58">
        <f t="shared" si="480"/>
        <v>77.835556466760693</v>
      </c>
      <c r="AC356" s="58"/>
      <c r="AD356" s="58">
        <f t="shared" si="481"/>
        <v>9.8990011949212753E-2</v>
      </c>
      <c r="AE356" s="58"/>
      <c r="AF356" s="58">
        <f t="shared" si="482"/>
        <v>5.7985781058116241E-2</v>
      </c>
      <c r="AG356" s="58"/>
      <c r="AH356" s="58">
        <f t="shared" si="483"/>
        <v>0.59404361773288017</v>
      </c>
      <c r="AI356" s="58"/>
      <c r="AJ356" s="58">
        <f t="shared" si="484"/>
        <v>5.2290748989908403E-2</v>
      </c>
      <c r="AK356" s="58"/>
      <c r="AL356" s="58">
        <f t="shared" si="485"/>
        <v>12.363396889891213</v>
      </c>
      <c r="AM356" s="58"/>
      <c r="AN356" s="58">
        <f t="shared" si="486"/>
        <v>2.2262398084812486E-2</v>
      </c>
      <c r="AO356" s="58"/>
      <c r="AP356" s="58">
        <f t="shared" si="487"/>
        <v>8.325101423343833</v>
      </c>
      <c r="AQ356" s="58">
        <f t="shared" si="469"/>
        <v>2.3317073170731711E-2</v>
      </c>
      <c r="AR356" s="58">
        <f t="shared" si="470"/>
        <v>786.29707112970709</v>
      </c>
      <c r="AS356" s="58">
        <f t="shared" si="471"/>
        <v>18.334146341463416</v>
      </c>
      <c r="AT356" s="58">
        <f t="shared" si="472"/>
        <v>9.7611992330486314E-2</v>
      </c>
      <c r="AU356" s="58">
        <f t="shared" si="473"/>
        <v>11.21607142857143</v>
      </c>
      <c r="AV356" s="58">
        <f t="shared" si="474"/>
        <v>6.5700836820083675</v>
      </c>
      <c r="AW356" s="58">
        <f t="shared" si="475"/>
        <v>8.355727018757482E-3</v>
      </c>
      <c r="AX356" s="58">
        <f t="shared" si="476"/>
        <v>26.100527370266985</v>
      </c>
      <c r="AY356" s="58"/>
      <c r="AZ356" s="58"/>
      <c r="BA356" s="58"/>
      <c r="BB356" s="58"/>
      <c r="BC356" s="58"/>
      <c r="BD356" s="58"/>
      <c r="BE356" s="58"/>
      <c r="BF356" s="58"/>
      <c r="BG356" s="58"/>
      <c r="BH356" s="58"/>
      <c r="BI356" s="58"/>
      <c r="BJ356" s="58"/>
      <c r="BK356" s="58"/>
      <c r="BL356" s="58"/>
      <c r="BM356" s="58"/>
      <c r="BN356" s="58"/>
      <c r="BO356" s="58"/>
      <c r="BP356" s="58"/>
      <c r="BQ356" s="58"/>
      <c r="BR356" s="58"/>
      <c r="BS356" s="58"/>
      <c r="BT356" s="58"/>
      <c r="BU356" s="58"/>
      <c r="BV356" s="58"/>
      <c r="BW356" s="58"/>
      <c r="BX356" s="58"/>
      <c r="BY356" s="58"/>
      <c r="BZ356" s="58"/>
      <c r="CA356" s="58"/>
      <c r="CB356" s="58"/>
      <c r="CC356" s="58"/>
      <c r="CD356" s="58"/>
      <c r="CE356" s="58"/>
      <c r="CF356" s="58"/>
      <c r="CG356" s="58"/>
      <c r="CH356" s="58"/>
      <c r="CI356" s="58"/>
      <c r="CJ356" s="58"/>
      <c r="CK356" s="58"/>
      <c r="CL356" s="58"/>
      <c r="CM356" s="58"/>
      <c r="CN356" s="58"/>
      <c r="CO356" s="58"/>
      <c r="CP356" s="58"/>
      <c r="CQ356" s="58"/>
      <c r="CR356" s="58"/>
      <c r="CS356" s="58"/>
      <c r="CT356" s="58"/>
      <c r="CU356" s="58"/>
      <c r="CV356" s="58"/>
      <c r="CW356" s="58"/>
      <c r="CX356" s="58"/>
      <c r="CY356" s="58"/>
      <c r="CZ356" s="58"/>
      <c r="DA356" s="58"/>
      <c r="DB356" s="58"/>
      <c r="DC356" s="58"/>
      <c r="DD356" s="58"/>
      <c r="DE356" s="58"/>
      <c r="DF356" s="58"/>
      <c r="DG356" s="58"/>
      <c r="DH356" s="58"/>
      <c r="DI356" s="58"/>
      <c r="DJ356" s="58"/>
      <c r="DK356" s="58"/>
      <c r="DL356" s="58"/>
      <c r="DM356" s="58"/>
      <c r="DN356" s="58"/>
      <c r="DO356" s="58"/>
      <c r="DP356" s="58"/>
      <c r="DQ356" s="58"/>
      <c r="DR356" s="58"/>
      <c r="DS356" s="58"/>
      <c r="DT356" s="58"/>
      <c r="DU356" s="58"/>
      <c r="DV356" s="58"/>
      <c r="DW356" s="58"/>
      <c r="DX356" s="58"/>
      <c r="DY356" s="58"/>
      <c r="DZ356" s="58"/>
      <c r="EA356" s="58"/>
      <c r="EB356" s="58"/>
      <c r="EC356" s="58"/>
      <c r="ED356" s="58"/>
      <c r="EE356" s="58"/>
      <c r="EF356" s="58"/>
      <c r="EG356" s="58"/>
      <c r="EH356" s="58"/>
      <c r="EI356" s="58"/>
      <c r="EJ356" s="58"/>
      <c r="EK356" s="58"/>
      <c r="EL356" s="58"/>
      <c r="EN356" s="8">
        <v>9</v>
      </c>
      <c r="EO356" s="8">
        <v>1</v>
      </c>
    </row>
    <row r="357" spans="2:145">
      <c r="B357" s="18" t="s">
        <v>429</v>
      </c>
      <c r="C357" s="18" t="s">
        <v>349</v>
      </c>
      <c r="D357" s="18" t="s">
        <v>350</v>
      </c>
      <c r="E357" s="8">
        <v>9</v>
      </c>
      <c r="F357" s="8">
        <v>1</v>
      </c>
      <c r="I357" s="58">
        <v>3.81</v>
      </c>
      <c r="J357" s="58">
        <v>4.07</v>
      </c>
      <c r="K357" s="58">
        <v>0.49459999999999998</v>
      </c>
      <c r="L357" s="58">
        <v>74.48</v>
      </c>
      <c r="M357" s="58">
        <v>6.1100000000000002E-2</v>
      </c>
      <c r="N357" s="58">
        <v>5.11E-2</v>
      </c>
      <c r="O357" s="58">
        <v>0.56000000000000005</v>
      </c>
      <c r="P357" s="58">
        <v>7.3400000000000007E-2</v>
      </c>
      <c r="Q357" s="58">
        <v>11.95</v>
      </c>
      <c r="R357" s="58">
        <v>9.7000000000000003E-3</v>
      </c>
      <c r="S357" s="58">
        <v>95.56</v>
      </c>
      <c r="T357" s="18"/>
      <c r="V357" s="58">
        <f t="shared" si="477"/>
        <v>3.9870238593553786</v>
      </c>
      <c r="W357" s="58"/>
      <c r="X357" s="58">
        <f t="shared" si="478"/>
        <v>4.2591042277103393</v>
      </c>
      <c r="Y357" s="58"/>
      <c r="Z357" s="58">
        <f t="shared" si="479"/>
        <v>0.51758057764755128</v>
      </c>
      <c r="AA357" s="58"/>
      <c r="AB357" s="58">
        <f t="shared" si="480"/>
        <v>77.940560904143993</v>
      </c>
      <c r="AC357" s="58"/>
      <c r="AD357" s="58">
        <f t="shared" si="481"/>
        <v>6.3938886563415648E-2</v>
      </c>
      <c r="AE357" s="58"/>
      <c r="AF357" s="58">
        <f t="shared" si="482"/>
        <v>5.347425701130179E-2</v>
      </c>
      <c r="AG357" s="58"/>
      <c r="AH357" s="58">
        <f t="shared" si="483"/>
        <v>0.58601925491837592</v>
      </c>
      <c r="AI357" s="58"/>
      <c r="AJ357" s="58">
        <f t="shared" si="484"/>
        <v>7.6810380912515699E-2</v>
      </c>
      <c r="AK357" s="58"/>
      <c r="AL357" s="58">
        <f t="shared" si="485"/>
        <v>12.505232314776055</v>
      </c>
      <c r="AM357" s="58"/>
      <c r="AN357" s="58">
        <f t="shared" si="486"/>
        <v>1.015069066555044E-2</v>
      </c>
      <c r="AO357" s="58"/>
      <c r="AP357" s="58">
        <f t="shared" si="487"/>
        <v>8.246128087065717</v>
      </c>
      <c r="AQ357" s="58">
        <f t="shared" si="469"/>
        <v>1.501228501228501E-2</v>
      </c>
      <c r="AR357" s="58">
        <f t="shared" si="470"/>
        <v>1218.9852700490999</v>
      </c>
      <c r="AS357" s="58">
        <f t="shared" si="471"/>
        <v>18.299754299754298</v>
      </c>
      <c r="AT357" s="58">
        <f t="shared" si="472"/>
        <v>9.1249999999999984E-2</v>
      </c>
      <c r="AU357" s="58">
        <f t="shared" si="473"/>
        <v>9.6790606653620372</v>
      </c>
      <c r="AV357" s="58">
        <f t="shared" si="474"/>
        <v>8.0949263502454993</v>
      </c>
      <c r="AW357" s="58">
        <f t="shared" si="475"/>
        <v>6.6407089151450053E-3</v>
      </c>
      <c r="AX357" s="58">
        <f t="shared" si="476"/>
        <v>29.041541764289992</v>
      </c>
      <c r="AY357" s="58"/>
      <c r="AZ357" s="58"/>
      <c r="BA357" s="58"/>
      <c r="BB357" s="58"/>
      <c r="BC357" s="58"/>
      <c r="BD357" s="58"/>
      <c r="BE357" s="58"/>
      <c r="BF357" s="58"/>
      <c r="BG357" s="58"/>
      <c r="BH357" s="58"/>
      <c r="BI357" s="58"/>
      <c r="BJ357" s="58"/>
      <c r="BK357" s="58"/>
      <c r="BL357" s="58"/>
      <c r="BM357" s="58"/>
      <c r="BN357" s="58"/>
      <c r="BO357" s="58"/>
      <c r="BP357" s="58"/>
      <c r="BQ357" s="58"/>
      <c r="BR357" s="58"/>
      <c r="BS357" s="58"/>
      <c r="BT357" s="58"/>
      <c r="BU357" s="58"/>
      <c r="BV357" s="58"/>
      <c r="BW357" s="58"/>
      <c r="BX357" s="58"/>
      <c r="BY357" s="58"/>
      <c r="BZ357" s="58"/>
      <c r="CA357" s="58"/>
      <c r="CB357" s="58"/>
      <c r="CC357" s="58"/>
      <c r="CD357" s="58"/>
      <c r="CE357" s="58"/>
      <c r="CF357" s="58"/>
      <c r="CG357" s="58"/>
      <c r="CH357" s="58"/>
      <c r="CI357" s="58"/>
      <c r="CJ357" s="58"/>
      <c r="CK357" s="58"/>
      <c r="CL357" s="58"/>
      <c r="CM357" s="58"/>
      <c r="CN357" s="58"/>
      <c r="CO357" s="58"/>
      <c r="CP357" s="58"/>
      <c r="CQ357" s="58"/>
      <c r="CR357" s="58"/>
      <c r="CS357" s="58"/>
      <c r="CT357" s="58"/>
      <c r="CU357" s="58"/>
      <c r="CV357" s="58"/>
      <c r="CW357" s="58"/>
      <c r="CX357" s="58"/>
      <c r="CY357" s="58"/>
      <c r="CZ357" s="58"/>
      <c r="DA357" s="58"/>
      <c r="DB357" s="58"/>
      <c r="DC357" s="58"/>
      <c r="DD357" s="58"/>
      <c r="DE357" s="58"/>
      <c r="DF357" s="58"/>
      <c r="DG357" s="58"/>
      <c r="DH357" s="58"/>
      <c r="DI357" s="58"/>
      <c r="DJ357" s="58"/>
      <c r="DK357" s="58"/>
      <c r="DL357" s="58"/>
      <c r="DM357" s="58"/>
      <c r="DN357" s="58"/>
      <c r="DO357" s="58"/>
      <c r="DP357" s="58"/>
      <c r="DQ357" s="58"/>
      <c r="DR357" s="58"/>
      <c r="DS357" s="58"/>
      <c r="DT357" s="58"/>
      <c r="DU357" s="58"/>
      <c r="DV357" s="58"/>
      <c r="DW357" s="58"/>
      <c r="DX357" s="58"/>
      <c r="DY357" s="58"/>
      <c r="DZ357" s="58"/>
      <c r="EA357" s="58"/>
      <c r="EB357" s="58"/>
      <c r="EC357" s="58"/>
      <c r="ED357" s="58"/>
      <c r="EE357" s="58"/>
      <c r="EF357" s="58"/>
      <c r="EG357" s="58"/>
      <c r="EH357" s="58"/>
      <c r="EI357" s="58"/>
      <c r="EJ357" s="58"/>
      <c r="EK357" s="58"/>
      <c r="EL357" s="58"/>
      <c r="EN357" s="8">
        <v>9</v>
      </c>
      <c r="EO357" s="8">
        <v>1</v>
      </c>
    </row>
    <row r="358" spans="2:145">
      <c r="B358" s="18" t="s">
        <v>430</v>
      </c>
      <c r="C358" s="18" t="s">
        <v>349</v>
      </c>
      <c r="D358" s="18" t="s">
        <v>350</v>
      </c>
      <c r="E358" s="8">
        <v>9</v>
      </c>
      <c r="F358" s="8">
        <v>1</v>
      </c>
      <c r="I358" s="58">
        <v>3.79</v>
      </c>
      <c r="J358" s="58">
        <v>4.0199999999999996</v>
      </c>
      <c r="K358" s="58">
        <v>0.42520000000000002</v>
      </c>
      <c r="L358" s="58">
        <v>75.13</v>
      </c>
      <c r="M358" s="58">
        <v>8.43E-2</v>
      </c>
      <c r="N358" s="58">
        <v>9.69E-2</v>
      </c>
      <c r="O358" s="58">
        <v>0.58289999999999997</v>
      </c>
      <c r="P358" s="58">
        <v>1.32E-2</v>
      </c>
      <c r="Q358" s="58">
        <v>12</v>
      </c>
      <c r="R358" s="58">
        <v>4.3099999999999999E-2</v>
      </c>
      <c r="S358" s="58">
        <v>96.185599999999994</v>
      </c>
      <c r="T358" s="18"/>
      <c r="V358" s="58">
        <f t="shared" si="477"/>
        <v>3.9402987557389051</v>
      </c>
      <c r="W358" s="58"/>
      <c r="X358" s="58">
        <f t="shared" si="478"/>
        <v>4.179419788409076</v>
      </c>
      <c r="Y358" s="58"/>
      <c r="Z358" s="58">
        <f t="shared" si="479"/>
        <v>0.44206201344068141</v>
      </c>
      <c r="AA358" s="58"/>
      <c r="AB358" s="58">
        <f t="shared" si="480"/>
        <v>78.109405150043258</v>
      </c>
      <c r="AC358" s="58"/>
      <c r="AD358" s="58">
        <f t="shared" si="481"/>
        <v>8.7643056756936594E-2</v>
      </c>
      <c r="AE358" s="58"/>
      <c r="AF358" s="58">
        <f t="shared" si="482"/>
        <v>0.10074273072060683</v>
      </c>
      <c r="AG358" s="58"/>
      <c r="AH358" s="58">
        <f t="shared" si="483"/>
        <v>0.60601586931931606</v>
      </c>
      <c r="AI358" s="58"/>
      <c r="AJ358" s="58">
        <f t="shared" si="484"/>
        <v>1.3723467961940249E-2</v>
      </c>
      <c r="AK358" s="58"/>
      <c r="AL358" s="58">
        <f t="shared" si="485"/>
        <v>12.475879965400228</v>
      </c>
      <c r="AM358" s="58"/>
      <c r="AN358" s="58">
        <f t="shared" si="486"/>
        <v>4.4809202209062482E-2</v>
      </c>
      <c r="AO358" s="58"/>
      <c r="AP358" s="58">
        <f t="shared" si="487"/>
        <v>8.1197185441479807</v>
      </c>
      <c r="AQ358" s="58">
        <f t="shared" si="469"/>
        <v>2.0970149253731342E-2</v>
      </c>
      <c r="AR358" s="58">
        <f t="shared" si="470"/>
        <v>891.22182680901551</v>
      </c>
      <c r="AS358" s="58">
        <f t="shared" si="471"/>
        <v>18.689054726368159</v>
      </c>
      <c r="AT358" s="58">
        <f t="shared" si="472"/>
        <v>0.16623777663407099</v>
      </c>
      <c r="AU358" s="58">
        <f t="shared" si="473"/>
        <v>4.3880288957688345</v>
      </c>
      <c r="AV358" s="58">
        <f t="shared" si="474"/>
        <v>5.0438908659549231</v>
      </c>
      <c r="AW358" s="58">
        <f t="shared" si="475"/>
        <v>5.6595234926128044E-3</v>
      </c>
      <c r="AX358" s="58">
        <f t="shared" si="476"/>
        <v>47.445161931725252</v>
      </c>
      <c r="AY358" s="58"/>
      <c r="AZ358" s="58"/>
      <c r="BA358" s="58"/>
      <c r="BB358" s="58"/>
      <c r="BC358" s="58"/>
      <c r="BD358" s="58"/>
      <c r="BE358" s="58"/>
      <c r="BF358" s="58"/>
      <c r="BG358" s="58"/>
      <c r="BH358" s="58"/>
      <c r="BI358" s="58"/>
      <c r="BJ358" s="58"/>
      <c r="BK358" s="58"/>
      <c r="BL358" s="58"/>
      <c r="BM358" s="58"/>
      <c r="BN358" s="58"/>
      <c r="BO358" s="58"/>
      <c r="BP358" s="58"/>
      <c r="BQ358" s="58"/>
      <c r="BR358" s="58"/>
      <c r="BS358" s="58"/>
      <c r="BT358" s="58"/>
      <c r="BU358" s="58"/>
      <c r="BV358" s="58"/>
      <c r="BW358" s="58"/>
      <c r="BX358" s="58"/>
      <c r="BY358" s="58"/>
      <c r="BZ358" s="58"/>
      <c r="CA358" s="58"/>
      <c r="CB358" s="58"/>
      <c r="CC358" s="58"/>
      <c r="CD358" s="58"/>
      <c r="CE358" s="58"/>
      <c r="CF358" s="58"/>
      <c r="CG358" s="58"/>
      <c r="CH358" s="58"/>
      <c r="CI358" s="58"/>
      <c r="CJ358" s="58"/>
      <c r="CK358" s="58"/>
      <c r="CL358" s="58"/>
      <c r="CM358" s="58"/>
      <c r="CN358" s="58"/>
      <c r="CO358" s="58"/>
      <c r="CP358" s="58"/>
      <c r="CQ358" s="58"/>
      <c r="CR358" s="58"/>
      <c r="CS358" s="58"/>
      <c r="CT358" s="58"/>
      <c r="CU358" s="58"/>
      <c r="CV358" s="58"/>
      <c r="CW358" s="58"/>
      <c r="CX358" s="58"/>
      <c r="CY358" s="58"/>
      <c r="CZ358" s="58"/>
      <c r="DA358" s="58"/>
      <c r="DB358" s="58"/>
      <c r="DC358" s="58"/>
      <c r="DD358" s="58"/>
      <c r="DE358" s="58"/>
      <c r="DF358" s="58"/>
      <c r="DG358" s="58"/>
      <c r="DH358" s="58"/>
      <c r="DI358" s="58"/>
      <c r="DJ358" s="58"/>
      <c r="DK358" s="58"/>
      <c r="DL358" s="58"/>
      <c r="DM358" s="58"/>
      <c r="DN358" s="58"/>
      <c r="DO358" s="58"/>
      <c r="DP358" s="58"/>
      <c r="DQ358" s="58"/>
      <c r="DR358" s="58"/>
      <c r="DS358" s="58"/>
      <c r="DT358" s="58"/>
      <c r="DU358" s="58"/>
      <c r="DV358" s="58"/>
      <c r="DW358" s="58"/>
      <c r="DX358" s="58"/>
      <c r="DY358" s="58"/>
      <c r="DZ358" s="58"/>
      <c r="EA358" s="58"/>
      <c r="EB358" s="58"/>
      <c r="EC358" s="58"/>
      <c r="ED358" s="58"/>
      <c r="EE358" s="58"/>
      <c r="EF358" s="58"/>
      <c r="EG358" s="58"/>
      <c r="EH358" s="58"/>
      <c r="EI358" s="58"/>
      <c r="EJ358" s="58"/>
      <c r="EK358" s="58"/>
      <c r="EL358" s="58"/>
      <c r="EN358" s="8">
        <v>9</v>
      </c>
      <c r="EO358" s="8">
        <v>1</v>
      </c>
    </row>
    <row r="359" spans="2:145">
      <c r="B359" s="18" t="s">
        <v>431</v>
      </c>
      <c r="C359" s="18" t="s">
        <v>349</v>
      </c>
      <c r="D359" s="18" t="s">
        <v>350</v>
      </c>
      <c r="E359" s="8">
        <v>9</v>
      </c>
      <c r="F359" s="8">
        <v>1</v>
      </c>
      <c r="I359" s="58">
        <v>3.76</v>
      </c>
      <c r="J359" s="58">
        <v>4.04</v>
      </c>
      <c r="K359" s="58">
        <v>0.51370000000000005</v>
      </c>
      <c r="L359" s="58">
        <v>75.91</v>
      </c>
      <c r="M359" s="58">
        <v>8.9700000000000002E-2</v>
      </c>
      <c r="N359" s="58">
        <v>5.4600000000000003E-2</v>
      </c>
      <c r="O359" s="58">
        <v>0.60209999999999997</v>
      </c>
      <c r="P359" s="58">
        <v>8.9700000000000002E-2</v>
      </c>
      <c r="Q359" s="58">
        <v>12.02</v>
      </c>
      <c r="R359" s="58">
        <v>0</v>
      </c>
      <c r="S359" s="58">
        <v>97.079800000000006</v>
      </c>
      <c r="T359" s="18"/>
      <c r="V359" s="58">
        <f t="shared" si="477"/>
        <v>3.8731023343682205</v>
      </c>
      <c r="W359" s="58"/>
      <c r="X359" s="58">
        <f t="shared" si="478"/>
        <v>4.1615248486296839</v>
      </c>
      <c r="Y359" s="58"/>
      <c r="Z359" s="58">
        <f t="shared" si="479"/>
        <v>0.52915230562897742</v>
      </c>
      <c r="AA359" s="58"/>
      <c r="AB359" s="58">
        <f t="shared" si="480"/>
        <v>78.193403777098837</v>
      </c>
      <c r="AC359" s="58"/>
      <c r="AD359" s="58">
        <f t="shared" si="481"/>
        <v>9.2398212604475893E-2</v>
      </c>
      <c r="AE359" s="58"/>
      <c r="AF359" s="58">
        <f t="shared" si="482"/>
        <v>5.6242390280985328E-2</v>
      </c>
      <c r="AG359" s="58"/>
      <c r="AH359" s="58">
        <f t="shared" si="483"/>
        <v>0.62021141370295363</v>
      </c>
      <c r="AI359" s="58"/>
      <c r="AJ359" s="58">
        <f t="shared" si="484"/>
        <v>9.2398212604475893E-2</v>
      </c>
      <c r="AK359" s="58"/>
      <c r="AL359" s="58">
        <f t="shared" si="485"/>
        <v>12.381566505081386</v>
      </c>
      <c r="AM359" s="58"/>
      <c r="AN359" s="58">
        <f t="shared" si="486"/>
        <v>0</v>
      </c>
      <c r="AO359" s="58"/>
      <c r="AP359" s="58">
        <f t="shared" si="487"/>
        <v>8.0346271829979052</v>
      </c>
      <c r="AQ359" s="58">
        <f t="shared" si="469"/>
        <v>2.2202970297029702E-2</v>
      </c>
      <c r="AR359" s="58">
        <f t="shared" si="470"/>
        <v>846.26532887402459</v>
      </c>
      <c r="AS359" s="58">
        <f t="shared" si="471"/>
        <v>18.78960396039604</v>
      </c>
      <c r="AT359" s="58">
        <f t="shared" si="472"/>
        <v>9.0682610861983051E-2</v>
      </c>
      <c r="AU359" s="58">
        <f t="shared" si="473"/>
        <v>9.4084249084249088</v>
      </c>
      <c r="AV359" s="58">
        <f t="shared" si="474"/>
        <v>5.7268673355629884</v>
      </c>
      <c r="AW359" s="58">
        <f t="shared" si="475"/>
        <v>6.7672243446186275E-3</v>
      </c>
      <c r="AX359" s="58">
        <f t="shared" si="476"/>
        <v>29.62940881750502</v>
      </c>
      <c r="AY359" s="58"/>
      <c r="AZ359" s="58"/>
      <c r="BA359" s="58"/>
      <c r="BB359" s="58"/>
      <c r="BC359" s="58"/>
      <c r="BD359" s="58"/>
      <c r="BE359" s="58"/>
      <c r="BF359" s="58"/>
      <c r="BG359" s="58"/>
      <c r="BH359" s="58"/>
      <c r="BI359" s="58"/>
      <c r="BJ359" s="58"/>
      <c r="BK359" s="58"/>
      <c r="BL359" s="58"/>
      <c r="BM359" s="58"/>
      <c r="BN359" s="58"/>
      <c r="BO359" s="58"/>
      <c r="BP359" s="58"/>
      <c r="BQ359" s="58"/>
      <c r="BR359" s="58"/>
      <c r="BS359" s="58"/>
      <c r="BT359" s="58"/>
      <c r="BU359" s="58"/>
      <c r="BV359" s="58"/>
      <c r="BW359" s="58"/>
      <c r="BX359" s="58"/>
      <c r="BY359" s="58"/>
      <c r="BZ359" s="58"/>
      <c r="CA359" s="58"/>
      <c r="CB359" s="58"/>
      <c r="CC359" s="58"/>
      <c r="CD359" s="58"/>
      <c r="CE359" s="58"/>
      <c r="CF359" s="58"/>
      <c r="CG359" s="58"/>
      <c r="CH359" s="58"/>
      <c r="CI359" s="58"/>
      <c r="CJ359" s="58"/>
      <c r="CK359" s="58"/>
      <c r="CL359" s="58"/>
      <c r="CM359" s="58"/>
      <c r="CN359" s="58"/>
      <c r="CO359" s="58"/>
      <c r="CP359" s="58"/>
      <c r="CQ359" s="58"/>
      <c r="CR359" s="58"/>
      <c r="CS359" s="58"/>
      <c r="CT359" s="58"/>
      <c r="CU359" s="58"/>
      <c r="CV359" s="58"/>
      <c r="CW359" s="58"/>
      <c r="CX359" s="58"/>
      <c r="CY359" s="58"/>
      <c r="CZ359" s="58"/>
      <c r="DA359" s="58"/>
      <c r="DB359" s="58"/>
      <c r="DC359" s="58"/>
      <c r="DD359" s="58"/>
      <c r="DE359" s="58"/>
      <c r="DF359" s="58"/>
      <c r="DG359" s="58"/>
      <c r="DH359" s="58"/>
      <c r="DI359" s="58"/>
      <c r="DJ359" s="58"/>
      <c r="DK359" s="58"/>
      <c r="DL359" s="58"/>
      <c r="DM359" s="58"/>
      <c r="DN359" s="58"/>
      <c r="DO359" s="58"/>
      <c r="DP359" s="58"/>
      <c r="DQ359" s="58"/>
      <c r="DR359" s="58"/>
      <c r="DS359" s="58"/>
      <c r="DT359" s="58"/>
      <c r="DU359" s="58"/>
      <c r="DV359" s="58"/>
      <c r="DW359" s="58"/>
      <c r="DX359" s="58"/>
      <c r="DY359" s="58"/>
      <c r="DZ359" s="58"/>
      <c r="EA359" s="58"/>
      <c r="EB359" s="58"/>
      <c r="EC359" s="58"/>
      <c r="ED359" s="58"/>
      <c r="EE359" s="58"/>
      <c r="EF359" s="58"/>
      <c r="EG359" s="58"/>
      <c r="EH359" s="58"/>
      <c r="EI359" s="58"/>
      <c r="EJ359" s="58"/>
      <c r="EK359" s="58"/>
      <c r="EL359" s="58"/>
      <c r="EN359" s="8">
        <v>9</v>
      </c>
      <c r="EO359" s="8">
        <v>1</v>
      </c>
    </row>
    <row r="360" spans="2:145">
      <c r="B360" s="18" t="s">
        <v>432</v>
      </c>
      <c r="C360" s="18" t="s">
        <v>349</v>
      </c>
      <c r="D360" s="18" t="s">
        <v>350</v>
      </c>
      <c r="E360" s="8">
        <v>9</v>
      </c>
      <c r="F360" s="8">
        <v>1</v>
      </c>
      <c r="I360" s="58">
        <v>3.72</v>
      </c>
      <c r="J360" s="58">
        <v>4.1500000000000004</v>
      </c>
      <c r="K360" s="58">
        <v>0.48230000000000001</v>
      </c>
      <c r="L360" s="58">
        <v>74.91</v>
      </c>
      <c r="M360" s="58">
        <v>0.1051</v>
      </c>
      <c r="N360" s="58">
        <v>0.1</v>
      </c>
      <c r="O360" s="58">
        <v>0.58250000000000002</v>
      </c>
      <c r="P360" s="58">
        <v>0.12690000000000001</v>
      </c>
      <c r="Q360" s="58">
        <v>11.81</v>
      </c>
      <c r="R360" s="58">
        <v>1.5100000000000001E-2</v>
      </c>
      <c r="S360" s="58">
        <v>96.001999999999995</v>
      </c>
      <c r="T360" s="18"/>
      <c r="V360" s="58">
        <f t="shared" si="477"/>
        <v>3.8749192725151564</v>
      </c>
      <c r="W360" s="58"/>
      <c r="X360" s="58">
        <f t="shared" si="478"/>
        <v>4.322826607779005</v>
      </c>
      <c r="Y360" s="58"/>
      <c r="Z360" s="58">
        <f t="shared" si="479"/>
        <v>0.50238536697152147</v>
      </c>
      <c r="AA360" s="58"/>
      <c r="AB360" s="58">
        <f t="shared" si="480"/>
        <v>78.029624382825361</v>
      </c>
      <c r="AC360" s="58"/>
      <c r="AD360" s="58">
        <f t="shared" si="481"/>
        <v>0.10947688589821045</v>
      </c>
      <c r="AE360" s="58"/>
      <c r="AF360" s="58">
        <f t="shared" si="482"/>
        <v>0.10416449657298808</v>
      </c>
      <c r="AG360" s="58"/>
      <c r="AH360" s="58">
        <f t="shared" si="483"/>
        <v>0.60675819253765551</v>
      </c>
      <c r="AI360" s="58"/>
      <c r="AJ360" s="58">
        <f t="shared" si="484"/>
        <v>0.13218474615112186</v>
      </c>
      <c r="AK360" s="58"/>
      <c r="AL360" s="58">
        <f t="shared" si="485"/>
        <v>12.301827045269892</v>
      </c>
      <c r="AM360" s="58"/>
      <c r="AN360" s="58">
        <f t="shared" si="486"/>
        <v>1.5728838982521198E-2</v>
      </c>
      <c r="AO360" s="58"/>
      <c r="AP360" s="58">
        <f t="shared" si="487"/>
        <v>8.1977458802941605</v>
      </c>
      <c r="AQ360" s="58">
        <f t="shared" si="469"/>
        <v>2.5325301204819274E-2</v>
      </c>
      <c r="AR360" s="58">
        <f t="shared" si="470"/>
        <v>712.74976213130356</v>
      </c>
      <c r="AS360" s="58">
        <f t="shared" si="471"/>
        <v>18.050602409638554</v>
      </c>
      <c r="AT360" s="58">
        <f t="shared" si="472"/>
        <v>0.1716738197424893</v>
      </c>
      <c r="AU360" s="58">
        <f t="shared" si="473"/>
        <v>4.8229999999999995</v>
      </c>
      <c r="AV360" s="58">
        <f t="shared" si="474"/>
        <v>4.5889628924833499</v>
      </c>
      <c r="AW360" s="58">
        <f t="shared" si="475"/>
        <v>6.43839273795221E-3</v>
      </c>
      <c r="AX360" s="58">
        <f t="shared" si="476"/>
        <v>45.09585245039667</v>
      </c>
      <c r="AY360" s="58"/>
      <c r="AZ360" s="58"/>
      <c r="BA360" s="58"/>
      <c r="BB360" s="58"/>
      <c r="BC360" s="58"/>
      <c r="BD360" s="58"/>
      <c r="BE360" s="58"/>
      <c r="BF360" s="58"/>
      <c r="BG360" s="58"/>
      <c r="BH360" s="58"/>
      <c r="BI360" s="58"/>
      <c r="BJ360" s="58"/>
      <c r="BK360" s="58"/>
      <c r="BL360" s="58"/>
      <c r="BM360" s="58"/>
      <c r="BN360" s="58"/>
      <c r="BO360" s="58"/>
      <c r="BP360" s="58"/>
      <c r="BQ360" s="58"/>
      <c r="BR360" s="58"/>
      <c r="BS360" s="58"/>
      <c r="BT360" s="58"/>
      <c r="BU360" s="58"/>
      <c r="BV360" s="58"/>
      <c r="BW360" s="58"/>
      <c r="BX360" s="58"/>
      <c r="BY360" s="58"/>
      <c r="BZ360" s="58"/>
      <c r="CA360" s="58"/>
      <c r="CB360" s="58"/>
      <c r="CC360" s="58"/>
      <c r="CD360" s="58"/>
      <c r="CE360" s="58"/>
      <c r="CF360" s="58"/>
      <c r="CG360" s="58"/>
      <c r="CH360" s="58"/>
      <c r="CI360" s="58"/>
      <c r="CJ360" s="58"/>
      <c r="CK360" s="58"/>
      <c r="CL360" s="58"/>
      <c r="CM360" s="58"/>
      <c r="CN360" s="58"/>
      <c r="CO360" s="58"/>
      <c r="CP360" s="58"/>
      <c r="CQ360" s="58"/>
      <c r="CR360" s="58"/>
      <c r="CS360" s="58"/>
      <c r="CT360" s="58"/>
      <c r="CU360" s="58"/>
      <c r="CV360" s="58"/>
      <c r="CW360" s="58"/>
      <c r="CX360" s="58"/>
      <c r="CY360" s="58"/>
      <c r="CZ360" s="58"/>
      <c r="DA360" s="58"/>
      <c r="DB360" s="58"/>
      <c r="DC360" s="58"/>
      <c r="DD360" s="58"/>
      <c r="DE360" s="58"/>
      <c r="DF360" s="58"/>
      <c r="DG360" s="58"/>
      <c r="DH360" s="58"/>
      <c r="DI360" s="58"/>
      <c r="DJ360" s="58"/>
      <c r="DK360" s="58"/>
      <c r="DL360" s="58"/>
      <c r="DM360" s="58"/>
      <c r="DN360" s="58"/>
      <c r="DO360" s="58"/>
      <c r="DP360" s="58"/>
      <c r="DQ360" s="58"/>
      <c r="DR360" s="58"/>
      <c r="DS360" s="58"/>
      <c r="DT360" s="58"/>
      <c r="DU360" s="58"/>
      <c r="DV360" s="58"/>
      <c r="DW360" s="58"/>
      <c r="DX360" s="58"/>
      <c r="DY360" s="58"/>
      <c r="DZ360" s="58"/>
      <c r="EA360" s="58"/>
      <c r="EB360" s="58"/>
      <c r="EC360" s="58"/>
      <c r="ED360" s="58"/>
      <c r="EE360" s="58"/>
      <c r="EF360" s="58"/>
      <c r="EG360" s="58"/>
      <c r="EH360" s="58"/>
      <c r="EI360" s="58"/>
      <c r="EJ360" s="58"/>
      <c r="EK360" s="58"/>
      <c r="EL360" s="58"/>
      <c r="EN360" s="8">
        <v>9</v>
      </c>
      <c r="EO360" s="8">
        <v>1</v>
      </c>
    </row>
    <row r="361" spans="2:145">
      <c r="B361" s="18" t="s">
        <v>433</v>
      </c>
      <c r="C361" s="18" t="s">
        <v>349</v>
      </c>
      <c r="D361" s="18" t="s">
        <v>350</v>
      </c>
      <c r="E361" s="8">
        <v>9</v>
      </c>
      <c r="F361" s="8">
        <v>1</v>
      </c>
      <c r="I361" s="58">
        <v>3.88</v>
      </c>
      <c r="J361" s="58">
        <v>3.92</v>
      </c>
      <c r="K361" s="58">
        <v>0.40620000000000001</v>
      </c>
      <c r="L361" s="58">
        <v>74.319999999999993</v>
      </c>
      <c r="M361" s="58">
        <v>7.0599999999999996E-2</v>
      </c>
      <c r="N361" s="58">
        <v>5.7700000000000001E-2</v>
      </c>
      <c r="O361" s="58">
        <v>0.63190000000000002</v>
      </c>
      <c r="P361" s="58">
        <v>0.13350000000000001</v>
      </c>
      <c r="Q361" s="58">
        <v>11.67</v>
      </c>
      <c r="R361" s="58">
        <v>1.29E-2</v>
      </c>
      <c r="S361" s="58">
        <v>95.102900000000005</v>
      </c>
      <c r="T361" s="18"/>
      <c r="V361" s="58">
        <f t="shared" si="477"/>
        <v>4.0797914679783682</v>
      </c>
      <c r="W361" s="58"/>
      <c r="X361" s="58">
        <f t="shared" si="478"/>
        <v>4.1218511738338153</v>
      </c>
      <c r="Y361" s="58"/>
      <c r="Z361" s="58">
        <f t="shared" si="479"/>
        <v>0.42711631296206526</v>
      </c>
      <c r="AA361" s="58"/>
      <c r="AB361" s="58">
        <f t="shared" si="480"/>
        <v>78.146933479420696</v>
      </c>
      <c r="AC361" s="58"/>
      <c r="AD361" s="58">
        <f t="shared" si="481"/>
        <v>7.4235380834864126E-2</v>
      </c>
      <c r="AE361" s="58"/>
      <c r="AF361" s="58">
        <f t="shared" si="482"/>
        <v>6.0671125696482441E-2</v>
      </c>
      <c r="AG361" s="58"/>
      <c r="AH361" s="58">
        <f t="shared" si="483"/>
        <v>0.66443820325142555</v>
      </c>
      <c r="AI361" s="58"/>
      <c r="AJ361" s="58">
        <f t="shared" si="484"/>
        <v>0.1403742682925547</v>
      </c>
      <c r="AK361" s="58"/>
      <c r="AL361" s="58">
        <f t="shared" si="485"/>
        <v>12.270919183326692</v>
      </c>
      <c r="AM361" s="58"/>
      <c r="AN361" s="58">
        <f t="shared" si="486"/>
        <v>1.3564255138381689E-2</v>
      </c>
      <c r="AO361" s="58"/>
      <c r="AP361" s="58">
        <f t="shared" si="487"/>
        <v>8.2016426418121835</v>
      </c>
      <c r="AQ361" s="58">
        <f t="shared" si="469"/>
        <v>1.8010204081632654E-2</v>
      </c>
      <c r="AR361" s="58">
        <f t="shared" si="470"/>
        <v>1052.6912181303114</v>
      </c>
      <c r="AS361" s="58">
        <f t="shared" si="471"/>
        <v>18.959183673469386</v>
      </c>
      <c r="AT361" s="58">
        <f t="shared" si="472"/>
        <v>9.1311916442475077E-2</v>
      </c>
      <c r="AU361" s="58">
        <f t="shared" si="473"/>
        <v>7.0398613518197566</v>
      </c>
      <c r="AV361" s="58">
        <f t="shared" si="474"/>
        <v>5.7535410764872523</v>
      </c>
      <c r="AW361" s="58">
        <f t="shared" si="475"/>
        <v>5.4655543595263732E-3</v>
      </c>
      <c r="AX361" s="58">
        <f t="shared" si="476"/>
        <v>36.008598890045398</v>
      </c>
      <c r="AY361" s="58"/>
      <c r="AZ361" s="58"/>
      <c r="BA361" s="58"/>
      <c r="BB361" s="58"/>
      <c r="BC361" s="58"/>
      <c r="BD361" s="58"/>
      <c r="BE361" s="58"/>
      <c r="BF361" s="58"/>
      <c r="BG361" s="58"/>
      <c r="BH361" s="58"/>
      <c r="BI361" s="58"/>
      <c r="BJ361" s="58"/>
      <c r="BK361" s="58"/>
      <c r="BL361" s="58"/>
      <c r="BM361" s="58"/>
      <c r="BN361" s="58"/>
      <c r="BO361" s="58"/>
      <c r="BP361" s="58"/>
      <c r="BQ361" s="58"/>
      <c r="BR361" s="58"/>
      <c r="BS361" s="58"/>
      <c r="BT361" s="58"/>
      <c r="BU361" s="58"/>
      <c r="BV361" s="58"/>
      <c r="BW361" s="58"/>
      <c r="BX361" s="58"/>
      <c r="BY361" s="58"/>
      <c r="BZ361" s="58"/>
      <c r="CA361" s="58"/>
      <c r="CB361" s="58"/>
      <c r="CC361" s="58"/>
      <c r="CD361" s="58"/>
      <c r="CE361" s="58"/>
      <c r="CF361" s="58"/>
      <c r="CG361" s="58"/>
      <c r="CH361" s="58"/>
      <c r="CI361" s="58"/>
      <c r="CJ361" s="58"/>
      <c r="CK361" s="58"/>
      <c r="CL361" s="58"/>
      <c r="CM361" s="58"/>
      <c r="CN361" s="58"/>
      <c r="CO361" s="58"/>
      <c r="CP361" s="58"/>
      <c r="CQ361" s="58"/>
      <c r="CR361" s="58"/>
      <c r="CS361" s="58"/>
      <c r="CT361" s="58"/>
      <c r="CU361" s="58"/>
      <c r="CV361" s="58"/>
      <c r="CW361" s="58"/>
      <c r="CX361" s="58"/>
      <c r="CY361" s="58"/>
      <c r="CZ361" s="58"/>
      <c r="DA361" s="58"/>
      <c r="DB361" s="58"/>
      <c r="DC361" s="58"/>
      <c r="DD361" s="58"/>
      <c r="DE361" s="58"/>
      <c r="DF361" s="58"/>
      <c r="DG361" s="58"/>
      <c r="DH361" s="58"/>
      <c r="DI361" s="58"/>
      <c r="DJ361" s="58"/>
      <c r="DK361" s="58"/>
      <c r="DL361" s="58"/>
      <c r="DM361" s="58"/>
      <c r="DN361" s="58"/>
      <c r="DO361" s="58"/>
      <c r="DP361" s="58"/>
      <c r="DQ361" s="58"/>
      <c r="DR361" s="58"/>
      <c r="DS361" s="58"/>
      <c r="DT361" s="58"/>
      <c r="DU361" s="58"/>
      <c r="DV361" s="58"/>
      <c r="DW361" s="58"/>
      <c r="DX361" s="58"/>
      <c r="DY361" s="58"/>
      <c r="DZ361" s="58"/>
      <c r="EA361" s="58"/>
      <c r="EB361" s="58"/>
      <c r="EC361" s="58"/>
      <c r="ED361" s="58"/>
      <c r="EE361" s="58"/>
      <c r="EF361" s="58"/>
      <c r="EG361" s="58"/>
      <c r="EH361" s="58"/>
      <c r="EI361" s="58"/>
      <c r="EJ361" s="58"/>
      <c r="EK361" s="58"/>
      <c r="EL361" s="58"/>
      <c r="EN361" s="8">
        <v>9</v>
      </c>
      <c r="EO361" s="8">
        <v>1</v>
      </c>
    </row>
    <row r="362" spans="2:145">
      <c r="B362" s="18" t="s">
        <v>434</v>
      </c>
      <c r="C362" s="18" t="s">
        <v>349</v>
      </c>
      <c r="D362" s="18" t="s">
        <v>350</v>
      </c>
      <c r="E362" s="8">
        <v>9</v>
      </c>
      <c r="F362" s="8">
        <v>1</v>
      </c>
      <c r="I362" s="58">
        <v>3.87</v>
      </c>
      <c r="J362" s="58">
        <v>3.93</v>
      </c>
      <c r="K362" s="58">
        <v>0.65369999999999995</v>
      </c>
      <c r="L362" s="58">
        <v>74.61</v>
      </c>
      <c r="M362" s="58">
        <v>6.3399999999999998E-2</v>
      </c>
      <c r="N362" s="58">
        <v>9.4299999999999995E-2</v>
      </c>
      <c r="O362" s="58">
        <v>0.63319999999999999</v>
      </c>
      <c r="P362" s="58">
        <v>7.7899999999999997E-2</v>
      </c>
      <c r="Q362" s="58">
        <v>11.63</v>
      </c>
      <c r="R362" s="58">
        <v>0</v>
      </c>
      <c r="S362" s="58">
        <v>95.562600000000003</v>
      </c>
      <c r="T362" s="18"/>
      <c r="V362" s="58">
        <f t="shared" si="477"/>
        <v>4.0497014522417762</v>
      </c>
      <c r="W362" s="58"/>
      <c r="X362" s="58">
        <f t="shared" si="478"/>
        <v>4.1124875212687808</v>
      </c>
      <c r="Y362" s="58"/>
      <c r="Z362" s="58">
        <f t="shared" si="479"/>
        <v>0.68405422204921162</v>
      </c>
      <c r="AA362" s="58"/>
      <c r="AB362" s="58">
        <f t="shared" si="480"/>
        <v>78.074476835079835</v>
      </c>
      <c r="AC362" s="58"/>
      <c r="AD362" s="58">
        <f t="shared" si="481"/>
        <v>6.6343946271867862E-2</v>
      </c>
      <c r="AE362" s="58"/>
      <c r="AF362" s="58">
        <f t="shared" si="482"/>
        <v>9.8678771820775071E-2</v>
      </c>
      <c r="AG362" s="58"/>
      <c r="AH362" s="58">
        <f t="shared" si="483"/>
        <v>0.66260231513165191</v>
      </c>
      <c r="AI362" s="58"/>
      <c r="AJ362" s="58">
        <f t="shared" si="484"/>
        <v>8.1517246286727227E-2</v>
      </c>
      <c r="AK362" s="58"/>
      <c r="AL362" s="58">
        <f t="shared" si="485"/>
        <v>12.170033046400999</v>
      </c>
      <c r="AM362" s="58"/>
      <c r="AN362" s="58">
        <f t="shared" si="486"/>
        <v>0</v>
      </c>
      <c r="AO362" s="58"/>
      <c r="AP362" s="58">
        <f t="shared" si="487"/>
        <v>8.1621889735105562</v>
      </c>
      <c r="AQ362" s="58">
        <f t="shared" si="469"/>
        <v>1.6132315521628499E-2</v>
      </c>
      <c r="AR362" s="58">
        <f t="shared" si="470"/>
        <v>1176.813880126183</v>
      </c>
      <c r="AS362" s="58">
        <f t="shared" si="471"/>
        <v>18.984732824427482</v>
      </c>
      <c r="AT362" s="58">
        <f t="shared" si="472"/>
        <v>0.1489260897030954</v>
      </c>
      <c r="AU362" s="58">
        <f t="shared" si="473"/>
        <v>6.9321314952279947</v>
      </c>
      <c r="AV362" s="58">
        <f t="shared" si="474"/>
        <v>10.310725552050473</v>
      </c>
      <c r="AW362" s="58">
        <f t="shared" si="475"/>
        <v>8.7615601125854425E-3</v>
      </c>
      <c r="AX362" s="58">
        <f t="shared" si="476"/>
        <v>36.364700229226216</v>
      </c>
      <c r="AY362" s="58"/>
      <c r="AZ362" s="58"/>
      <c r="BA362" s="58"/>
      <c r="BB362" s="58"/>
      <c r="BC362" s="58"/>
      <c r="BD362" s="58"/>
      <c r="BE362" s="58"/>
      <c r="BF362" s="58"/>
      <c r="BG362" s="58"/>
      <c r="BH362" s="58"/>
      <c r="BI362" s="58"/>
      <c r="BJ362" s="58"/>
      <c r="BK362" s="58"/>
      <c r="BL362" s="58"/>
      <c r="BM362" s="58"/>
      <c r="BN362" s="58"/>
      <c r="BO362" s="58"/>
      <c r="BP362" s="58"/>
      <c r="BQ362" s="58"/>
      <c r="BR362" s="58"/>
      <c r="BS362" s="58"/>
      <c r="BT362" s="58"/>
      <c r="BU362" s="58"/>
      <c r="BV362" s="58"/>
      <c r="BW362" s="58"/>
      <c r="BX362" s="58"/>
      <c r="BY362" s="58"/>
      <c r="BZ362" s="58"/>
      <c r="CA362" s="58"/>
      <c r="CB362" s="58"/>
      <c r="CC362" s="58"/>
      <c r="CD362" s="58"/>
      <c r="CE362" s="58"/>
      <c r="CF362" s="58"/>
      <c r="CG362" s="58"/>
      <c r="CH362" s="58"/>
      <c r="CI362" s="58"/>
      <c r="CJ362" s="58"/>
      <c r="CK362" s="58"/>
      <c r="CL362" s="58"/>
      <c r="CM362" s="58"/>
      <c r="CN362" s="58"/>
      <c r="CO362" s="58"/>
      <c r="CP362" s="58"/>
      <c r="CQ362" s="58"/>
      <c r="CR362" s="58"/>
      <c r="CS362" s="58"/>
      <c r="CT362" s="58"/>
      <c r="CU362" s="58"/>
      <c r="CV362" s="58"/>
      <c r="CW362" s="58"/>
      <c r="CX362" s="58"/>
      <c r="CY362" s="58"/>
      <c r="CZ362" s="58"/>
      <c r="DA362" s="58"/>
      <c r="DB362" s="58"/>
      <c r="DC362" s="58"/>
      <c r="DD362" s="58"/>
      <c r="DE362" s="58"/>
      <c r="DF362" s="58"/>
      <c r="DG362" s="58"/>
      <c r="DH362" s="58"/>
      <c r="DI362" s="58"/>
      <c r="DJ362" s="58"/>
      <c r="DK362" s="58"/>
      <c r="DL362" s="58"/>
      <c r="DM362" s="58"/>
      <c r="DN362" s="58"/>
      <c r="DO362" s="58"/>
      <c r="DP362" s="58"/>
      <c r="DQ362" s="58"/>
      <c r="DR362" s="58"/>
      <c r="DS362" s="58"/>
      <c r="DT362" s="58"/>
      <c r="DU362" s="58"/>
      <c r="DV362" s="58"/>
      <c r="DW362" s="58"/>
      <c r="DX362" s="58"/>
      <c r="DY362" s="58"/>
      <c r="DZ362" s="58"/>
      <c r="EA362" s="58"/>
      <c r="EB362" s="58"/>
      <c r="EC362" s="58"/>
      <c r="ED362" s="58"/>
      <c r="EE362" s="58"/>
      <c r="EF362" s="58"/>
      <c r="EG362" s="58"/>
      <c r="EH362" s="58"/>
      <c r="EI362" s="58"/>
      <c r="EJ362" s="58"/>
      <c r="EK362" s="58"/>
      <c r="EL362" s="58"/>
      <c r="EN362" s="8">
        <v>9</v>
      </c>
      <c r="EO362" s="8">
        <v>1</v>
      </c>
    </row>
    <row r="363" spans="2:145">
      <c r="B363" s="18" t="s">
        <v>435</v>
      </c>
      <c r="C363" s="18" t="s">
        <v>349</v>
      </c>
      <c r="D363" s="18" t="s">
        <v>350</v>
      </c>
      <c r="E363" s="8">
        <v>9</v>
      </c>
      <c r="F363" s="8">
        <v>1</v>
      </c>
      <c r="I363" s="58">
        <v>3.94</v>
      </c>
      <c r="J363" s="58">
        <v>3.97</v>
      </c>
      <c r="K363" s="58">
        <v>0.62829999999999997</v>
      </c>
      <c r="L363" s="58">
        <v>74.849999999999994</v>
      </c>
      <c r="M363" s="58">
        <v>0.1265</v>
      </c>
      <c r="N363" s="58">
        <v>9.7900000000000001E-2</v>
      </c>
      <c r="O363" s="58">
        <v>0.64339999999999997</v>
      </c>
      <c r="P363" s="58">
        <v>8.8400000000000006E-2</v>
      </c>
      <c r="Q363" s="58">
        <v>12.17</v>
      </c>
      <c r="R363" s="58">
        <v>0</v>
      </c>
      <c r="S363" s="58">
        <v>96.514600000000002</v>
      </c>
      <c r="T363" s="18"/>
      <c r="V363" s="58">
        <f t="shared" si="477"/>
        <v>4.0822839238830184</v>
      </c>
      <c r="W363" s="58"/>
      <c r="X363" s="58">
        <f t="shared" si="478"/>
        <v>4.1133673040141083</v>
      </c>
      <c r="Y363" s="58"/>
      <c r="Z363" s="58">
        <f t="shared" si="479"/>
        <v>0.65098959121210664</v>
      </c>
      <c r="AA363" s="58"/>
      <c r="AB363" s="58">
        <f t="shared" si="480"/>
        <v>77.553033427066993</v>
      </c>
      <c r="AC363" s="58"/>
      <c r="AD363" s="58">
        <f t="shared" si="481"/>
        <v>0.13106825288609183</v>
      </c>
      <c r="AE363" s="58"/>
      <c r="AF363" s="58">
        <f t="shared" si="482"/>
        <v>0.10143543049445369</v>
      </c>
      <c r="AG363" s="58"/>
      <c r="AH363" s="58">
        <f t="shared" si="483"/>
        <v>0.66663489254475483</v>
      </c>
      <c r="AI363" s="58"/>
      <c r="AJ363" s="58">
        <f t="shared" si="484"/>
        <v>9.1592360119608848E-2</v>
      </c>
      <c r="AK363" s="58"/>
      <c r="AL363" s="58">
        <f t="shared" si="485"/>
        <v>12.609491206511761</v>
      </c>
      <c r="AM363" s="58"/>
      <c r="AN363" s="58">
        <f t="shared" si="486"/>
        <v>0</v>
      </c>
      <c r="AO363" s="58"/>
      <c r="AP363" s="58">
        <f t="shared" si="487"/>
        <v>8.1956512278971267</v>
      </c>
      <c r="AQ363" s="58">
        <f t="shared" si="469"/>
        <v>3.1863979848866492E-2</v>
      </c>
      <c r="AR363" s="58">
        <f t="shared" si="470"/>
        <v>591.699604743083</v>
      </c>
      <c r="AS363" s="58">
        <f t="shared" si="471"/>
        <v>18.853904282115867</v>
      </c>
      <c r="AT363" s="58">
        <f t="shared" si="472"/>
        <v>0.15216039788622943</v>
      </c>
      <c r="AU363" s="58">
        <f t="shared" si="473"/>
        <v>6.417773237997956</v>
      </c>
      <c r="AV363" s="58">
        <f t="shared" si="474"/>
        <v>4.9667984189723313</v>
      </c>
      <c r="AW363" s="58">
        <f t="shared" si="475"/>
        <v>8.3941215764863041E-3</v>
      </c>
      <c r="AX363" s="58">
        <f t="shared" si="476"/>
        <v>38.166817141628869</v>
      </c>
      <c r="AY363" s="58"/>
      <c r="AZ363" s="58"/>
      <c r="BA363" s="58"/>
      <c r="BB363" s="58"/>
      <c r="BC363" s="58"/>
      <c r="BD363" s="58"/>
      <c r="BE363" s="58"/>
      <c r="BF363" s="58"/>
      <c r="BG363" s="58"/>
      <c r="BH363" s="58"/>
      <c r="BI363" s="58"/>
      <c r="BJ363" s="58"/>
      <c r="BK363" s="58"/>
      <c r="BL363" s="58"/>
      <c r="BM363" s="58"/>
      <c r="BN363" s="58"/>
      <c r="BO363" s="58"/>
      <c r="BP363" s="58"/>
      <c r="BQ363" s="58"/>
      <c r="BR363" s="58"/>
      <c r="BS363" s="58"/>
      <c r="BT363" s="58"/>
      <c r="BU363" s="58"/>
      <c r="BV363" s="58"/>
      <c r="BW363" s="58"/>
      <c r="BX363" s="58"/>
      <c r="BY363" s="58"/>
      <c r="BZ363" s="58"/>
      <c r="CA363" s="58"/>
      <c r="CB363" s="58"/>
      <c r="CC363" s="58"/>
      <c r="CD363" s="58"/>
      <c r="CE363" s="58"/>
      <c r="CF363" s="58"/>
      <c r="CG363" s="58"/>
      <c r="CH363" s="58"/>
      <c r="CI363" s="58"/>
      <c r="CJ363" s="58"/>
      <c r="CK363" s="58"/>
      <c r="CL363" s="58"/>
      <c r="CM363" s="58"/>
      <c r="CN363" s="58"/>
      <c r="CO363" s="58"/>
      <c r="CP363" s="58"/>
      <c r="CQ363" s="58"/>
      <c r="CR363" s="58"/>
      <c r="CS363" s="58"/>
      <c r="CT363" s="58"/>
      <c r="CU363" s="58"/>
      <c r="CV363" s="58"/>
      <c r="CW363" s="58"/>
      <c r="CX363" s="58"/>
      <c r="CY363" s="58"/>
      <c r="CZ363" s="58"/>
      <c r="DA363" s="58"/>
      <c r="DB363" s="58"/>
      <c r="DC363" s="58"/>
      <c r="DD363" s="58"/>
      <c r="DE363" s="58"/>
      <c r="DF363" s="58"/>
      <c r="DG363" s="58"/>
      <c r="DH363" s="58"/>
      <c r="DI363" s="58"/>
      <c r="DJ363" s="58"/>
      <c r="DK363" s="58"/>
      <c r="DL363" s="58"/>
      <c r="DM363" s="58"/>
      <c r="DN363" s="58"/>
      <c r="DO363" s="58"/>
      <c r="DP363" s="58"/>
      <c r="DQ363" s="58"/>
      <c r="DR363" s="58"/>
      <c r="DS363" s="58"/>
      <c r="DT363" s="58"/>
      <c r="DU363" s="58"/>
      <c r="DV363" s="58"/>
      <c r="DW363" s="58"/>
      <c r="DX363" s="58"/>
      <c r="DY363" s="58"/>
      <c r="DZ363" s="58"/>
      <c r="EA363" s="58"/>
      <c r="EB363" s="58"/>
      <c r="EC363" s="58"/>
      <c r="ED363" s="58"/>
      <c r="EE363" s="58"/>
      <c r="EF363" s="58"/>
      <c r="EG363" s="58"/>
      <c r="EH363" s="58"/>
      <c r="EI363" s="58"/>
      <c r="EJ363" s="58"/>
      <c r="EK363" s="58"/>
      <c r="EL363" s="58"/>
      <c r="EN363" s="8">
        <v>9</v>
      </c>
      <c r="EO363" s="8">
        <v>1</v>
      </c>
    </row>
    <row r="364" spans="2:145">
      <c r="B364" s="18" t="s">
        <v>436</v>
      </c>
      <c r="C364" s="18" t="s">
        <v>349</v>
      </c>
      <c r="D364" s="18" t="s">
        <v>350</v>
      </c>
      <c r="E364" s="8">
        <v>9</v>
      </c>
      <c r="F364" s="8">
        <v>1</v>
      </c>
      <c r="I364" s="58">
        <v>3.89</v>
      </c>
      <c r="J364" s="58">
        <v>4.01</v>
      </c>
      <c r="K364" s="58">
        <v>0.53949999999999998</v>
      </c>
      <c r="L364" s="58">
        <v>74.989999999999995</v>
      </c>
      <c r="M364" s="58">
        <v>6.7699999999999996E-2</v>
      </c>
      <c r="N364" s="58">
        <v>8.1299999999999997E-2</v>
      </c>
      <c r="O364" s="58">
        <v>0.63470000000000004</v>
      </c>
      <c r="P364" s="58">
        <v>0.12540000000000001</v>
      </c>
      <c r="Q364" s="58">
        <v>12.04</v>
      </c>
      <c r="R364" s="58">
        <v>2.2000000000000001E-3</v>
      </c>
      <c r="S364" s="58">
        <v>96.380899999999997</v>
      </c>
      <c r="T364" s="18"/>
      <c r="V364" s="58">
        <f t="shared" si="477"/>
        <v>4.0360693871918611</v>
      </c>
      <c r="W364" s="58"/>
      <c r="X364" s="58">
        <f t="shared" si="478"/>
        <v>4.1605753837119179</v>
      </c>
      <c r="Y364" s="58"/>
      <c r="Z364" s="58">
        <f t="shared" si="479"/>
        <v>0.55975820935475806</v>
      </c>
      <c r="AA364" s="58"/>
      <c r="AB364" s="58">
        <f t="shared" si="480"/>
        <v>77.805872325325865</v>
      </c>
      <c r="AC364" s="58"/>
      <c r="AD364" s="58">
        <f t="shared" si="481"/>
        <v>7.0242133036732379E-2</v>
      </c>
      <c r="AE364" s="58"/>
      <c r="AF364" s="58">
        <f t="shared" si="482"/>
        <v>8.435281264233889E-2</v>
      </c>
      <c r="AG364" s="58"/>
      <c r="AH364" s="58">
        <f t="shared" si="483"/>
        <v>0.65853296659400362</v>
      </c>
      <c r="AI364" s="58"/>
      <c r="AJ364" s="58">
        <f t="shared" si="484"/>
        <v>0.13010876636346</v>
      </c>
      <c r="AK364" s="58"/>
      <c r="AL364" s="58">
        <f t="shared" si="485"/>
        <v>12.492101650845758</v>
      </c>
      <c r="AM364" s="58"/>
      <c r="AN364" s="58">
        <f t="shared" si="486"/>
        <v>2.2826099362010521E-3</v>
      </c>
      <c r="AO364" s="58"/>
      <c r="AP364" s="58">
        <f t="shared" si="487"/>
        <v>8.1966447709037791</v>
      </c>
      <c r="AQ364" s="58">
        <f t="shared" si="469"/>
        <v>1.6882793017456359E-2</v>
      </c>
      <c r="AR364" s="58">
        <f t="shared" si="470"/>
        <v>1107.6809453471196</v>
      </c>
      <c r="AS364" s="58">
        <f t="shared" si="471"/>
        <v>18.700748129675809</v>
      </c>
      <c r="AT364" s="58">
        <f t="shared" si="472"/>
        <v>0.12809201197416101</v>
      </c>
      <c r="AU364" s="58">
        <f t="shared" si="473"/>
        <v>6.6359163591635912</v>
      </c>
      <c r="AV364" s="58">
        <f t="shared" si="474"/>
        <v>7.9689807976366325</v>
      </c>
      <c r="AW364" s="58">
        <f t="shared" si="475"/>
        <v>7.19429257234298E-3</v>
      </c>
      <c r="AX364" s="58">
        <f t="shared" si="476"/>
        <v>37.381162713243285</v>
      </c>
      <c r="AY364" s="58"/>
      <c r="AZ364" s="58"/>
      <c r="BA364" s="58"/>
      <c r="BB364" s="58"/>
      <c r="BC364" s="58"/>
      <c r="BD364" s="58"/>
      <c r="BE364" s="58"/>
      <c r="BF364" s="58"/>
      <c r="BG364" s="58"/>
      <c r="BH364" s="58"/>
      <c r="BI364" s="58"/>
      <c r="BJ364" s="58"/>
      <c r="BK364" s="58"/>
      <c r="BL364" s="58"/>
      <c r="BM364" s="58"/>
      <c r="BN364" s="58"/>
      <c r="BO364" s="58"/>
      <c r="BP364" s="58"/>
      <c r="BQ364" s="58"/>
      <c r="BR364" s="58"/>
      <c r="BS364" s="58"/>
      <c r="BT364" s="58"/>
      <c r="BU364" s="58"/>
      <c r="BV364" s="58"/>
      <c r="BW364" s="58"/>
      <c r="BX364" s="58"/>
      <c r="BY364" s="58"/>
      <c r="BZ364" s="58"/>
      <c r="CA364" s="58"/>
      <c r="CB364" s="58"/>
      <c r="CC364" s="58"/>
      <c r="CD364" s="58"/>
      <c r="CE364" s="58"/>
      <c r="CF364" s="58"/>
      <c r="CG364" s="58"/>
      <c r="CH364" s="58"/>
      <c r="CI364" s="58"/>
      <c r="CJ364" s="58"/>
      <c r="CK364" s="58"/>
      <c r="CL364" s="58"/>
      <c r="CM364" s="58"/>
      <c r="CN364" s="58"/>
      <c r="CO364" s="58"/>
      <c r="CP364" s="58"/>
      <c r="CQ364" s="58"/>
      <c r="CR364" s="58"/>
      <c r="CS364" s="58"/>
      <c r="CT364" s="58"/>
      <c r="CU364" s="58"/>
      <c r="CV364" s="58"/>
      <c r="CW364" s="58"/>
      <c r="CX364" s="58"/>
      <c r="CY364" s="58"/>
      <c r="CZ364" s="58"/>
      <c r="DA364" s="58"/>
      <c r="DB364" s="58"/>
      <c r="DC364" s="58"/>
      <c r="DD364" s="58"/>
      <c r="DE364" s="58"/>
      <c r="DF364" s="58"/>
      <c r="DG364" s="58"/>
      <c r="DH364" s="58"/>
      <c r="DI364" s="58"/>
      <c r="DJ364" s="58"/>
      <c r="DK364" s="58"/>
      <c r="DL364" s="58"/>
      <c r="DM364" s="58"/>
      <c r="DN364" s="58"/>
      <c r="DO364" s="58"/>
      <c r="DP364" s="58"/>
      <c r="DQ364" s="58"/>
      <c r="DR364" s="58"/>
      <c r="DS364" s="58"/>
      <c r="DT364" s="58"/>
      <c r="DU364" s="58"/>
      <c r="DV364" s="58"/>
      <c r="DW364" s="58"/>
      <c r="DX364" s="58"/>
      <c r="DY364" s="58"/>
      <c r="DZ364" s="58"/>
      <c r="EA364" s="58"/>
      <c r="EB364" s="58"/>
      <c r="EC364" s="58"/>
      <c r="ED364" s="58"/>
      <c r="EE364" s="58"/>
      <c r="EF364" s="58"/>
      <c r="EG364" s="58"/>
      <c r="EH364" s="58"/>
      <c r="EI364" s="58"/>
      <c r="EJ364" s="58"/>
      <c r="EK364" s="58"/>
      <c r="EL364" s="58"/>
      <c r="EN364" s="8">
        <v>9</v>
      </c>
      <c r="EO364" s="8">
        <v>1</v>
      </c>
    </row>
    <row r="365" spans="2:145">
      <c r="B365" s="18" t="s">
        <v>437</v>
      </c>
      <c r="C365" s="18" t="s">
        <v>349</v>
      </c>
      <c r="D365" s="18" t="s">
        <v>350</v>
      </c>
      <c r="E365" s="8">
        <v>9</v>
      </c>
      <c r="F365" s="8">
        <v>1</v>
      </c>
      <c r="I365" s="58">
        <v>3.78</v>
      </c>
      <c r="J365" s="58">
        <v>3.99</v>
      </c>
      <c r="K365" s="58">
        <v>0.50139999999999996</v>
      </c>
      <c r="L365" s="58">
        <v>75.28</v>
      </c>
      <c r="M365" s="58">
        <v>0.1132</v>
      </c>
      <c r="N365" s="58">
        <v>6.0600000000000001E-2</v>
      </c>
      <c r="O365" s="58">
        <v>0.66720000000000002</v>
      </c>
      <c r="P365" s="58">
        <v>2.07E-2</v>
      </c>
      <c r="Q365" s="58">
        <v>11.83</v>
      </c>
      <c r="R365" s="58">
        <v>4.58E-2</v>
      </c>
      <c r="S365" s="58">
        <v>96.288899999999998</v>
      </c>
      <c r="T365" s="18"/>
      <c r="V365" s="58">
        <f t="shared" si="477"/>
        <v>3.9256861382776203</v>
      </c>
      <c r="W365" s="58"/>
      <c r="X365" s="58">
        <f t="shared" si="478"/>
        <v>4.1437798126263772</v>
      </c>
      <c r="Y365" s="58"/>
      <c r="Z365" s="58">
        <f t="shared" si="479"/>
        <v>0.5207246110403172</v>
      </c>
      <c r="AA365" s="58"/>
      <c r="AB365" s="58">
        <f t="shared" si="480"/>
        <v>78.181389547497176</v>
      </c>
      <c r="AC365" s="58"/>
      <c r="AD365" s="58">
        <f t="shared" si="481"/>
        <v>0.11756287588704409</v>
      </c>
      <c r="AE365" s="58"/>
      <c r="AF365" s="58">
        <f t="shared" si="482"/>
        <v>6.2935603169212651E-2</v>
      </c>
      <c r="AG365" s="58"/>
      <c r="AH365" s="58">
        <f t="shared" si="483"/>
        <v>0.69291475964519278</v>
      </c>
      <c r="AI365" s="58"/>
      <c r="AJ365" s="58">
        <f t="shared" si="484"/>
        <v>2.1497805042948875E-2</v>
      </c>
      <c r="AK365" s="58"/>
      <c r="AL365" s="58">
        <f t="shared" si="485"/>
        <v>12.285943654979961</v>
      </c>
      <c r="AM365" s="58"/>
      <c r="AN365" s="58">
        <f t="shared" si="486"/>
        <v>4.7565191834157416E-2</v>
      </c>
      <c r="AO365" s="58"/>
      <c r="AP365" s="58">
        <f t="shared" si="487"/>
        <v>8.0694659509039965</v>
      </c>
      <c r="AQ365" s="58">
        <f t="shared" si="469"/>
        <v>2.8370927318295741E-2</v>
      </c>
      <c r="AR365" s="58">
        <f t="shared" si="470"/>
        <v>665.01766784452309</v>
      </c>
      <c r="AS365" s="58">
        <f t="shared" si="471"/>
        <v>18.867167919799503</v>
      </c>
      <c r="AT365" s="58">
        <f t="shared" si="472"/>
        <v>9.0827338129496393E-2</v>
      </c>
      <c r="AU365" s="58">
        <f t="shared" si="473"/>
        <v>8.2739273927392745</v>
      </c>
      <c r="AV365" s="58">
        <f t="shared" si="474"/>
        <v>4.4293286219081276</v>
      </c>
      <c r="AW365" s="58">
        <f t="shared" si="475"/>
        <v>6.6604675876726881E-3</v>
      </c>
      <c r="AX365" s="58">
        <f t="shared" si="476"/>
        <v>32.376739502022353</v>
      </c>
      <c r="AY365" s="58"/>
      <c r="AZ365" s="58"/>
      <c r="BA365" s="58"/>
      <c r="BB365" s="58"/>
      <c r="BC365" s="58"/>
      <c r="BD365" s="58"/>
      <c r="BE365" s="58"/>
      <c r="BF365" s="58"/>
      <c r="BG365" s="58"/>
      <c r="BH365" s="58"/>
      <c r="BI365" s="58"/>
      <c r="BJ365" s="58"/>
      <c r="BK365" s="58"/>
      <c r="BL365" s="58"/>
      <c r="BM365" s="58"/>
      <c r="BN365" s="58"/>
      <c r="BO365" s="58"/>
      <c r="BP365" s="58"/>
      <c r="BQ365" s="58"/>
      <c r="BR365" s="58"/>
      <c r="BS365" s="58"/>
      <c r="BT365" s="58"/>
      <c r="BU365" s="58"/>
      <c r="BV365" s="58"/>
      <c r="BW365" s="58"/>
      <c r="BX365" s="58"/>
      <c r="BY365" s="58"/>
      <c r="BZ365" s="58"/>
      <c r="CA365" s="58"/>
      <c r="CB365" s="58"/>
      <c r="CC365" s="58"/>
      <c r="CD365" s="58"/>
      <c r="CE365" s="58"/>
      <c r="CF365" s="58"/>
      <c r="CG365" s="58"/>
      <c r="CH365" s="58"/>
      <c r="CI365" s="58"/>
      <c r="CJ365" s="58"/>
      <c r="CK365" s="58"/>
      <c r="CL365" s="58"/>
      <c r="CM365" s="58"/>
      <c r="CN365" s="58"/>
      <c r="CO365" s="58"/>
      <c r="CP365" s="58"/>
      <c r="CQ365" s="58"/>
      <c r="CR365" s="58"/>
      <c r="CS365" s="58"/>
      <c r="CT365" s="58"/>
      <c r="CU365" s="58"/>
      <c r="CV365" s="58"/>
      <c r="CW365" s="58"/>
      <c r="CX365" s="58"/>
      <c r="CY365" s="58"/>
      <c r="CZ365" s="58"/>
      <c r="DA365" s="58"/>
      <c r="DB365" s="58"/>
      <c r="DC365" s="58"/>
      <c r="DD365" s="58"/>
      <c r="DE365" s="58"/>
      <c r="DF365" s="58"/>
      <c r="DG365" s="58"/>
      <c r="DH365" s="58"/>
      <c r="DI365" s="58"/>
      <c r="DJ365" s="58"/>
      <c r="DK365" s="58"/>
      <c r="DL365" s="58"/>
      <c r="DM365" s="58"/>
      <c r="DN365" s="58"/>
      <c r="DO365" s="58"/>
      <c r="DP365" s="58"/>
      <c r="DQ365" s="58"/>
      <c r="DR365" s="58"/>
      <c r="DS365" s="58"/>
      <c r="DT365" s="58"/>
      <c r="DU365" s="58"/>
      <c r="DV365" s="58"/>
      <c r="DW365" s="58"/>
      <c r="DX365" s="58"/>
      <c r="DY365" s="58"/>
      <c r="DZ365" s="58"/>
      <c r="EA365" s="58"/>
      <c r="EB365" s="58"/>
      <c r="EC365" s="58"/>
      <c r="ED365" s="58"/>
      <c r="EE365" s="58"/>
      <c r="EF365" s="58"/>
      <c r="EG365" s="58"/>
      <c r="EH365" s="58"/>
      <c r="EI365" s="58"/>
      <c r="EJ365" s="58"/>
      <c r="EK365" s="58"/>
      <c r="EL365" s="58"/>
      <c r="EN365" s="8">
        <v>9</v>
      </c>
      <c r="EO365" s="8">
        <v>1</v>
      </c>
    </row>
    <row r="366" spans="2:145">
      <c r="B366" s="18" t="s">
        <v>438</v>
      </c>
      <c r="C366" s="18" t="s">
        <v>349</v>
      </c>
      <c r="D366" s="18" t="s">
        <v>350</v>
      </c>
      <c r="E366" s="8">
        <v>9</v>
      </c>
      <c r="F366" s="8">
        <v>1</v>
      </c>
      <c r="I366" s="58">
        <v>3.81</v>
      </c>
      <c r="J366" s="58">
        <v>4.07</v>
      </c>
      <c r="K366" s="58">
        <v>0.50770000000000004</v>
      </c>
      <c r="L366" s="58">
        <v>74.22</v>
      </c>
      <c r="M366" s="58">
        <v>9.7299999999999998E-2</v>
      </c>
      <c r="N366" s="58">
        <v>6.0699999999999997E-2</v>
      </c>
      <c r="O366" s="58">
        <v>0.63649999999999995</v>
      </c>
      <c r="P366" s="58">
        <v>0.13880000000000001</v>
      </c>
      <c r="Q366" s="58">
        <v>11.51</v>
      </c>
      <c r="R366" s="58">
        <v>1.1299999999999999E-2</v>
      </c>
      <c r="S366" s="58">
        <v>95.062399999999997</v>
      </c>
      <c r="T366" s="18"/>
      <c r="V366" s="58">
        <f t="shared" si="477"/>
        <v>4.0078937624128992</v>
      </c>
      <c r="W366" s="58"/>
      <c r="X366" s="58">
        <f t="shared" si="478"/>
        <v>4.2813983236274282</v>
      </c>
      <c r="Y366" s="58"/>
      <c r="Z366" s="58">
        <f t="shared" si="479"/>
        <v>0.53407025280236986</v>
      </c>
      <c r="AA366" s="58"/>
      <c r="AB366" s="58">
        <f t="shared" si="480"/>
        <v>78.075032820547349</v>
      </c>
      <c r="AC366" s="58"/>
      <c r="AD366" s="58">
        <f t="shared" si="481"/>
        <v>0.10235382233143703</v>
      </c>
      <c r="AE366" s="58"/>
      <c r="AF366" s="58">
        <f t="shared" si="482"/>
        <v>6.3852795637391865E-2</v>
      </c>
      <c r="AG366" s="58"/>
      <c r="AH366" s="58">
        <f t="shared" si="483"/>
        <v>0.66956020466556698</v>
      </c>
      <c r="AI366" s="58"/>
      <c r="AJ366" s="58">
        <f t="shared" si="484"/>
        <v>0.14600935806375603</v>
      </c>
      <c r="AK366" s="58"/>
      <c r="AL366" s="58">
        <f t="shared" si="485"/>
        <v>12.107836536843168</v>
      </c>
      <c r="AM366" s="58"/>
      <c r="AN366" s="58">
        <f t="shared" si="486"/>
        <v>1.1886929006631432E-2</v>
      </c>
      <c r="AO366" s="58"/>
      <c r="AP366" s="58">
        <f t="shared" si="487"/>
        <v>8.2892920860403265</v>
      </c>
      <c r="AQ366" s="58">
        <f t="shared" si="469"/>
        <v>2.3906633906633903E-2</v>
      </c>
      <c r="AR366" s="58">
        <f t="shared" si="470"/>
        <v>762.79547790339166</v>
      </c>
      <c r="AS366" s="58">
        <f t="shared" si="471"/>
        <v>18.235872235872236</v>
      </c>
      <c r="AT366" s="58">
        <f t="shared" si="472"/>
        <v>9.5365278868813838E-2</v>
      </c>
      <c r="AU366" s="58">
        <f t="shared" si="473"/>
        <v>8.3640856672158161</v>
      </c>
      <c r="AV366" s="58">
        <f t="shared" si="474"/>
        <v>5.2178828365878731</v>
      </c>
      <c r="AW366" s="58">
        <f t="shared" si="475"/>
        <v>6.8404742656965776E-3</v>
      </c>
      <c r="AX366" s="58">
        <f t="shared" si="476"/>
        <v>32.13991062416175</v>
      </c>
      <c r="AY366" s="58"/>
      <c r="AZ366" s="58"/>
      <c r="BA366" s="58"/>
      <c r="BB366" s="58"/>
      <c r="BC366" s="58"/>
      <c r="BD366" s="58"/>
      <c r="BE366" s="58"/>
      <c r="BF366" s="58"/>
      <c r="BG366" s="58"/>
      <c r="BH366" s="58"/>
      <c r="BI366" s="58"/>
      <c r="BJ366" s="58"/>
      <c r="BK366" s="58"/>
      <c r="BL366" s="58"/>
      <c r="BM366" s="58"/>
      <c r="BN366" s="58"/>
      <c r="BO366" s="58"/>
      <c r="BP366" s="58"/>
      <c r="BQ366" s="58"/>
      <c r="BR366" s="58"/>
      <c r="BS366" s="58"/>
      <c r="BT366" s="58"/>
      <c r="BU366" s="58"/>
      <c r="BV366" s="58"/>
      <c r="BW366" s="58"/>
      <c r="BX366" s="58"/>
      <c r="BY366" s="58"/>
      <c r="BZ366" s="58"/>
      <c r="CA366" s="58"/>
      <c r="CB366" s="58"/>
      <c r="CC366" s="58"/>
      <c r="CD366" s="58"/>
      <c r="CE366" s="58"/>
      <c r="CF366" s="58"/>
      <c r="CG366" s="58"/>
      <c r="CH366" s="58"/>
      <c r="CI366" s="58"/>
      <c r="CJ366" s="58"/>
      <c r="CK366" s="58"/>
      <c r="CL366" s="58"/>
      <c r="CM366" s="58"/>
      <c r="CN366" s="58"/>
      <c r="CO366" s="58"/>
      <c r="CP366" s="58"/>
      <c r="CQ366" s="58"/>
      <c r="CR366" s="58"/>
      <c r="CS366" s="58"/>
      <c r="CT366" s="58"/>
      <c r="CU366" s="58"/>
      <c r="CV366" s="58"/>
      <c r="CW366" s="58"/>
      <c r="CX366" s="58"/>
      <c r="CY366" s="58"/>
      <c r="CZ366" s="58"/>
      <c r="DA366" s="58"/>
      <c r="DB366" s="58"/>
      <c r="DC366" s="58"/>
      <c r="DD366" s="58"/>
      <c r="DE366" s="58"/>
      <c r="DF366" s="58"/>
      <c r="DG366" s="58"/>
      <c r="DH366" s="58"/>
      <c r="DI366" s="58"/>
      <c r="DJ366" s="58"/>
      <c r="DK366" s="58"/>
      <c r="DL366" s="58"/>
      <c r="DM366" s="58"/>
      <c r="DN366" s="58"/>
      <c r="DO366" s="58"/>
      <c r="DP366" s="58"/>
      <c r="DQ366" s="58"/>
      <c r="DR366" s="58"/>
      <c r="DS366" s="58"/>
      <c r="DT366" s="58"/>
      <c r="DU366" s="58"/>
      <c r="DV366" s="58"/>
      <c r="DW366" s="58"/>
      <c r="DX366" s="58"/>
      <c r="DY366" s="58"/>
      <c r="DZ366" s="58"/>
      <c r="EA366" s="58"/>
      <c r="EB366" s="58"/>
      <c r="EC366" s="58"/>
      <c r="ED366" s="58"/>
      <c r="EE366" s="58"/>
      <c r="EF366" s="58"/>
      <c r="EG366" s="58"/>
      <c r="EH366" s="58"/>
      <c r="EI366" s="58"/>
      <c r="EJ366" s="58"/>
      <c r="EK366" s="58"/>
      <c r="EL366" s="58"/>
      <c r="EN366" s="8">
        <v>9</v>
      </c>
      <c r="EO366" s="8">
        <v>1</v>
      </c>
    </row>
    <row r="367" spans="2:145">
      <c r="B367" s="18" t="s">
        <v>439</v>
      </c>
      <c r="C367" s="18" t="s">
        <v>349</v>
      </c>
      <c r="D367" s="18" t="s">
        <v>350</v>
      </c>
      <c r="E367" s="8">
        <v>9</v>
      </c>
      <c r="F367" s="8">
        <v>1</v>
      </c>
      <c r="I367" s="58">
        <v>3.83</v>
      </c>
      <c r="J367" s="58">
        <v>4.03</v>
      </c>
      <c r="K367" s="58">
        <v>0.50770000000000004</v>
      </c>
      <c r="L367" s="58">
        <v>75.48</v>
      </c>
      <c r="M367" s="58">
        <v>7.7399999999999997E-2</v>
      </c>
      <c r="N367" s="58">
        <v>6.4100000000000004E-2</v>
      </c>
      <c r="O367" s="58">
        <v>0.624</v>
      </c>
      <c r="P367" s="58">
        <v>0.1173</v>
      </c>
      <c r="Q367" s="58">
        <v>11.92</v>
      </c>
      <c r="R367" s="58">
        <v>0</v>
      </c>
      <c r="S367" s="58">
        <v>96.650599999999997</v>
      </c>
      <c r="T367" s="18"/>
      <c r="V367" s="58">
        <f t="shared" si="477"/>
        <v>3.9627275981732137</v>
      </c>
      <c r="W367" s="58"/>
      <c r="X367" s="58">
        <f t="shared" si="478"/>
        <v>4.1696585432475333</v>
      </c>
      <c r="Y367" s="58"/>
      <c r="Z367" s="58">
        <f t="shared" si="479"/>
        <v>0.52529420407115945</v>
      </c>
      <c r="AA367" s="58"/>
      <c r="AB367" s="58">
        <f t="shared" si="480"/>
        <v>78.095738671048082</v>
      </c>
      <c r="AC367" s="58"/>
      <c r="AD367" s="58">
        <f t="shared" si="481"/>
        <v>8.0082275743761547E-2</v>
      </c>
      <c r="AE367" s="58"/>
      <c r="AF367" s="58">
        <f t="shared" si="482"/>
        <v>6.632136789631933E-2</v>
      </c>
      <c r="AG367" s="58"/>
      <c r="AH367" s="58">
        <f t="shared" si="483"/>
        <v>0.64562454863187602</v>
      </c>
      <c r="AI367" s="58"/>
      <c r="AJ367" s="58">
        <f t="shared" si="484"/>
        <v>0.12136499928608825</v>
      </c>
      <c r="AK367" s="58"/>
      <c r="AL367" s="58">
        <f t="shared" si="485"/>
        <v>12.333084326429427</v>
      </c>
      <c r="AM367" s="58"/>
      <c r="AN367" s="58">
        <f t="shared" si="486"/>
        <v>0</v>
      </c>
      <c r="AO367" s="58"/>
      <c r="AP367" s="58">
        <f t="shared" si="487"/>
        <v>8.1323861414207474</v>
      </c>
      <c r="AQ367" s="58">
        <f t="shared" si="469"/>
        <v>1.920595533498759E-2</v>
      </c>
      <c r="AR367" s="58">
        <f t="shared" si="470"/>
        <v>975.19379844961236</v>
      </c>
      <c r="AS367" s="58">
        <f t="shared" si="471"/>
        <v>18.729528535980148</v>
      </c>
      <c r="AT367" s="58">
        <f t="shared" si="472"/>
        <v>0.102724358974359</v>
      </c>
      <c r="AU367" s="58">
        <f t="shared" si="473"/>
        <v>7.920436817472698</v>
      </c>
      <c r="AV367" s="58">
        <f t="shared" si="474"/>
        <v>6.5594315245478043</v>
      </c>
      <c r="AW367" s="58">
        <f t="shared" si="475"/>
        <v>6.7262851086380502E-3</v>
      </c>
      <c r="AX367" s="58">
        <f t="shared" si="476"/>
        <v>33.339963651429926</v>
      </c>
      <c r="AY367" s="58"/>
      <c r="AZ367" s="58"/>
      <c r="BA367" s="58"/>
      <c r="BB367" s="58"/>
      <c r="BC367" s="58"/>
      <c r="BD367" s="58"/>
      <c r="BE367" s="58"/>
      <c r="BF367" s="58"/>
      <c r="BG367" s="58"/>
      <c r="BH367" s="58"/>
      <c r="BI367" s="58"/>
      <c r="BJ367" s="58"/>
      <c r="BK367" s="58"/>
      <c r="BL367" s="58"/>
      <c r="BM367" s="58"/>
      <c r="BN367" s="58"/>
      <c r="BO367" s="58"/>
      <c r="BP367" s="58"/>
      <c r="BQ367" s="58"/>
      <c r="BR367" s="58"/>
      <c r="BS367" s="58"/>
      <c r="BT367" s="58"/>
      <c r="BU367" s="58"/>
      <c r="BV367" s="58"/>
      <c r="BW367" s="58"/>
      <c r="BX367" s="58"/>
      <c r="BY367" s="58"/>
      <c r="BZ367" s="58"/>
      <c r="CA367" s="58"/>
      <c r="CB367" s="58"/>
      <c r="CC367" s="58"/>
      <c r="CD367" s="58"/>
      <c r="CE367" s="58"/>
      <c r="CF367" s="58"/>
      <c r="CG367" s="58"/>
      <c r="CH367" s="58"/>
      <c r="CI367" s="58"/>
      <c r="CJ367" s="58"/>
      <c r="CK367" s="58"/>
      <c r="CL367" s="58"/>
      <c r="CM367" s="58"/>
      <c r="CN367" s="58"/>
      <c r="CO367" s="58"/>
      <c r="CP367" s="58"/>
      <c r="CQ367" s="58"/>
      <c r="CR367" s="58"/>
      <c r="CS367" s="58"/>
      <c r="CT367" s="58"/>
      <c r="CU367" s="58"/>
      <c r="CV367" s="58"/>
      <c r="CW367" s="58"/>
      <c r="CX367" s="58"/>
      <c r="CY367" s="58"/>
      <c r="CZ367" s="58"/>
      <c r="DA367" s="58"/>
      <c r="DB367" s="58"/>
      <c r="DC367" s="58"/>
      <c r="DD367" s="58"/>
      <c r="DE367" s="58"/>
      <c r="DF367" s="58"/>
      <c r="DG367" s="58"/>
      <c r="DH367" s="58"/>
      <c r="DI367" s="58"/>
      <c r="DJ367" s="58"/>
      <c r="DK367" s="58"/>
      <c r="DL367" s="58"/>
      <c r="DM367" s="58"/>
      <c r="DN367" s="58"/>
      <c r="DO367" s="58"/>
      <c r="DP367" s="58"/>
      <c r="DQ367" s="58"/>
      <c r="DR367" s="58"/>
      <c r="DS367" s="58"/>
      <c r="DT367" s="58"/>
      <c r="DU367" s="58"/>
      <c r="DV367" s="58"/>
      <c r="DW367" s="58"/>
      <c r="DX367" s="58"/>
      <c r="DY367" s="58"/>
      <c r="DZ367" s="58"/>
      <c r="EA367" s="58"/>
      <c r="EB367" s="58"/>
      <c r="EC367" s="58"/>
      <c r="ED367" s="58"/>
      <c r="EE367" s="58"/>
      <c r="EF367" s="58"/>
      <c r="EG367" s="58"/>
      <c r="EH367" s="58"/>
      <c r="EI367" s="58"/>
      <c r="EJ367" s="58"/>
      <c r="EK367" s="58"/>
      <c r="EL367" s="58"/>
      <c r="EN367" s="8">
        <v>9</v>
      </c>
      <c r="EO367" s="8">
        <v>1</v>
      </c>
    </row>
    <row r="368" spans="2:145">
      <c r="B368" s="18" t="s">
        <v>440</v>
      </c>
      <c r="C368" s="18" t="s">
        <v>349</v>
      </c>
      <c r="D368" s="18" t="s">
        <v>350</v>
      </c>
      <c r="E368" s="8">
        <v>9</v>
      </c>
      <c r="F368" s="8">
        <v>1</v>
      </c>
      <c r="I368" s="58">
        <v>3.93</v>
      </c>
      <c r="J368" s="58">
        <v>4.0199999999999996</v>
      </c>
      <c r="K368" s="58">
        <v>0.52669999999999995</v>
      </c>
      <c r="L368" s="58">
        <v>74.87</v>
      </c>
      <c r="M368" s="58">
        <v>0.10050000000000001</v>
      </c>
      <c r="N368" s="58">
        <v>9.01E-2</v>
      </c>
      <c r="O368" s="58">
        <v>0.63729999999999998</v>
      </c>
      <c r="P368" s="58">
        <v>6.9699999999999998E-2</v>
      </c>
      <c r="Q368" s="58">
        <v>12.25</v>
      </c>
      <c r="R368" s="58">
        <v>0</v>
      </c>
      <c r="S368" s="58">
        <v>96.494399999999999</v>
      </c>
      <c r="T368" s="18"/>
      <c r="V368" s="58">
        <f t="shared" si="477"/>
        <v>4.0727752076804453</v>
      </c>
      <c r="W368" s="58"/>
      <c r="X368" s="58">
        <f t="shared" si="478"/>
        <v>4.1660448689250353</v>
      </c>
      <c r="Y368" s="58"/>
      <c r="Z368" s="58">
        <f t="shared" si="479"/>
        <v>0.54583478419473042</v>
      </c>
      <c r="AA368" s="58"/>
      <c r="AB368" s="58">
        <f t="shared" si="480"/>
        <v>77.589994859805344</v>
      </c>
      <c r="AC368" s="58"/>
      <c r="AD368" s="58">
        <f t="shared" si="481"/>
        <v>0.10415112172312592</v>
      </c>
      <c r="AE368" s="58"/>
      <c r="AF368" s="58">
        <f t="shared" si="482"/>
        <v>9.3373294201528803E-2</v>
      </c>
      <c r="AG368" s="58"/>
      <c r="AH368" s="58">
        <f t="shared" si="483"/>
        <v>0.66045283456863813</v>
      </c>
      <c r="AI368" s="58"/>
      <c r="AJ368" s="58">
        <f t="shared" si="484"/>
        <v>7.2232170986088307E-2</v>
      </c>
      <c r="AK368" s="58"/>
      <c r="AL368" s="58">
        <f t="shared" si="485"/>
        <v>12.695037224958133</v>
      </c>
      <c r="AM368" s="58"/>
      <c r="AN368" s="58">
        <f t="shared" si="486"/>
        <v>0</v>
      </c>
      <c r="AO368" s="58"/>
      <c r="AP368" s="58">
        <f t="shared" si="487"/>
        <v>8.2388200766054815</v>
      </c>
      <c r="AQ368" s="58">
        <f t="shared" si="469"/>
        <v>2.5000000000000008E-2</v>
      </c>
      <c r="AR368" s="58">
        <f t="shared" si="470"/>
        <v>744.9751243781094</v>
      </c>
      <c r="AS368" s="58">
        <f t="shared" si="471"/>
        <v>18.624378109452742</v>
      </c>
      <c r="AT368" s="58">
        <f t="shared" si="472"/>
        <v>0.1413776871175271</v>
      </c>
      <c r="AU368" s="58">
        <f t="shared" si="473"/>
        <v>5.8457269700332954</v>
      </c>
      <c r="AV368" s="58">
        <f t="shared" si="474"/>
        <v>5.2407960199004959</v>
      </c>
      <c r="AW368" s="58">
        <f t="shared" si="475"/>
        <v>7.0348604247362076E-3</v>
      </c>
      <c r="AX368" s="58">
        <f t="shared" si="476"/>
        <v>40.393074140098207</v>
      </c>
      <c r="AY368" s="58"/>
      <c r="AZ368" s="58"/>
      <c r="BA368" s="58"/>
      <c r="BB368" s="58"/>
      <c r="BC368" s="58"/>
      <c r="BD368" s="58"/>
      <c r="BE368" s="58"/>
      <c r="BF368" s="58"/>
      <c r="BG368" s="58"/>
      <c r="BH368" s="58"/>
      <c r="BI368" s="58"/>
      <c r="BJ368" s="58"/>
      <c r="BK368" s="58"/>
      <c r="BL368" s="58"/>
      <c r="BM368" s="58"/>
      <c r="BN368" s="58"/>
      <c r="BO368" s="58"/>
      <c r="BP368" s="58"/>
      <c r="BQ368" s="58"/>
      <c r="BR368" s="58"/>
      <c r="BS368" s="58"/>
      <c r="BT368" s="58"/>
      <c r="BU368" s="58"/>
      <c r="BV368" s="58"/>
      <c r="BW368" s="58"/>
      <c r="BX368" s="58"/>
      <c r="BY368" s="58"/>
      <c r="BZ368" s="58"/>
      <c r="CA368" s="58"/>
      <c r="CB368" s="58"/>
      <c r="CC368" s="58"/>
      <c r="CD368" s="58"/>
      <c r="CE368" s="58"/>
      <c r="CF368" s="58"/>
      <c r="CG368" s="58"/>
      <c r="CH368" s="58"/>
      <c r="CI368" s="58"/>
      <c r="CJ368" s="58"/>
      <c r="CK368" s="58"/>
      <c r="CL368" s="58"/>
      <c r="CM368" s="58"/>
      <c r="CN368" s="58"/>
      <c r="CO368" s="58"/>
      <c r="CP368" s="58"/>
      <c r="CQ368" s="58"/>
      <c r="CR368" s="58"/>
      <c r="CS368" s="58"/>
      <c r="CT368" s="58"/>
      <c r="CU368" s="58"/>
      <c r="CV368" s="58"/>
      <c r="CW368" s="58"/>
      <c r="CX368" s="58"/>
      <c r="CY368" s="58"/>
      <c r="CZ368" s="58"/>
      <c r="DA368" s="58"/>
      <c r="DB368" s="58"/>
      <c r="DC368" s="58"/>
      <c r="DD368" s="58"/>
      <c r="DE368" s="58"/>
      <c r="DF368" s="58"/>
      <c r="DG368" s="58"/>
      <c r="DH368" s="58"/>
      <c r="DI368" s="58"/>
      <c r="DJ368" s="58"/>
      <c r="DK368" s="58"/>
      <c r="DL368" s="58"/>
      <c r="DM368" s="58"/>
      <c r="DN368" s="58"/>
      <c r="DO368" s="58"/>
      <c r="DP368" s="58"/>
      <c r="DQ368" s="58"/>
      <c r="DR368" s="58"/>
      <c r="DS368" s="58"/>
      <c r="DT368" s="58"/>
      <c r="DU368" s="58"/>
      <c r="DV368" s="58"/>
      <c r="DW368" s="58"/>
      <c r="DX368" s="58"/>
      <c r="DY368" s="58"/>
      <c r="DZ368" s="58"/>
      <c r="EA368" s="58"/>
      <c r="EB368" s="58"/>
      <c r="EC368" s="58"/>
      <c r="ED368" s="58"/>
      <c r="EE368" s="58"/>
      <c r="EF368" s="58"/>
      <c r="EG368" s="58"/>
      <c r="EH368" s="58"/>
      <c r="EI368" s="58"/>
      <c r="EJ368" s="58"/>
      <c r="EK368" s="58"/>
      <c r="EL368" s="58"/>
      <c r="EN368" s="8">
        <v>9</v>
      </c>
      <c r="EO368" s="8">
        <v>1</v>
      </c>
    </row>
    <row r="369" spans="2:145">
      <c r="B369" s="18" t="s">
        <v>441</v>
      </c>
      <c r="C369" s="18" t="s">
        <v>349</v>
      </c>
      <c r="D369" s="18" t="s">
        <v>350</v>
      </c>
      <c r="E369" s="8">
        <v>9</v>
      </c>
      <c r="F369" s="8">
        <v>1</v>
      </c>
      <c r="I369" s="58">
        <v>3.81</v>
      </c>
      <c r="J369" s="58">
        <v>3.98</v>
      </c>
      <c r="K369" s="58">
        <v>0.43169999999999997</v>
      </c>
      <c r="L369" s="58">
        <v>75.3</v>
      </c>
      <c r="M369" s="58">
        <v>8.4900000000000003E-2</v>
      </c>
      <c r="N369" s="58">
        <v>9.06E-2</v>
      </c>
      <c r="O369" s="58">
        <v>0.61229999999999996</v>
      </c>
      <c r="P369" s="58">
        <v>0.1076</v>
      </c>
      <c r="Q369" s="58">
        <v>11.97</v>
      </c>
      <c r="R369" s="58">
        <v>0</v>
      </c>
      <c r="S369" s="58">
        <v>96.387200000000007</v>
      </c>
      <c r="T369" s="18"/>
      <c r="V369" s="58">
        <f t="shared" si="477"/>
        <v>3.9528070117193983</v>
      </c>
      <c r="W369" s="58"/>
      <c r="X369" s="58">
        <f t="shared" si="478"/>
        <v>4.1291789781215762</v>
      </c>
      <c r="Y369" s="58"/>
      <c r="Z369" s="58">
        <f t="shared" si="479"/>
        <v>0.44788104644600107</v>
      </c>
      <c r="AA369" s="58"/>
      <c r="AB369" s="58">
        <f t="shared" si="480"/>
        <v>78.122406294611721</v>
      </c>
      <c r="AC369" s="58"/>
      <c r="AD369" s="58">
        <f t="shared" si="481"/>
        <v>8.8082234985558241E-2</v>
      </c>
      <c r="AE369" s="58"/>
      <c r="AF369" s="58">
        <f t="shared" si="482"/>
        <v>9.399588327080774E-2</v>
      </c>
      <c r="AG369" s="58"/>
      <c r="AH369" s="58">
        <f t="shared" si="483"/>
        <v>0.63525032369443235</v>
      </c>
      <c r="AI369" s="58"/>
      <c r="AJ369" s="58">
        <f t="shared" si="484"/>
        <v>0.11163307991102552</v>
      </c>
      <c r="AK369" s="58"/>
      <c r="AL369" s="58">
        <f t="shared" si="485"/>
        <v>12.418661399023936</v>
      </c>
      <c r="AM369" s="58"/>
      <c r="AN369" s="58">
        <f t="shared" si="486"/>
        <v>0</v>
      </c>
      <c r="AO369" s="58"/>
      <c r="AP369" s="58">
        <f t="shared" si="487"/>
        <v>8.0819859898409749</v>
      </c>
      <c r="AQ369" s="58">
        <f t="shared" si="469"/>
        <v>2.1331658291457285E-2</v>
      </c>
      <c r="AR369" s="58">
        <f t="shared" si="470"/>
        <v>886.92579505300353</v>
      </c>
      <c r="AS369" s="58">
        <f t="shared" si="471"/>
        <v>18.919597989949747</v>
      </c>
      <c r="AT369" s="58">
        <f t="shared" si="472"/>
        <v>0.14796668299853016</v>
      </c>
      <c r="AU369" s="58">
        <f t="shared" si="473"/>
        <v>4.7649006622516552</v>
      </c>
      <c r="AV369" s="58">
        <f t="shared" si="474"/>
        <v>5.0848056537102471</v>
      </c>
      <c r="AW369" s="58">
        <f t="shared" si="475"/>
        <v>5.7330677290836655E-3</v>
      </c>
      <c r="AX369" s="58">
        <f t="shared" si="476"/>
        <v>45.396098709345438</v>
      </c>
      <c r="AY369" s="58"/>
      <c r="AZ369" s="58"/>
      <c r="BA369" s="58"/>
      <c r="BB369" s="58"/>
      <c r="BC369" s="58"/>
      <c r="BD369" s="58"/>
      <c r="BE369" s="58"/>
      <c r="BF369" s="58"/>
      <c r="BG369" s="58"/>
      <c r="BH369" s="58"/>
      <c r="BI369" s="58"/>
      <c r="BJ369" s="58"/>
      <c r="BK369" s="58"/>
      <c r="BL369" s="58"/>
      <c r="BM369" s="58"/>
      <c r="BN369" s="58"/>
      <c r="BO369" s="58"/>
      <c r="BP369" s="58"/>
      <c r="BQ369" s="58"/>
      <c r="BR369" s="58"/>
      <c r="BS369" s="58"/>
      <c r="BT369" s="58"/>
      <c r="BU369" s="58"/>
      <c r="BV369" s="58"/>
      <c r="BW369" s="58"/>
      <c r="BX369" s="58"/>
      <c r="BY369" s="58"/>
      <c r="BZ369" s="58"/>
      <c r="CA369" s="58"/>
      <c r="CB369" s="58"/>
      <c r="CC369" s="58"/>
      <c r="CD369" s="58"/>
      <c r="CE369" s="58"/>
      <c r="CF369" s="58"/>
      <c r="CG369" s="58"/>
      <c r="CH369" s="58"/>
      <c r="CI369" s="58"/>
      <c r="CJ369" s="58"/>
      <c r="CK369" s="58"/>
      <c r="CL369" s="58"/>
      <c r="CM369" s="58"/>
      <c r="CN369" s="58"/>
      <c r="CO369" s="58"/>
      <c r="CP369" s="58"/>
      <c r="CQ369" s="58"/>
      <c r="CR369" s="58"/>
      <c r="CS369" s="58"/>
      <c r="CT369" s="58"/>
      <c r="CU369" s="58"/>
      <c r="CV369" s="58"/>
      <c r="CW369" s="58"/>
      <c r="CX369" s="58"/>
      <c r="CY369" s="58"/>
      <c r="CZ369" s="58"/>
      <c r="DA369" s="58"/>
      <c r="DB369" s="58"/>
      <c r="DC369" s="58"/>
      <c r="DD369" s="58"/>
      <c r="DE369" s="58"/>
      <c r="DF369" s="58"/>
      <c r="DG369" s="58"/>
      <c r="DH369" s="58"/>
      <c r="DI369" s="58"/>
      <c r="DJ369" s="58"/>
      <c r="DK369" s="58"/>
      <c r="DL369" s="58"/>
      <c r="DM369" s="58"/>
      <c r="DN369" s="58"/>
      <c r="DO369" s="58"/>
      <c r="DP369" s="58"/>
      <c r="DQ369" s="58"/>
      <c r="DR369" s="58"/>
      <c r="DS369" s="58"/>
      <c r="DT369" s="58"/>
      <c r="DU369" s="58"/>
      <c r="DV369" s="58"/>
      <c r="DW369" s="58"/>
      <c r="DX369" s="58"/>
      <c r="DY369" s="58"/>
      <c r="DZ369" s="58"/>
      <c r="EA369" s="58"/>
      <c r="EB369" s="58"/>
      <c r="EC369" s="58"/>
      <c r="ED369" s="58"/>
      <c r="EE369" s="58"/>
      <c r="EF369" s="58"/>
      <c r="EG369" s="58"/>
      <c r="EH369" s="58"/>
      <c r="EI369" s="58"/>
      <c r="EJ369" s="58"/>
      <c r="EK369" s="58"/>
      <c r="EL369" s="58"/>
      <c r="EN369" s="8">
        <v>9</v>
      </c>
      <c r="EO369" s="8">
        <v>1</v>
      </c>
    </row>
    <row r="370" spans="2:145">
      <c r="B370" s="18" t="s">
        <v>442</v>
      </c>
      <c r="C370" s="18" t="s">
        <v>349</v>
      </c>
      <c r="D370" s="18" t="s">
        <v>350</v>
      </c>
      <c r="E370" s="8">
        <v>9</v>
      </c>
      <c r="F370" s="8">
        <v>1</v>
      </c>
      <c r="I370" s="58">
        <v>3.83</v>
      </c>
      <c r="J370" s="58">
        <v>3.92</v>
      </c>
      <c r="K370" s="58">
        <v>0.52680000000000005</v>
      </c>
      <c r="L370" s="58">
        <v>75.510000000000005</v>
      </c>
      <c r="M370" s="58">
        <v>5.5599999999999997E-2</v>
      </c>
      <c r="N370" s="58">
        <v>8.8800000000000004E-2</v>
      </c>
      <c r="O370" s="58">
        <v>0.63060000000000005</v>
      </c>
      <c r="P370" s="58">
        <v>6.9699999999999998E-2</v>
      </c>
      <c r="Q370" s="58">
        <v>11.96</v>
      </c>
      <c r="R370" s="58">
        <v>5.8999999999999999E-3</v>
      </c>
      <c r="S370" s="58">
        <v>96.597499999999997</v>
      </c>
      <c r="T370" s="18"/>
      <c r="V370" s="58">
        <f t="shared" si="477"/>
        <v>3.964905924066358</v>
      </c>
      <c r="W370" s="58"/>
      <c r="X370" s="58">
        <f t="shared" si="478"/>
        <v>4.0580760371645228</v>
      </c>
      <c r="Y370" s="58"/>
      <c r="Z370" s="58">
        <f t="shared" si="479"/>
        <v>0.54535572866792625</v>
      </c>
      <c r="AA370" s="58"/>
      <c r="AB370" s="58">
        <f t="shared" si="480"/>
        <v>78.169724889360509</v>
      </c>
      <c r="AC370" s="58"/>
      <c r="AD370" s="58">
        <f t="shared" si="481"/>
        <v>5.7558425425088634E-2</v>
      </c>
      <c r="AE370" s="58"/>
      <c r="AF370" s="58">
        <f t="shared" si="482"/>
        <v>9.1927844923522864E-2</v>
      </c>
      <c r="AG370" s="58"/>
      <c r="AH370" s="58">
        <f t="shared" si="483"/>
        <v>0.65281192577447666</v>
      </c>
      <c r="AI370" s="58"/>
      <c r="AJ370" s="58">
        <f t="shared" si="484"/>
        <v>7.2155076477134511E-2</v>
      </c>
      <c r="AK370" s="58"/>
      <c r="AL370" s="58">
        <f t="shared" si="485"/>
        <v>12.381272807267269</v>
      </c>
      <c r="AM370" s="58"/>
      <c r="AN370" s="58">
        <f t="shared" si="486"/>
        <v>6.1078185253241541E-3</v>
      </c>
      <c r="AO370" s="58"/>
      <c r="AP370" s="58">
        <f t="shared" si="487"/>
        <v>8.0229819612308813</v>
      </c>
      <c r="AQ370" s="58">
        <f t="shared" si="469"/>
        <v>1.4183673469387753E-2</v>
      </c>
      <c r="AR370" s="58">
        <f t="shared" si="470"/>
        <v>1358.0935251798567</v>
      </c>
      <c r="AS370" s="58">
        <f t="shared" si="471"/>
        <v>19.262755102040821</v>
      </c>
      <c r="AT370" s="58">
        <f t="shared" si="472"/>
        <v>0.14081826831588962</v>
      </c>
      <c r="AU370" s="58">
        <f t="shared" si="473"/>
        <v>5.9324324324324333</v>
      </c>
      <c r="AV370" s="58">
        <f t="shared" si="474"/>
        <v>9.4748201438848945</v>
      </c>
      <c r="AW370" s="58">
        <f t="shared" si="475"/>
        <v>6.9765593961064751E-3</v>
      </c>
      <c r="AX370" s="58">
        <f t="shared" si="476"/>
        <v>40.039085920208343</v>
      </c>
      <c r="AY370" s="58"/>
      <c r="AZ370" s="58"/>
      <c r="BA370" s="58"/>
      <c r="BB370" s="58"/>
      <c r="BC370" s="58"/>
      <c r="BD370" s="58"/>
      <c r="BE370" s="58"/>
      <c r="BF370" s="58"/>
      <c r="BG370" s="58"/>
      <c r="BH370" s="58"/>
      <c r="BI370" s="58"/>
      <c r="BJ370" s="58"/>
      <c r="BK370" s="58"/>
      <c r="BL370" s="58"/>
      <c r="BM370" s="58"/>
      <c r="BN370" s="58"/>
      <c r="BO370" s="58"/>
      <c r="BP370" s="58"/>
      <c r="BQ370" s="58"/>
      <c r="BR370" s="58"/>
      <c r="BS370" s="58"/>
      <c r="BT370" s="58"/>
      <c r="BU370" s="58"/>
      <c r="BV370" s="58"/>
      <c r="BW370" s="58"/>
      <c r="BX370" s="58"/>
      <c r="BY370" s="58"/>
      <c r="BZ370" s="58"/>
      <c r="CA370" s="58"/>
      <c r="CB370" s="58"/>
      <c r="CC370" s="58"/>
      <c r="CD370" s="58"/>
      <c r="CE370" s="58"/>
      <c r="CF370" s="58"/>
      <c r="CG370" s="58"/>
      <c r="CH370" s="58"/>
      <c r="CI370" s="58"/>
      <c r="CJ370" s="58"/>
      <c r="CK370" s="58"/>
      <c r="CL370" s="58"/>
      <c r="CM370" s="58"/>
      <c r="CN370" s="58"/>
      <c r="CO370" s="58"/>
      <c r="CP370" s="58"/>
      <c r="CQ370" s="58"/>
      <c r="CR370" s="58"/>
      <c r="CS370" s="58"/>
      <c r="CT370" s="58"/>
      <c r="CU370" s="58"/>
      <c r="CV370" s="58"/>
      <c r="CW370" s="58"/>
      <c r="CX370" s="58"/>
      <c r="CY370" s="58"/>
      <c r="CZ370" s="58"/>
      <c r="DA370" s="58"/>
      <c r="DB370" s="58"/>
      <c r="DC370" s="58"/>
      <c r="DD370" s="58"/>
      <c r="DE370" s="58"/>
      <c r="DF370" s="58"/>
      <c r="DG370" s="58"/>
      <c r="DH370" s="58"/>
      <c r="DI370" s="58"/>
      <c r="DJ370" s="58"/>
      <c r="DK370" s="58"/>
      <c r="DL370" s="58"/>
      <c r="DM370" s="58"/>
      <c r="DN370" s="58"/>
      <c r="DO370" s="58"/>
      <c r="DP370" s="58"/>
      <c r="DQ370" s="58"/>
      <c r="DR370" s="58"/>
      <c r="DS370" s="58"/>
      <c r="DT370" s="58"/>
      <c r="DU370" s="58"/>
      <c r="DV370" s="58"/>
      <c r="DW370" s="58"/>
      <c r="DX370" s="58"/>
      <c r="DY370" s="58"/>
      <c r="DZ370" s="58"/>
      <c r="EA370" s="58"/>
      <c r="EB370" s="58"/>
      <c r="EC370" s="58"/>
      <c r="ED370" s="58"/>
      <c r="EE370" s="58"/>
      <c r="EF370" s="58"/>
      <c r="EG370" s="58"/>
      <c r="EH370" s="58"/>
      <c r="EI370" s="58"/>
      <c r="EJ370" s="58"/>
      <c r="EK370" s="58"/>
      <c r="EL370" s="58"/>
      <c r="EN370" s="8">
        <v>9</v>
      </c>
      <c r="EO370" s="8">
        <v>1</v>
      </c>
    </row>
    <row r="371" spans="2:145">
      <c r="B371" s="18" t="s">
        <v>443</v>
      </c>
      <c r="C371" s="18" t="s">
        <v>349</v>
      </c>
      <c r="D371" s="18" t="s">
        <v>350</v>
      </c>
      <c r="E371" s="8">
        <v>9</v>
      </c>
      <c r="F371" s="8">
        <v>1</v>
      </c>
      <c r="I371" s="58">
        <v>3.94</v>
      </c>
      <c r="J371" s="58">
        <v>3.95</v>
      </c>
      <c r="K371" s="58">
        <v>0.59009999999999996</v>
      </c>
      <c r="L371" s="58">
        <v>75.400000000000006</v>
      </c>
      <c r="M371" s="58">
        <v>0.107</v>
      </c>
      <c r="N371" s="58">
        <v>8.7800000000000003E-2</v>
      </c>
      <c r="O371" s="58">
        <v>0.63229999999999997</v>
      </c>
      <c r="P371" s="58">
        <v>6.5299999999999997E-2</v>
      </c>
      <c r="Q371" s="58">
        <v>12.07</v>
      </c>
      <c r="R371" s="58">
        <v>1.29E-2</v>
      </c>
      <c r="S371" s="58">
        <v>96.855500000000006</v>
      </c>
      <c r="T371" s="18"/>
      <c r="V371" s="58">
        <f t="shared" si="477"/>
        <v>4.0679156062381585</v>
      </c>
      <c r="W371" s="58"/>
      <c r="X371" s="58">
        <f t="shared" si="478"/>
        <v>4.0782402651372403</v>
      </c>
      <c r="Y371" s="58"/>
      <c r="Z371" s="58">
        <f t="shared" si="479"/>
        <v>0.60925812163480642</v>
      </c>
      <c r="AA371" s="58"/>
      <c r="AB371" s="58">
        <f t="shared" si="480"/>
        <v>77.847928099075432</v>
      </c>
      <c r="AC371" s="58"/>
      <c r="AD371" s="58">
        <f t="shared" si="481"/>
        <v>0.11047385022017334</v>
      </c>
      <c r="AE371" s="58"/>
      <c r="AF371" s="58">
        <f t="shared" si="482"/>
        <v>9.0650505133936646E-2</v>
      </c>
      <c r="AG371" s="58"/>
      <c r="AH371" s="58">
        <f t="shared" si="483"/>
        <v>0.65282818218893091</v>
      </c>
      <c r="AI371" s="58"/>
      <c r="AJ371" s="58">
        <f t="shared" si="484"/>
        <v>6.742002261100298E-2</v>
      </c>
      <c r="AK371" s="58"/>
      <c r="AL371" s="58">
        <f t="shared" si="485"/>
        <v>12.461863291191516</v>
      </c>
      <c r="AM371" s="58"/>
      <c r="AN371" s="58">
        <f t="shared" si="486"/>
        <v>1.3318809979815291E-2</v>
      </c>
      <c r="AO371" s="58"/>
      <c r="AP371" s="58">
        <f t="shared" si="487"/>
        <v>8.1461558713753988</v>
      </c>
      <c r="AQ371" s="58">
        <f t="shared" si="469"/>
        <v>2.7088607594936708E-2</v>
      </c>
      <c r="AR371" s="58">
        <f t="shared" si="470"/>
        <v>704.67289719626183</v>
      </c>
      <c r="AS371" s="58">
        <f t="shared" si="471"/>
        <v>19.088607594936711</v>
      </c>
      <c r="AT371" s="58">
        <f t="shared" si="472"/>
        <v>0.13885813696030366</v>
      </c>
      <c r="AU371" s="58">
        <f t="shared" si="473"/>
        <v>6.7209567198177664</v>
      </c>
      <c r="AV371" s="58">
        <f t="shared" si="474"/>
        <v>5.5149532710280376</v>
      </c>
      <c r="AW371" s="58">
        <f t="shared" si="475"/>
        <v>7.8262599469496007E-3</v>
      </c>
      <c r="AX371" s="58">
        <f t="shared" si="476"/>
        <v>37.083577862987269</v>
      </c>
      <c r="AY371" s="58"/>
      <c r="AZ371" s="58"/>
      <c r="BA371" s="58"/>
      <c r="BB371" s="58"/>
      <c r="BC371" s="58"/>
      <c r="BD371" s="58"/>
      <c r="BE371" s="58"/>
      <c r="BF371" s="58"/>
      <c r="BG371" s="58"/>
      <c r="BH371" s="58"/>
      <c r="BI371" s="58"/>
      <c r="BJ371" s="58"/>
      <c r="BK371" s="58"/>
      <c r="BL371" s="58"/>
      <c r="BM371" s="58"/>
      <c r="BN371" s="58"/>
      <c r="BO371" s="58"/>
      <c r="BP371" s="58"/>
      <c r="BQ371" s="58"/>
      <c r="BR371" s="58"/>
      <c r="BS371" s="58"/>
      <c r="BT371" s="58"/>
      <c r="BU371" s="58"/>
      <c r="BV371" s="58"/>
      <c r="BW371" s="58"/>
      <c r="BX371" s="58"/>
      <c r="BY371" s="58"/>
      <c r="BZ371" s="58"/>
      <c r="CA371" s="58"/>
      <c r="CB371" s="58"/>
      <c r="CC371" s="58"/>
      <c r="CD371" s="58"/>
      <c r="CE371" s="58"/>
      <c r="CF371" s="58"/>
      <c r="CG371" s="58"/>
      <c r="CH371" s="58"/>
      <c r="CI371" s="58"/>
      <c r="CJ371" s="58"/>
      <c r="CK371" s="58"/>
      <c r="CL371" s="58"/>
      <c r="CM371" s="58"/>
      <c r="CN371" s="58"/>
      <c r="CO371" s="58"/>
      <c r="CP371" s="58"/>
      <c r="CQ371" s="58"/>
      <c r="CR371" s="58"/>
      <c r="CS371" s="58"/>
      <c r="CT371" s="58"/>
      <c r="CU371" s="58"/>
      <c r="CV371" s="58"/>
      <c r="CW371" s="58"/>
      <c r="CX371" s="58"/>
      <c r="CY371" s="58"/>
      <c r="CZ371" s="58"/>
      <c r="DA371" s="58"/>
      <c r="DB371" s="58"/>
      <c r="DC371" s="58"/>
      <c r="DD371" s="58"/>
      <c r="DE371" s="58"/>
      <c r="DF371" s="58"/>
      <c r="DG371" s="58"/>
      <c r="DH371" s="58"/>
      <c r="DI371" s="58"/>
      <c r="DJ371" s="58"/>
      <c r="DK371" s="58"/>
      <c r="DL371" s="58"/>
      <c r="DM371" s="58"/>
      <c r="DN371" s="58"/>
      <c r="DO371" s="58"/>
      <c r="DP371" s="58"/>
      <c r="DQ371" s="58"/>
      <c r="DR371" s="58"/>
      <c r="DS371" s="58"/>
      <c r="DT371" s="58"/>
      <c r="DU371" s="58"/>
      <c r="DV371" s="58"/>
      <c r="DW371" s="58"/>
      <c r="DX371" s="58"/>
      <c r="DY371" s="58"/>
      <c r="DZ371" s="58"/>
      <c r="EA371" s="58"/>
      <c r="EB371" s="58"/>
      <c r="EC371" s="58"/>
      <c r="ED371" s="58"/>
      <c r="EE371" s="58"/>
      <c r="EF371" s="58"/>
      <c r="EG371" s="58"/>
      <c r="EH371" s="58"/>
      <c r="EI371" s="58"/>
      <c r="EJ371" s="58"/>
      <c r="EK371" s="58"/>
      <c r="EL371" s="58"/>
      <c r="EN371" s="8">
        <v>9</v>
      </c>
      <c r="EO371" s="8">
        <v>1</v>
      </c>
    </row>
    <row r="372" spans="2:145">
      <c r="B372" s="18" t="s">
        <v>444</v>
      </c>
      <c r="C372" s="18" t="s">
        <v>349</v>
      </c>
      <c r="D372" s="18" t="s">
        <v>350</v>
      </c>
      <c r="E372" s="8">
        <v>9</v>
      </c>
      <c r="F372" s="8">
        <v>1</v>
      </c>
      <c r="I372" s="58">
        <v>3.88</v>
      </c>
      <c r="J372" s="58">
        <v>4</v>
      </c>
      <c r="K372" s="58">
        <v>0.67859999999999998</v>
      </c>
      <c r="L372" s="58">
        <v>74.12</v>
      </c>
      <c r="M372" s="58">
        <v>8.5800000000000001E-2</v>
      </c>
      <c r="N372" s="58">
        <v>8.7800000000000003E-2</v>
      </c>
      <c r="O372" s="58">
        <v>0.61350000000000005</v>
      </c>
      <c r="P372" s="58">
        <v>5.2600000000000001E-2</v>
      </c>
      <c r="Q372" s="58">
        <v>11.8</v>
      </c>
      <c r="R372" s="58">
        <v>9.1999999999999998E-3</v>
      </c>
      <c r="S372" s="58">
        <v>95.327600000000004</v>
      </c>
      <c r="T372" s="18"/>
      <c r="V372" s="58">
        <f t="shared" si="477"/>
        <v>4.070174849676274</v>
      </c>
      <c r="W372" s="58"/>
      <c r="X372" s="58">
        <f t="shared" si="478"/>
        <v>4.1960565460580144</v>
      </c>
      <c r="Y372" s="58"/>
      <c r="Z372" s="58">
        <f t="shared" si="479"/>
        <v>0.71186099303874217</v>
      </c>
      <c r="AA372" s="58"/>
      <c r="AB372" s="58">
        <f t="shared" si="480"/>
        <v>77.752927798455019</v>
      </c>
      <c r="AC372" s="58"/>
      <c r="AD372" s="58">
        <f t="shared" si="481"/>
        <v>9.0005412912944407E-2</v>
      </c>
      <c r="AE372" s="58"/>
      <c r="AF372" s="58">
        <f t="shared" si="482"/>
        <v>9.2103441185973425E-2</v>
      </c>
      <c r="AG372" s="58"/>
      <c r="AH372" s="58">
        <f t="shared" si="483"/>
        <v>0.64357017275164807</v>
      </c>
      <c r="AI372" s="58"/>
      <c r="AJ372" s="58">
        <f t="shared" si="484"/>
        <v>5.5178143580662892E-2</v>
      </c>
      <c r="AK372" s="58"/>
      <c r="AL372" s="58">
        <f t="shared" si="485"/>
        <v>12.378366810871144</v>
      </c>
      <c r="AM372" s="58"/>
      <c r="AN372" s="58">
        <f t="shared" si="486"/>
        <v>9.6509300559334335E-3</v>
      </c>
      <c r="AO372" s="58"/>
      <c r="AP372" s="58">
        <f t="shared" si="487"/>
        <v>8.2662313957342874</v>
      </c>
      <c r="AQ372" s="58">
        <f t="shared" si="469"/>
        <v>2.145E-2</v>
      </c>
      <c r="AR372" s="58">
        <f t="shared" si="470"/>
        <v>863.86946386946397</v>
      </c>
      <c r="AS372" s="58">
        <f t="shared" si="471"/>
        <v>18.530000000000005</v>
      </c>
      <c r="AT372" s="58">
        <f t="shared" si="472"/>
        <v>0.14311328443357782</v>
      </c>
      <c r="AU372" s="58">
        <f t="shared" si="473"/>
        <v>7.7289293849658307</v>
      </c>
      <c r="AV372" s="58">
        <f t="shared" si="474"/>
        <v>7.9090909090909092</v>
      </c>
      <c r="AW372" s="58">
        <f t="shared" si="475"/>
        <v>9.1554236373448446E-3</v>
      </c>
      <c r="AX372" s="58">
        <f t="shared" si="476"/>
        <v>33.886128824897526</v>
      </c>
      <c r="AY372" s="58"/>
      <c r="AZ372" s="58"/>
      <c r="BA372" s="58"/>
      <c r="BB372" s="58"/>
      <c r="BC372" s="58"/>
      <c r="BD372" s="58"/>
      <c r="BE372" s="58"/>
      <c r="BF372" s="58"/>
      <c r="BG372" s="58"/>
      <c r="BH372" s="58"/>
      <c r="BI372" s="58"/>
      <c r="BJ372" s="58"/>
      <c r="BK372" s="58"/>
      <c r="BL372" s="58"/>
      <c r="BM372" s="58"/>
      <c r="BN372" s="58"/>
      <c r="BO372" s="58"/>
      <c r="BP372" s="58"/>
      <c r="BQ372" s="58"/>
      <c r="BR372" s="58"/>
      <c r="BS372" s="58"/>
      <c r="BT372" s="58"/>
      <c r="BU372" s="58"/>
      <c r="BV372" s="58"/>
      <c r="BW372" s="58"/>
      <c r="BX372" s="58"/>
      <c r="BY372" s="58"/>
      <c r="BZ372" s="58"/>
      <c r="CA372" s="58"/>
      <c r="CB372" s="58"/>
      <c r="CC372" s="58"/>
      <c r="CD372" s="58"/>
      <c r="CE372" s="58"/>
      <c r="CF372" s="58"/>
      <c r="CG372" s="58"/>
      <c r="CH372" s="58"/>
      <c r="CI372" s="58"/>
      <c r="CJ372" s="58"/>
      <c r="CK372" s="58"/>
      <c r="CL372" s="58"/>
      <c r="CM372" s="58"/>
      <c r="CN372" s="58"/>
      <c r="CO372" s="58"/>
      <c r="CP372" s="58"/>
      <c r="CQ372" s="58"/>
      <c r="CR372" s="58"/>
      <c r="CS372" s="58"/>
      <c r="CT372" s="58"/>
      <c r="CU372" s="58"/>
      <c r="CV372" s="58"/>
      <c r="CW372" s="58"/>
      <c r="CX372" s="58"/>
      <c r="CY372" s="58"/>
      <c r="CZ372" s="58"/>
      <c r="DA372" s="58"/>
      <c r="DB372" s="58"/>
      <c r="DC372" s="58"/>
      <c r="DD372" s="58"/>
      <c r="DE372" s="58"/>
      <c r="DF372" s="58"/>
      <c r="DG372" s="58"/>
      <c r="DH372" s="58"/>
      <c r="DI372" s="58"/>
      <c r="DJ372" s="58"/>
      <c r="DK372" s="58"/>
      <c r="DL372" s="58"/>
      <c r="DM372" s="58"/>
      <c r="DN372" s="58"/>
      <c r="DO372" s="58"/>
      <c r="DP372" s="58"/>
      <c r="DQ372" s="58"/>
      <c r="DR372" s="58"/>
      <c r="DS372" s="58"/>
      <c r="DT372" s="58"/>
      <c r="DU372" s="58"/>
      <c r="DV372" s="58"/>
      <c r="DW372" s="58"/>
      <c r="DX372" s="58"/>
      <c r="DY372" s="58"/>
      <c r="DZ372" s="58"/>
      <c r="EA372" s="58"/>
      <c r="EB372" s="58"/>
      <c r="EC372" s="58"/>
      <c r="ED372" s="58"/>
      <c r="EE372" s="58"/>
      <c r="EF372" s="58"/>
      <c r="EG372" s="58"/>
      <c r="EH372" s="58"/>
      <c r="EI372" s="58"/>
      <c r="EJ372" s="58"/>
      <c r="EK372" s="58"/>
      <c r="EL372" s="58"/>
      <c r="EN372" s="8">
        <v>9</v>
      </c>
      <c r="EO372" s="8">
        <v>1</v>
      </c>
    </row>
    <row r="373" spans="2:145">
      <c r="B373" s="18" t="s">
        <v>445</v>
      </c>
      <c r="C373" s="18" t="s">
        <v>349</v>
      </c>
      <c r="D373" s="18" t="s">
        <v>350</v>
      </c>
      <c r="E373" s="8">
        <v>9</v>
      </c>
      <c r="F373" s="8">
        <v>1</v>
      </c>
      <c r="I373" s="58">
        <v>3.93</v>
      </c>
      <c r="J373" s="58">
        <v>3.95</v>
      </c>
      <c r="K373" s="58">
        <v>0.50129999999999997</v>
      </c>
      <c r="L373" s="58">
        <v>75.510000000000005</v>
      </c>
      <c r="M373" s="58">
        <v>0.1031</v>
      </c>
      <c r="N373" s="58">
        <v>0.10009999999999999</v>
      </c>
      <c r="O373" s="58">
        <v>0.63490000000000002</v>
      </c>
      <c r="P373" s="58">
        <v>8.8999999999999996E-2</v>
      </c>
      <c r="Q373" s="58">
        <v>11.92</v>
      </c>
      <c r="R373" s="58">
        <v>3.7699999999999997E-2</v>
      </c>
      <c r="S373" s="58">
        <v>96.776200000000003</v>
      </c>
      <c r="T373" s="18"/>
      <c r="V373" s="58">
        <f t="shared" si="477"/>
        <v>4.0609158036790038</v>
      </c>
      <c r="W373" s="58"/>
      <c r="X373" s="58">
        <f t="shared" si="478"/>
        <v>4.0815820418656656</v>
      </c>
      <c r="Y373" s="58"/>
      <c r="Z373" s="58">
        <f t="shared" si="479"/>
        <v>0.51799926014867292</v>
      </c>
      <c r="AA373" s="58"/>
      <c r="AB373" s="58">
        <f t="shared" si="480"/>
        <v>78.02538227374086</v>
      </c>
      <c r="AC373" s="58"/>
      <c r="AD373" s="58">
        <f t="shared" si="481"/>
        <v>0.10653445785224053</v>
      </c>
      <c r="AE373" s="58"/>
      <c r="AF373" s="58">
        <f t="shared" si="482"/>
        <v>0.10343452212424127</v>
      </c>
      <c r="AG373" s="58"/>
      <c r="AH373" s="58">
        <f t="shared" si="483"/>
        <v>0.65604973123557242</v>
      </c>
      <c r="AI373" s="58"/>
      <c r="AJ373" s="58">
        <f t="shared" si="484"/>
        <v>9.1964759930644097E-2</v>
      </c>
      <c r="AK373" s="58"/>
      <c r="AL373" s="58">
        <f t="shared" si="485"/>
        <v>12.317077959250311</v>
      </c>
      <c r="AM373" s="58"/>
      <c r="AN373" s="58">
        <f t="shared" si="486"/>
        <v>3.8955858981857105E-2</v>
      </c>
      <c r="AO373" s="58"/>
      <c r="AP373" s="58">
        <f t="shared" si="487"/>
        <v>8.1424978455446695</v>
      </c>
      <c r="AQ373" s="58">
        <f t="shared" si="469"/>
        <v>2.6101265822784808E-2</v>
      </c>
      <c r="AR373" s="58">
        <f t="shared" si="470"/>
        <v>732.39573229873918</v>
      </c>
      <c r="AS373" s="58">
        <f t="shared" si="471"/>
        <v>19.116455696202532</v>
      </c>
      <c r="AT373" s="58">
        <f t="shared" si="472"/>
        <v>0.15766262403528111</v>
      </c>
      <c r="AU373" s="58">
        <f t="shared" si="473"/>
        <v>5.0079920079920086</v>
      </c>
      <c r="AV373" s="58">
        <f t="shared" si="474"/>
        <v>4.8622696411251214</v>
      </c>
      <c r="AW373" s="58">
        <f t="shared" si="475"/>
        <v>6.6388557806912989E-3</v>
      </c>
      <c r="AX373" s="58">
        <f t="shared" si="476"/>
        <v>44.165759063538189</v>
      </c>
      <c r="AY373" s="58"/>
      <c r="AZ373" s="58"/>
      <c r="BA373" s="58"/>
      <c r="BB373" s="58"/>
      <c r="BC373" s="58"/>
      <c r="BD373" s="58"/>
      <c r="BE373" s="58"/>
      <c r="BF373" s="58"/>
      <c r="BG373" s="58"/>
      <c r="BH373" s="58"/>
      <c r="BI373" s="58"/>
      <c r="BJ373" s="58"/>
      <c r="BK373" s="58"/>
      <c r="BL373" s="58"/>
      <c r="BM373" s="58"/>
      <c r="BN373" s="58"/>
      <c r="BO373" s="58"/>
      <c r="BP373" s="58"/>
      <c r="BQ373" s="58"/>
      <c r="BR373" s="58"/>
      <c r="BS373" s="58"/>
      <c r="BT373" s="58"/>
      <c r="BU373" s="58"/>
      <c r="BV373" s="58"/>
      <c r="BW373" s="58"/>
      <c r="BX373" s="58"/>
      <c r="BY373" s="58"/>
      <c r="BZ373" s="58"/>
      <c r="CA373" s="58"/>
      <c r="CB373" s="58"/>
      <c r="CC373" s="58"/>
      <c r="CD373" s="58"/>
      <c r="CE373" s="58"/>
      <c r="CF373" s="58"/>
      <c r="CG373" s="58"/>
      <c r="CH373" s="58"/>
      <c r="CI373" s="58"/>
      <c r="CJ373" s="58"/>
      <c r="CK373" s="58"/>
      <c r="CL373" s="58"/>
      <c r="CM373" s="58"/>
      <c r="CN373" s="58"/>
      <c r="CO373" s="58"/>
      <c r="CP373" s="58"/>
      <c r="CQ373" s="58"/>
      <c r="CR373" s="58"/>
      <c r="CS373" s="58"/>
      <c r="CT373" s="58"/>
      <c r="CU373" s="58"/>
      <c r="CV373" s="58"/>
      <c r="CW373" s="58"/>
      <c r="CX373" s="58"/>
      <c r="CY373" s="58"/>
      <c r="CZ373" s="58"/>
      <c r="DA373" s="58"/>
      <c r="DB373" s="58"/>
      <c r="DC373" s="58"/>
      <c r="DD373" s="58"/>
      <c r="DE373" s="58"/>
      <c r="DF373" s="58"/>
      <c r="DG373" s="58"/>
      <c r="DH373" s="58"/>
      <c r="DI373" s="58"/>
      <c r="DJ373" s="58"/>
      <c r="DK373" s="58"/>
      <c r="DL373" s="58"/>
      <c r="DM373" s="58"/>
      <c r="DN373" s="58"/>
      <c r="DO373" s="58"/>
      <c r="DP373" s="58"/>
      <c r="DQ373" s="58"/>
      <c r="DR373" s="58"/>
      <c r="DS373" s="58"/>
      <c r="DT373" s="58"/>
      <c r="DU373" s="58"/>
      <c r="DV373" s="58"/>
      <c r="DW373" s="58"/>
      <c r="DX373" s="58"/>
      <c r="DY373" s="58"/>
      <c r="DZ373" s="58"/>
      <c r="EA373" s="58"/>
      <c r="EB373" s="58"/>
      <c r="EC373" s="58"/>
      <c r="ED373" s="58"/>
      <c r="EE373" s="58"/>
      <c r="EF373" s="58"/>
      <c r="EG373" s="58"/>
      <c r="EH373" s="58"/>
      <c r="EI373" s="58"/>
      <c r="EJ373" s="58"/>
      <c r="EK373" s="58"/>
      <c r="EL373" s="58"/>
      <c r="EN373" s="8">
        <v>9</v>
      </c>
      <c r="EO373" s="8">
        <v>1</v>
      </c>
    </row>
    <row r="374" spans="2:145">
      <c r="B374" s="18" t="s">
        <v>446</v>
      </c>
      <c r="C374" s="18" t="s">
        <v>349</v>
      </c>
      <c r="D374" s="18" t="s">
        <v>350</v>
      </c>
      <c r="E374" s="8">
        <v>9</v>
      </c>
      <c r="F374" s="8">
        <v>1</v>
      </c>
      <c r="I374" s="58">
        <v>3.81</v>
      </c>
      <c r="J374" s="58">
        <v>4.01</v>
      </c>
      <c r="K374" s="58">
        <v>0.38669999999999999</v>
      </c>
      <c r="L374" s="58">
        <v>75.62</v>
      </c>
      <c r="M374" s="58">
        <v>0.1111</v>
      </c>
      <c r="N374" s="58">
        <v>8.9800000000000005E-2</v>
      </c>
      <c r="O374" s="58">
        <v>0.57820000000000005</v>
      </c>
      <c r="P374" s="58">
        <v>5.4899999999999997E-2</v>
      </c>
      <c r="Q374" s="58">
        <v>11.86</v>
      </c>
      <c r="R374" s="58">
        <v>0</v>
      </c>
      <c r="S374" s="58">
        <v>96.520799999999994</v>
      </c>
      <c r="T374" s="18"/>
      <c r="V374" s="58">
        <f t="shared" si="477"/>
        <v>3.9473357038068482</v>
      </c>
      <c r="W374" s="58"/>
      <c r="X374" s="58">
        <f t="shared" si="478"/>
        <v>4.1545449271037951</v>
      </c>
      <c r="Y374" s="58"/>
      <c r="Z374" s="58">
        <f t="shared" si="479"/>
        <v>0.40063903324464778</v>
      </c>
      <c r="AA374" s="58"/>
      <c r="AB374" s="58">
        <f t="shared" si="480"/>
        <v>78.345807328575816</v>
      </c>
      <c r="AC374" s="58"/>
      <c r="AD374" s="58">
        <f t="shared" si="481"/>
        <v>0.1151047235414543</v>
      </c>
      <c r="AE374" s="58"/>
      <c r="AF374" s="58">
        <f t="shared" si="482"/>
        <v>9.3036941260329381E-2</v>
      </c>
      <c r="AG374" s="58"/>
      <c r="AH374" s="58">
        <f t="shared" si="483"/>
        <v>0.59904186455147501</v>
      </c>
      <c r="AI374" s="58"/>
      <c r="AJ374" s="58">
        <f t="shared" si="484"/>
        <v>5.6878931795012064E-2</v>
      </c>
      <c r="AK374" s="58"/>
      <c r="AL374" s="58">
        <f t="shared" si="485"/>
        <v>12.28750694150898</v>
      </c>
      <c r="AM374" s="58"/>
      <c r="AN374" s="58">
        <f t="shared" si="486"/>
        <v>0</v>
      </c>
      <c r="AO374" s="58"/>
      <c r="AP374" s="58">
        <f t="shared" si="487"/>
        <v>8.1018806309106424</v>
      </c>
      <c r="AQ374" s="58">
        <f t="shared" si="469"/>
        <v>2.7705735660847889E-2</v>
      </c>
      <c r="AR374" s="58">
        <f t="shared" si="470"/>
        <v>680.64806480648053</v>
      </c>
      <c r="AS374" s="58">
        <f t="shared" si="471"/>
        <v>18.857855361596013</v>
      </c>
      <c r="AT374" s="58">
        <f t="shared" si="472"/>
        <v>0.1553095814597025</v>
      </c>
      <c r="AU374" s="58">
        <f t="shared" si="473"/>
        <v>4.3062360801781736</v>
      </c>
      <c r="AV374" s="58">
        <f t="shared" si="474"/>
        <v>3.4806480648064797</v>
      </c>
      <c r="AW374" s="58">
        <f t="shared" si="475"/>
        <v>5.1137265273737105E-3</v>
      </c>
      <c r="AX374" s="58">
        <f t="shared" si="476"/>
        <v>47.914543177991305</v>
      </c>
      <c r="AY374" s="58"/>
      <c r="AZ374" s="58"/>
      <c r="BA374" s="58"/>
      <c r="BB374" s="58"/>
      <c r="BC374" s="58"/>
      <c r="BD374" s="58"/>
      <c r="BE374" s="58"/>
      <c r="BF374" s="58"/>
      <c r="BG374" s="58"/>
      <c r="BH374" s="58"/>
      <c r="BI374" s="58"/>
      <c r="BJ374" s="58"/>
      <c r="BK374" s="58"/>
      <c r="BL374" s="58"/>
      <c r="BM374" s="58"/>
      <c r="BN374" s="58"/>
      <c r="BO374" s="58"/>
      <c r="BP374" s="58"/>
      <c r="BQ374" s="58"/>
      <c r="BR374" s="58"/>
      <c r="BS374" s="58"/>
      <c r="BT374" s="58"/>
      <c r="BU374" s="58"/>
      <c r="BV374" s="58"/>
      <c r="BW374" s="58"/>
      <c r="BX374" s="58"/>
      <c r="BY374" s="58"/>
      <c r="BZ374" s="58"/>
      <c r="CA374" s="58"/>
      <c r="CB374" s="58"/>
      <c r="CC374" s="58"/>
      <c r="CD374" s="58"/>
      <c r="CE374" s="58"/>
      <c r="CF374" s="58"/>
      <c r="CG374" s="58"/>
      <c r="CH374" s="58"/>
      <c r="CI374" s="58"/>
      <c r="CJ374" s="58"/>
      <c r="CK374" s="58"/>
      <c r="CL374" s="58"/>
      <c r="CM374" s="58"/>
      <c r="CN374" s="58"/>
      <c r="CO374" s="58"/>
      <c r="CP374" s="58"/>
      <c r="CQ374" s="58"/>
      <c r="CR374" s="58"/>
      <c r="CS374" s="58"/>
      <c r="CT374" s="58"/>
      <c r="CU374" s="58"/>
      <c r="CV374" s="58"/>
      <c r="CW374" s="58"/>
      <c r="CX374" s="58"/>
      <c r="CY374" s="58"/>
      <c r="CZ374" s="58"/>
      <c r="DA374" s="58"/>
      <c r="DB374" s="58"/>
      <c r="DC374" s="58"/>
      <c r="DD374" s="58"/>
      <c r="DE374" s="58"/>
      <c r="DF374" s="58"/>
      <c r="DG374" s="58"/>
      <c r="DH374" s="58"/>
      <c r="DI374" s="58"/>
      <c r="DJ374" s="58"/>
      <c r="DK374" s="58"/>
      <c r="DL374" s="58"/>
      <c r="DM374" s="58"/>
      <c r="DN374" s="58"/>
      <c r="DO374" s="58"/>
      <c r="DP374" s="58"/>
      <c r="DQ374" s="58"/>
      <c r="DR374" s="58"/>
      <c r="DS374" s="58"/>
      <c r="DT374" s="58"/>
      <c r="DU374" s="58"/>
      <c r="DV374" s="58"/>
      <c r="DW374" s="58"/>
      <c r="DX374" s="58"/>
      <c r="DY374" s="58"/>
      <c r="DZ374" s="58"/>
      <c r="EA374" s="58"/>
      <c r="EB374" s="58"/>
      <c r="EC374" s="58"/>
      <c r="ED374" s="58"/>
      <c r="EE374" s="58"/>
      <c r="EF374" s="58"/>
      <c r="EG374" s="58"/>
      <c r="EH374" s="58"/>
      <c r="EI374" s="58"/>
      <c r="EJ374" s="58"/>
      <c r="EK374" s="58"/>
      <c r="EL374" s="58"/>
      <c r="EN374" s="8">
        <v>9</v>
      </c>
      <c r="EO374" s="8">
        <v>1</v>
      </c>
    </row>
    <row r="375" spans="2:145">
      <c r="B375" s="18" t="s">
        <v>447</v>
      </c>
      <c r="C375" s="18" t="s">
        <v>349</v>
      </c>
      <c r="D375" s="18" t="s">
        <v>350</v>
      </c>
      <c r="E375" s="8">
        <v>9</v>
      </c>
      <c r="F375" s="8">
        <v>1</v>
      </c>
      <c r="I375" s="58">
        <v>3.69</v>
      </c>
      <c r="J375" s="58">
        <v>4.0599999999999996</v>
      </c>
      <c r="K375" s="58">
        <v>0.58960000000000001</v>
      </c>
      <c r="L375" s="58">
        <v>75.97</v>
      </c>
      <c r="M375" s="58">
        <v>8.7999999999999995E-2</v>
      </c>
      <c r="N375" s="58">
        <v>6.3399999999999998E-2</v>
      </c>
      <c r="O375" s="58">
        <v>0.59660000000000002</v>
      </c>
      <c r="P375" s="58">
        <v>6.2300000000000001E-2</v>
      </c>
      <c r="Q375" s="58">
        <v>11.91</v>
      </c>
      <c r="R375" s="58">
        <v>4.9000000000000002E-2</v>
      </c>
      <c r="S375" s="58">
        <v>97.078999999999994</v>
      </c>
      <c r="T375" s="18"/>
      <c r="V375" s="58">
        <f t="shared" si="477"/>
        <v>3.8010280287188789</v>
      </c>
      <c r="W375" s="58"/>
      <c r="X375" s="58">
        <f t="shared" si="478"/>
        <v>4.1821609204874379</v>
      </c>
      <c r="Y375" s="58"/>
      <c r="Z375" s="58">
        <f t="shared" si="479"/>
        <v>0.60734041347768319</v>
      </c>
      <c r="AA375" s="58"/>
      <c r="AB375" s="58">
        <f t="shared" si="480"/>
        <v>78.255853480155352</v>
      </c>
      <c r="AC375" s="58"/>
      <c r="AD375" s="58">
        <f t="shared" si="481"/>
        <v>9.0647822907116885E-2</v>
      </c>
      <c r="AE375" s="58"/>
      <c r="AF375" s="58">
        <f t="shared" si="482"/>
        <v>6.5307636048991036E-2</v>
      </c>
      <c r="AG375" s="58"/>
      <c r="AH375" s="58">
        <f t="shared" si="483"/>
        <v>0.61455103575438563</v>
      </c>
      <c r="AI375" s="58"/>
      <c r="AJ375" s="58">
        <f t="shared" si="484"/>
        <v>6.417453826265207E-2</v>
      </c>
      <c r="AK375" s="58"/>
      <c r="AL375" s="58">
        <f t="shared" si="485"/>
        <v>12.268358759360934</v>
      </c>
      <c r="AM375" s="58"/>
      <c r="AN375" s="58">
        <f t="shared" si="486"/>
        <v>5.0474355936917362E-2</v>
      </c>
      <c r="AO375" s="58"/>
      <c r="AP375" s="58">
        <f t="shared" si="487"/>
        <v>7.9831889492063173</v>
      </c>
      <c r="AQ375" s="58">
        <f t="shared" si="469"/>
        <v>2.167487684729064E-2</v>
      </c>
      <c r="AR375" s="58">
        <f t="shared" si="470"/>
        <v>863.29545454545473</v>
      </c>
      <c r="AS375" s="58">
        <f t="shared" si="471"/>
        <v>18.711822660098527</v>
      </c>
      <c r="AT375" s="58">
        <f t="shared" si="472"/>
        <v>0.10626885685551458</v>
      </c>
      <c r="AU375" s="58">
        <f t="shared" si="473"/>
        <v>9.2996845425867516</v>
      </c>
      <c r="AV375" s="58">
        <f t="shared" si="474"/>
        <v>6.7000000000000011</v>
      </c>
      <c r="AW375" s="58">
        <f t="shared" si="475"/>
        <v>7.7609582730025E-3</v>
      </c>
      <c r="AX375" s="58">
        <f t="shared" si="476"/>
        <v>29.872368789316688</v>
      </c>
      <c r="AY375" s="58"/>
      <c r="AZ375" s="58"/>
      <c r="BA375" s="58"/>
      <c r="BB375" s="58"/>
      <c r="BC375" s="58"/>
      <c r="BD375" s="58"/>
      <c r="BE375" s="58"/>
      <c r="BF375" s="58"/>
      <c r="BG375" s="58"/>
      <c r="BH375" s="58"/>
      <c r="BI375" s="58"/>
      <c r="BJ375" s="58"/>
      <c r="BK375" s="58"/>
      <c r="BL375" s="58"/>
      <c r="BM375" s="58"/>
      <c r="BN375" s="58"/>
      <c r="BO375" s="58"/>
      <c r="BP375" s="58"/>
      <c r="BQ375" s="58"/>
      <c r="BR375" s="58"/>
      <c r="BS375" s="58"/>
      <c r="BT375" s="58"/>
      <c r="BU375" s="58"/>
      <c r="BV375" s="58"/>
      <c r="BW375" s="58"/>
      <c r="BX375" s="58"/>
      <c r="BY375" s="58"/>
      <c r="BZ375" s="58"/>
      <c r="CA375" s="58"/>
      <c r="CB375" s="58"/>
      <c r="CC375" s="58"/>
      <c r="CD375" s="58"/>
      <c r="CE375" s="58"/>
      <c r="CF375" s="58"/>
      <c r="CG375" s="58"/>
      <c r="CH375" s="58"/>
      <c r="CI375" s="58"/>
      <c r="CJ375" s="58"/>
      <c r="CK375" s="58"/>
      <c r="CL375" s="58"/>
      <c r="CM375" s="58"/>
      <c r="CN375" s="58"/>
      <c r="CO375" s="58"/>
      <c r="CP375" s="58"/>
      <c r="CQ375" s="58"/>
      <c r="CR375" s="58"/>
      <c r="CS375" s="58"/>
      <c r="CT375" s="58"/>
      <c r="CU375" s="58"/>
      <c r="CV375" s="58"/>
      <c r="CW375" s="58"/>
      <c r="CX375" s="58"/>
      <c r="CY375" s="58"/>
      <c r="CZ375" s="58"/>
      <c r="DA375" s="58"/>
      <c r="DB375" s="58"/>
      <c r="DC375" s="58"/>
      <c r="DD375" s="58"/>
      <c r="DE375" s="58"/>
      <c r="DF375" s="58"/>
      <c r="DG375" s="58"/>
      <c r="DH375" s="58"/>
      <c r="DI375" s="58"/>
      <c r="DJ375" s="58"/>
      <c r="DK375" s="58"/>
      <c r="DL375" s="58"/>
      <c r="DM375" s="58"/>
      <c r="DN375" s="58"/>
      <c r="DO375" s="58"/>
      <c r="DP375" s="58"/>
      <c r="DQ375" s="58"/>
      <c r="DR375" s="58"/>
      <c r="DS375" s="58"/>
      <c r="DT375" s="58"/>
      <c r="DU375" s="58"/>
      <c r="DV375" s="58"/>
      <c r="DW375" s="58"/>
      <c r="DX375" s="58"/>
      <c r="DY375" s="58"/>
      <c r="DZ375" s="58"/>
      <c r="EA375" s="58"/>
      <c r="EB375" s="58"/>
      <c r="EC375" s="58"/>
      <c r="ED375" s="58"/>
      <c r="EE375" s="58"/>
      <c r="EF375" s="58"/>
      <c r="EG375" s="58"/>
      <c r="EH375" s="58"/>
      <c r="EI375" s="58"/>
      <c r="EJ375" s="58"/>
      <c r="EK375" s="58"/>
      <c r="EL375" s="58"/>
      <c r="EN375" s="8">
        <v>9</v>
      </c>
      <c r="EO375" s="8">
        <v>1</v>
      </c>
    </row>
    <row r="376" spans="2:145">
      <c r="B376" s="18" t="s">
        <v>448</v>
      </c>
      <c r="C376" s="18" t="s">
        <v>349</v>
      </c>
      <c r="D376" s="18" t="s">
        <v>350</v>
      </c>
      <c r="E376" s="8">
        <v>9</v>
      </c>
      <c r="F376" s="8">
        <v>1</v>
      </c>
      <c r="I376" s="58">
        <v>3.83</v>
      </c>
      <c r="J376" s="58">
        <v>4.12</v>
      </c>
      <c r="K376" s="58">
        <v>0.38669999999999999</v>
      </c>
      <c r="L376" s="58">
        <v>75.709999999999994</v>
      </c>
      <c r="M376" s="58">
        <v>0.1069</v>
      </c>
      <c r="N376" s="58">
        <v>6.1600000000000002E-2</v>
      </c>
      <c r="O376" s="58">
        <v>0.58050000000000002</v>
      </c>
      <c r="P376" s="58">
        <v>0.1186</v>
      </c>
      <c r="Q376" s="58">
        <v>12.15</v>
      </c>
      <c r="R376" s="58">
        <v>0</v>
      </c>
      <c r="S376" s="58">
        <v>97.064400000000006</v>
      </c>
      <c r="T376" s="18"/>
      <c r="V376" s="58">
        <f t="shared" si="477"/>
        <v>3.9458338999674445</v>
      </c>
      <c r="W376" s="58"/>
      <c r="X376" s="58">
        <f t="shared" si="478"/>
        <v>4.2446046130198098</v>
      </c>
      <c r="Y376" s="58"/>
      <c r="Z376" s="58">
        <f t="shared" si="479"/>
        <v>0.39839529219775732</v>
      </c>
      <c r="AA376" s="58"/>
      <c r="AB376" s="58">
        <f t="shared" si="480"/>
        <v>77.999760983429539</v>
      </c>
      <c r="AC376" s="58"/>
      <c r="AD376" s="58">
        <f t="shared" si="481"/>
        <v>0.11013306629413049</v>
      </c>
      <c r="AE376" s="58"/>
      <c r="AF376" s="58">
        <f t="shared" si="482"/>
        <v>6.3463020427674821E-2</v>
      </c>
      <c r="AG376" s="58"/>
      <c r="AH376" s="58">
        <f t="shared" si="483"/>
        <v>0.59805654802378627</v>
      </c>
      <c r="AI376" s="58"/>
      <c r="AJ376" s="58">
        <f t="shared" si="484"/>
        <v>0.12218691920003624</v>
      </c>
      <c r="AK376" s="58"/>
      <c r="AL376" s="58">
        <f t="shared" si="485"/>
        <v>12.517462633055992</v>
      </c>
      <c r="AM376" s="58"/>
      <c r="AN376" s="58">
        <f t="shared" si="486"/>
        <v>0</v>
      </c>
      <c r="AO376" s="58"/>
      <c r="AP376" s="58">
        <f t="shared" si="487"/>
        <v>8.1904385129872548</v>
      </c>
      <c r="AQ376" s="58">
        <f t="shared" si="469"/>
        <v>2.5946601941747569E-2</v>
      </c>
      <c r="AR376" s="58">
        <f t="shared" si="470"/>
        <v>708.23199251637027</v>
      </c>
      <c r="AS376" s="58">
        <f t="shared" si="471"/>
        <v>18.376213592233004</v>
      </c>
      <c r="AT376" s="58">
        <f t="shared" si="472"/>
        <v>0.10611541774332472</v>
      </c>
      <c r="AU376" s="58">
        <f t="shared" si="473"/>
        <v>6.2775974025974017</v>
      </c>
      <c r="AV376" s="58">
        <f t="shared" si="474"/>
        <v>3.6173994387277828</v>
      </c>
      <c r="AW376" s="58">
        <f t="shared" si="475"/>
        <v>5.1076476026944932E-3</v>
      </c>
      <c r="AX376" s="58">
        <f t="shared" si="476"/>
        <v>38.689335627318179</v>
      </c>
      <c r="AY376" s="58"/>
      <c r="AZ376" s="58"/>
      <c r="BA376" s="58"/>
      <c r="BB376" s="58"/>
      <c r="BC376" s="58"/>
      <c r="BD376" s="58"/>
      <c r="BE376" s="58"/>
      <c r="BF376" s="58"/>
      <c r="BG376" s="58"/>
      <c r="BH376" s="58"/>
      <c r="BI376" s="58"/>
      <c r="BJ376" s="58"/>
      <c r="BK376" s="58"/>
      <c r="BL376" s="58"/>
      <c r="BM376" s="58"/>
      <c r="BN376" s="58"/>
      <c r="BO376" s="58"/>
      <c r="BP376" s="58"/>
      <c r="BQ376" s="58"/>
      <c r="BR376" s="58"/>
      <c r="BS376" s="58"/>
      <c r="BT376" s="58"/>
      <c r="BU376" s="58"/>
      <c r="BV376" s="58"/>
      <c r="BW376" s="58"/>
      <c r="BX376" s="58"/>
      <c r="BY376" s="58"/>
      <c r="BZ376" s="58"/>
      <c r="CA376" s="58"/>
      <c r="CB376" s="58"/>
      <c r="CC376" s="58"/>
      <c r="CD376" s="58"/>
      <c r="CE376" s="58"/>
      <c r="CF376" s="58"/>
      <c r="CG376" s="58"/>
      <c r="CH376" s="58"/>
      <c r="CI376" s="58"/>
      <c r="CJ376" s="58"/>
      <c r="CK376" s="58"/>
      <c r="CL376" s="58"/>
      <c r="CM376" s="58"/>
      <c r="CN376" s="58"/>
      <c r="CO376" s="58"/>
      <c r="CP376" s="58"/>
      <c r="CQ376" s="58"/>
      <c r="CR376" s="58"/>
      <c r="CS376" s="58"/>
      <c r="CT376" s="58"/>
      <c r="CU376" s="58"/>
      <c r="CV376" s="58"/>
      <c r="CW376" s="58"/>
      <c r="CX376" s="58"/>
      <c r="CY376" s="58"/>
      <c r="CZ376" s="58"/>
      <c r="DA376" s="58"/>
      <c r="DB376" s="58"/>
      <c r="DC376" s="58"/>
      <c r="DD376" s="58"/>
      <c r="DE376" s="58"/>
      <c r="DF376" s="58"/>
      <c r="DG376" s="58"/>
      <c r="DH376" s="58"/>
      <c r="DI376" s="58"/>
      <c r="DJ376" s="58"/>
      <c r="DK376" s="58"/>
      <c r="DL376" s="58"/>
      <c r="DM376" s="58"/>
      <c r="DN376" s="58"/>
      <c r="DO376" s="58"/>
      <c r="DP376" s="58"/>
      <c r="DQ376" s="58"/>
      <c r="DR376" s="58"/>
      <c r="DS376" s="58"/>
      <c r="DT376" s="58"/>
      <c r="DU376" s="58"/>
      <c r="DV376" s="58"/>
      <c r="DW376" s="58"/>
      <c r="DX376" s="58"/>
      <c r="DY376" s="58"/>
      <c r="DZ376" s="58"/>
      <c r="EA376" s="58"/>
      <c r="EB376" s="58"/>
      <c r="EC376" s="58"/>
      <c r="ED376" s="58"/>
      <c r="EE376" s="58"/>
      <c r="EF376" s="58"/>
      <c r="EG376" s="58"/>
      <c r="EH376" s="58"/>
      <c r="EI376" s="58"/>
      <c r="EJ376" s="58"/>
      <c r="EK376" s="58"/>
      <c r="EL376" s="58"/>
      <c r="EN376" s="8">
        <v>9</v>
      </c>
      <c r="EO376" s="8">
        <v>1</v>
      </c>
    </row>
    <row r="377" spans="2:145">
      <c r="B377" s="18" t="s">
        <v>449</v>
      </c>
      <c r="C377" s="18" t="s">
        <v>349</v>
      </c>
      <c r="D377" s="18" t="s">
        <v>350</v>
      </c>
      <c r="E377" s="8">
        <v>9</v>
      </c>
      <c r="F377" s="8">
        <v>1</v>
      </c>
      <c r="I377" s="58">
        <v>3.8</v>
      </c>
      <c r="J377" s="58">
        <v>4.07</v>
      </c>
      <c r="K377" s="58">
        <v>0.51970000000000005</v>
      </c>
      <c r="L377" s="58">
        <v>74.900000000000006</v>
      </c>
      <c r="M377" s="58">
        <v>4.4499999999999998E-2</v>
      </c>
      <c r="N377" s="58">
        <v>9.3899999999999997E-2</v>
      </c>
      <c r="O377" s="58">
        <v>0.58309999999999995</v>
      </c>
      <c r="P377" s="58">
        <v>0</v>
      </c>
      <c r="Q377" s="58">
        <v>11.97</v>
      </c>
      <c r="R377" s="58">
        <v>2.64E-2</v>
      </c>
      <c r="S377" s="58">
        <v>96.0077</v>
      </c>
      <c r="T377" s="18"/>
      <c r="V377" s="58">
        <f t="shared" si="477"/>
        <v>3.9580158674772958</v>
      </c>
      <c r="W377" s="58"/>
      <c r="X377" s="58">
        <f t="shared" si="478"/>
        <v>4.239243310692788</v>
      </c>
      <c r="Y377" s="58"/>
      <c r="Z377" s="58">
        <f t="shared" si="479"/>
        <v>0.54131074903367138</v>
      </c>
      <c r="AA377" s="58"/>
      <c r="AB377" s="58">
        <f t="shared" si="480"/>
        <v>78.014575914223556</v>
      </c>
      <c r="AC377" s="58"/>
      <c r="AD377" s="58">
        <f t="shared" si="481"/>
        <v>4.635044897440517E-2</v>
      </c>
      <c r="AE377" s="58"/>
      <c r="AF377" s="58">
        <f t="shared" si="482"/>
        <v>9.7804655251610015E-2</v>
      </c>
      <c r="AG377" s="58"/>
      <c r="AH377" s="58">
        <f t="shared" si="483"/>
        <v>0.60734711903316085</v>
      </c>
      <c r="AI377" s="58"/>
      <c r="AJ377" s="58">
        <f t="shared" si="484"/>
        <v>0</v>
      </c>
      <c r="AK377" s="58"/>
      <c r="AL377" s="58">
        <f t="shared" si="485"/>
        <v>12.467749982553483</v>
      </c>
      <c r="AM377" s="58"/>
      <c r="AN377" s="58">
        <f t="shared" si="486"/>
        <v>2.7497794447737006E-2</v>
      </c>
      <c r="AO377" s="58"/>
      <c r="AP377" s="58">
        <f t="shared" si="487"/>
        <v>8.1972591781700839</v>
      </c>
      <c r="AQ377" s="58">
        <f t="shared" si="469"/>
        <v>1.0933660933660933E-2</v>
      </c>
      <c r="AR377" s="58">
        <f t="shared" si="470"/>
        <v>1683.1460674157308</v>
      </c>
      <c r="AS377" s="58">
        <f t="shared" si="471"/>
        <v>18.402948402948407</v>
      </c>
      <c r="AT377" s="58">
        <f t="shared" si="472"/>
        <v>0.16103584290859199</v>
      </c>
      <c r="AU377" s="58">
        <f t="shared" si="473"/>
        <v>5.5346112886049008</v>
      </c>
      <c r="AV377" s="58">
        <f t="shared" si="474"/>
        <v>11.678651685393262</v>
      </c>
      <c r="AW377" s="58">
        <f t="shared" si="475"/>
        <v>6.9385847797062755E-3</v>
      </c>
      <c r="AX377" s="58">
        <f t="shared" si="476"/>
        <v>41.716463324581262</v>
      </c>
      <c r="AY377" s="58"/>
      <c r="AZ377" s="58"/>
      <c r="BA377" s="58"/>
      <c r="BB377" s="58"/>
      <c r="BC377" s="58"/>
      <c r="BD377" s="58"/>
      <c r="BE377" s="58"/>
      <c r="BF377" s="58"/>
      <c r="BG377" s="58"/>
      <c r="BH377" s="58"/>
      <c r="BI377" s="58"/>
      <c r="BJ377" s="58"/>
      <c r="BK377" s="58"/>
      <c r="BL377" s="58"/>
      <c r="BM377" s="58"/>
      <c r="BN377" s="58"/>
      <c r="BO377" s="58"/>
      <c r="BP377" s="58"/>
      <c r="BQ377" s="58"/>
      <c r="BR377" s="58"/>
      <c r="BS377" s="58"/>
      <c r="BT377" s="58"/>
      <c r="BU377" s="58"/>
      <c r="BV377" s="58"/>
      <c r="BW377" s="58"/>
      <c r="BX377" s="58"/>
      <c r="BY377" s="58"/>
      <c r="BZ377" s="58"/>
      <c r="CA377" s="58"/>
      <c r="CB377" s="58"/>
      <c r="CC377" s="58"/>
      <c r="CD377" s="58"/>
      <c r="CE377" s="58"/>
      <c r="CF377" s="58"/>
      <c r="CG377" s="58"/>
      <c r="CH377" s="58"/>
      <c r="CI377" s="58"/>
      <c r="CJ377" s="58"/>
      <c r="CK377" s="58"/>
      <c r="CL377" s="58"/>
      <c r="CM377" s="58"/>
      <c r="CN377" s="58"/>
      <c r="CO377" s="58"/>
      <c r="CP377" s="58"/>
      <c r="CQ377" s="58"/>
      <c r="CR377" s="58"/>
      <c r="CS377" s="58"/>
      <c r="CT377" s="58"/>
      <c r="CU377" s="58"/>
      <c r="CV377" s="58"/>
      <c r="CW377" s="58"/>
      <c r="CX377" s="58"/>
      <c r="CY377" s="58"/>
      <c r="CZ377" s="58"/>
      <c r="DA377" s="58"/>
      <c r="DB377" s="58"/>
      <c r="DC377" s="58"/>
      <c r="DD377" s="58"/>
      <c r="DE377" s="58"/>
      <c r="DF377" s="58"/>
      <c r="DG377" s="58"/>
      <c r="DH377" s="58"/>
      <c r="DI377" s="58"/>
      <c r="DJ377" s="58"/>
      <c r="DK377" s="58"/>
      <c r="DL377" s="58"/>
      <c r="DM377" s="58"/>
      <c r="DN377" s="58"/>
      <c r="DO377" s="58"/>
      <c r="DP377" s="58"/>
      <c r="DQ377" s="58"/>
      <c r="DR377" s="58"/>
      <c r="DS377" s="58"/>
      <c r="DT377" s="58"/>
      <c r="DU377" s="58"/>
      <c r="DV377" s="58"/>
      <c r="DW377" s="58"/>
      <c r="DX377" s="58"/>
      <c r="DY377" s="58"/>
      <c r="DZ377" s="58"/>
      <c r="EA377" s="58"/>
      <c r="EB377" s="58"/>
      <c r="EC377" s="58"/>
      <c r="ED377" s="58"/>
      <c r="EE377" s="58"/>
      <c r="EF377" s="58"/>
      <c r="EG377" s="58"/>
      <c r="EH377" s="58"/>
      <c r="EI377" s="58"/>
      <c r="EJ377" s="58"/>
      <c r="EK377" s="58"/>
      <c r="EL377" s="58"/>
      <c r="EN377" s="8">
        <v>9</v>
      </c>
      <c r="EO377" s="8">
        <v>1</v>
      </c>
    </row>
    <row r="378" spans="2:145">
      <c r="B378" s="18" t="s">
        <v>450</v>
      </c>
      <c r="C378" s="18" t="s">
        <v>349</v>
      </c>
      <c r="D378" s="18" t="s">
        <v>350</v>
      </c>
      <c r="E378" s="8">
        <v>9</v>
      </c>
      <c r="F378" s="8">
        <v>1</v>
      </c>
      <c r="I378" s="58">
        <v>3.88</v>
      </c>
      <c r="J378" s="58">
        <v>4.0999999999999996</v>
      </c>
      <c r="K378" s="58">
        <v>0.51339999999999997</v>
      </c>
      <c r="L378" s="58">
        <v>75.69</v>
      </c>
      <c r="M378" s="58">
        <v>7.5700000000000003E-2</v>
      </c>
      <c r="N378" s="58">
        <v>7.46E-2</v>
      </c>
      <c r="O378" s="58">
        <v>0.58489999999999998</v>
      </c>
      <c r="P378" s="58">
        <v>8.1500000000000003E-2</v>
      </c>
      <c r="Q378" s="58">
        <v>12.14</v>
      </c>
      <c r="R378" s="58">
        <v>1.78E-2</v>
      </c>
      <c r="S378" s="58">
        <v>97.158000000000001</v>
      </c>
      <c r="T378" s="18"/>
      <c r="V378" s="58">
        <f t="shared" si="477"/>
        <v>3.9934951316412439</v>
      </c>
      <c r="W378" s="58"/>
      <c r="X378" s="58">
        <f t="shared" si="478"/>
        <v>4.2199304226105925</v>
      </c>
      <c r="Y378" s="58"/>
      <c r="Z378" s="58">
        <f t="shared" si="479"/>
        <v>0.52841762901665323</v>
      </c>
      <c r="AA378" s="58"/>
      <c r="AB378" s="58">
        <f t="shared" si="480"/>
        <v>77.904032606681895</v>
      </c>
      <c r="AC378" s="58"/>
      <c r="AD378" s="58">
        <f t="shared" si="481"/>
        <v>7.7914325119907785E-2</v>
      </c>
      <c r="AE378" s="58"/>
      <c r="AF378" s="58">
        <f t="shared" si="482"/>
        <v>7.6782148665061029E-2</v>
      </c>
      <c r="AG378" s="58"/>
      <c r="AH378" s="58">
        <f t="shared" si="483"/>
        <v>0.6020090985816916</v>
      </c>
      <c r="AI378" s="58"/>
      <c r="AJ378" s="58">
        <f t="shared" si="484"/>
        <v>8.3883982790917896E-2</v>
      </c>
      <c r="AK378" s="58"/>
      <c r="AL378" s="58">
        <f t="shared" si="485"/>
        <v>12.495111056217707</v>
      </c>
      <c r="AM378" s="58"/>
      <c r="AN378" s="58">
        <f t="shared" si="486"/>
        <v>1.8320673542065499E-2</v>
      </c>
      <c r="AO378" s="58"/>
      <c r="AP378" s="58">
        <f t="shared" si="487"/>
        <v>8.2134255542518364</v>
      </c>
      <c r="AQ378" s="58">
        <f t="shared" si="469"/>
        <v>1.8463414634146344E-2</v>
      </c>
      <c r="AR378" s="58">
        <f t="shared" si="470"/>
        <v>999.86789960369867</v>
      </c>
      <c r="AS378" s="58">
        <f t="shared" si="471"/>
        <v>18.460975609756098</v>
      </c>
      <c r="AT378" s="58">
        <f t="shared" si="472"/>
        <v>0.12754316977261071</v>
      </c>
      <c r="AU378" s="58">
        <f t="shared" si="473"/>
        <v>6.8820375335120643</v>
      </c>
      <c r="AV378" s="58">
        <f t="shared" si="474"/>
        <v>6.7820343461030372</v>
      </c>
      <c r="AW378" s="58">
        <f t="shared" si="475"/>
        <v>6.7829303738935129E-3</v>
      </c>
      <c r="AX378" s="58">
        <f t="shared" si="476"/>
        <v>36.532696021731489</v>
      </c>
      <c r="AY378" s="58"/>
      <c r="AZ378" s="58"/>
      <c r="BA378" s="58"/>
      <c r="BB378" s="58"/>
      <c r="BC378" s="58"/>
      <c r="BD378" s="58"/>
      <c r="BE378" s="58"/>
      <c r="BF378" s="58"/>
      <c r="BG378" s="58"/>
      <c r="BH378" s="58"/>
      <c r="BI378" s="58"/>
      <c r="BJ378" s="58"/>
      <c r="BK378" s="58"/>
      <c r="BL378" s="58"/>
      <c r="BM378" s="58"/>
      <c r="BN378" s="58"/>
      <c r="BO378" s="58"/>
      <c r="BP378" s="58"/>
      <c r="BQ378" s="58"/>
      <c r="BR378" s="58"/>
      <c r="BS378" s="58"/>
      <c r="BT378" s="58"/>
      <c r="BU378" s="58"/>
      <c r="BV378" s="58"/>
      <c r="BW378" s="58"/>
      <c r="BX378" s="58"/>
      <c r="BY378" s="58"/>
      <c r="BZ378" s="58"/>
      <c r="CA378" s="58"/>
      <c r="CB378" s="58"/>
      <c r="CC378" s="58"/>
      <c r="CD378" s="58"/>
      <c r="CE378" s="58"/>
      <c r="CF378" s="58"/>
      <c r="CG378" s="58"/>
      <c r="CH378" s="58"/>
      <c r="CI378" s="58"/>
      <c r="CJ378" s="58"/>
      <c r="CK378" s="58"/>
      <c r="CL378" s="58"/>
      <c r="CM378" s="58"/>
      <c r="CN378" s="58"/>
      <c r="CO378" s="58"/>
      <c r="CP378" s="58"/>
      <c r="CQ378" s="58"/>
      <c r="CR378" s="58"/>
      <c r="CS378" s="58"/>
      <c r="CT378" s="58"/>
      <c r="CU378" s="58"/>
      <c r="CV378" s="58"/>
      <c r="CW378" s="58"/>
      <c r="CX378" s="58"/>
      <c r="CY378" s="58"/>
      <c r="CZ378" s="58"/>
      <c r="DA378" s="58"/>
      <c r="DB378" s="58"/>
      <c r="DC378" s="58"/>
      <c r="DD378" s="58"/>
      <c r="DE378" s="58"/>
      <c r="DF378" s="58"/>
      <c r="DG378" s="58"/>
      <c r="DH378" s="58"/>
      <c r="DI378" s="58"/>
      <c r="DJ378" s="58"/>
      <c r="DK378" s="58"/>
      <c r="DL378" s="58"/>
      <c r="DM378" s="58"/>
      <c r="DN378" s="58"/>
      <c r="DO378" s="58"/>
      <c r="DP378" s="58"/>
      <c r="DQ378" s="58"/>
      <c r="DR378" s="58"/>
      <c r="DS378" s="58"/>
      <c r="DT378" s="58"/>
      <c r="DU378" s="58"/>
      <c r="DV378" s="58"/>
      <c r="DW378" s="58"/>
      <c r="DX378" s="58"/>
      <c r="DY378" s="58"/>
      <c r="DZ378" s="58"/>
      <c r="EA378" s="58"/>
      <c r="EB378" s="58"/>
      <c r="EC378" s="58"/>
      <c r="ED378" s="58"/>
      <c r="EE378" s="58"/>
      <c r="EF378" s="58"/>
      <c r="EG378" s="58"/>
      <c r="EH378" s="58"/>
      <c r="EI378" s="58"/>
      <c r="EJ378" s="58"/>
      <c r="EK378" s="58"/>
      <c r="EL378" s="58"/>
      <c r="EN378" s="8">
        <v>9</v>
      </c>
      <c r="EO378" s="8">
        <v>1</v>
      </c>
    </row>
    <row r="379" spans="2:145">
      <c r="B379" s="18" t="s">
        <v>451</v>
      </c>
      <c r="C379" s="18" t="s">
        <v>349</v>
      </c>
      <c r="D379" s="18" t="s">
        <v>350</v>
      </c>
      <c r="E379" s="8">
        <v>9</v>
      </c>
      <c r="F379" s="8">
        <v>1</v>
      </c>
      <c r="I379" s="58">
        <v>3.76</v>
      </c>
      <c r="J379" s="58">
        <v>4.0999999999999996</v>
      </c>
      <c r="K379" s="58">
        <v>0.51349999999999996</v>
      </c>
      <c r="L379" s="58">
        <v>75.2</v>
      </c>
      <c r="M379" s="58">
        <v>7.6399999999999996E-2</v>
      </c>
      <c r="N379" s="58">
        <v>8.8599999999999998E-2</v>
      </c>
      <c r="O379" s="58">
        <v>0.55789999999999995</v>
      </c>
      <c r="P379" s="58">
        <v>0</v>
      </c>
      <c r="Q379" s="58">
        <v>12.14</v>
      </c>
      <c r="R379" s="58">
        <v>0</v>
      </c>
      <c r="S379" s="58">
        <v>96.436400000000006</v>
      </c>
      <c r="T379" s="18"/>
      <c r="V379" s="58">
        <f t="shared" si="477"/>
        <v>3.8989427228722762</v>
      </c>
      <c r="W379" s="58"/>
      <c r="X379" s="58">
        <f t="shared" si="478"/>
        <v>4.2515066924937051</v>
      </c>
      <c r="Y379" s="58"/>
      <c r="Z379" s="58">
        <f t="shared" si="479"/>
        <v>0.53247528941354083</v>
      </c>
      <c r="AA379" s="58"/>
      <c r="AB379" s="58">
        <f t="shared" si="480"/>
        <v>77.978854457445522</v>
      </c>
      <c r="AC379" s="58"/>
      <c r="AD379" s="58">
        <f t="shared" si="481"/>
        <v>7.9223197879638801E-2</v>
      </c>
      <c r="AE379" s="58"/>
      <c r="AF379" s="58">
        <f t="shared" si="482"/>
        <v>9.1874022671937144E-2</v>
      </c>
      <c r="AG379" s="58"/>
      <c r="AH379" s="58">
        <f t="shared" si="483"/>
        <v>0.57851599603469228</v>
      </c>
      <c r="AI379" s="58"/>
      <c r="AJ379" s="58">
        <f t="shared" si="484"/>
        <v>0</v>
      </c>
      <c r="AK379" s="58"/>
      <c r="AL379" s="58">
        <f t="shared" si="485"/>
        <v>12.588607621188681</v>
      </c>
      <c r="AM379" s="58"/>
      <c r="AN379" s="58">
        <f t="shared" si="486"/>
        <v>0</v>
      </c>
      <c r="AO379" s="58"/>
      <c r="AP379" s="58">
        <f t="shared" si="487"/>
        <v>8.1504494153659817</v>
      </c>
      <c r="AQ379" s="58">
        <f t="shared" si="469"/>
        <v>1.8634146341463417E-2</v>
      </c>
      <c r="AR379" s="58">
        <f t="shared" si="470"/>
        <v>984.29319371727752</v>
      </c>
      <c r="AS379" s="58">
        <f t="shared" si="471"/>
        <v>18.341463414634148</v>
      </c>
      <c r="AT379" s="58">
        <f t="shared" si="472"/>
        <v>0.15880982254884388</v>
      </c>
      <c r="AU379" s="58">
        <f t="shared" si="473"/>
        <v>5.7957110609480802</v>
      </c>
      <c r="AV379" s="58">
        <f t="shared" si="474"/>
        <v>6.7212041884816749</v>
      </c>
      <c r="AW379" s="58">
        <f t="shared" si="475"/>
        <v>6.8284574468085099E-3</v>
      </c>
      <c r="AX379" s="58">
        <f t="shared" si="476"/>
        <v>40.600133000822005</v>
      </c>
      <c r="AY379" s="58"/>
      <c r="AZ379" s="58"/>
      <c r="BA379" s="58"/>
      <c r="BB379" s="58"/>
      <c r="BC379" s="58"/>
      <c r="BD379" s="58"/>
      <c r="BE379" s="58"/>
      <c r="BF379" s="58"/>
      <c r="BG379" s="58"/>
      <c r="BH379" s="58"/>
      <c r="BI379" s="58"/>
      <c r="BJ379" s="58"/>
      <c r="BK379" s="58"/>
      <c r="BL379" s="58"/>
      <c r="BM379" s="58"/>
      <c r="BN379" s="58"/>
      <c r="BO379" s="58"/>
      <c r="BP379" s="58"/>
      <c r="BQ379" s="58"/>
      <c r="BR379" s="58"/>
      <c r="BS379" s="58"/>
      <c r="BT379" s="58"/>
      <c r="BU379" s="58"/>
      <c r="BV379" s="58"/>
      <c r="BW379" s="58"/>
      <c r="BX379" s="58"/>
      <c r="BY379" s="58"/>
      <c r="BZ379" s="58"/>
      <c r="CA379" s="58"/>
      <c r="CB379" s="58"/>
      <c r="CC379" s="58"/>
      <c r="CD379" s="58"/>
      <c r="CE379" s="58"/>
      <c r="CF379" s="58"/>
      <c r="CG379" s="58"/>
      <c r="CH379" s="58"/>
      <c r="CI379" s="58"/>
      <c r="CJ379" s="58"/>
      <c r="CK379" s="58"/>
      <c r="CL379" s="58"/>
      <c r="CM379" s="58"/>
      <c r="CN379" s="58"/>
      <c r="CO379" s="58"/>
      <c r="CP379" s="58"/>
      <c r="CQ379" s="58"/>
      <c r="CR379" s="58"/>
      <c r="CS379" s="58"/>
      <c r="CT379" s="58"/>
      <c r="CU379" s="58"/>
      <c r="CV379" s="58"/>
      <c r="CW379" s="58"/>
      <c r="CX379" s="58"/>
      <c r="CY379" s="58"/>
      <c r="CZ379" s="58"/>
      <c r="DA379" s="58"/>
      <c r="DB379" s="58"/>
      <c r="DC379" s="58"/>
      <c r="DD379" s="58"/>
      <c r="DE379" s="58"/>
      <c r="DF379" s="58"/>
      <c r="DG379" s="58"/>
      <c r="DH379" s="58"/>
      <c r="DI379" s="58"/>
      <c r="DJ379" s="58"/>
      <c r="DK379" s="58"/>
      <c r="DL379" s="58"/>
      <c r="DM379" s="58"/>
      <c r="DN379" s="58"/>
      <c r="DO379" s="58"/>
      <c r="DP379" s="58"/>
      <c r="DQ379" s="58"/>
      <c r="DR379" s="58"/>
      <c r="DS379" s="58"/>
      <c r="DT379" s="58"/>
      <c r="DU379" s="58"/>
      <c r="DV379" s="58"/>
      <c r="DW379" s="58"/>
      <c r="DX379" s="58"/>
      <c r="DY379" s="58"/>
      <c r="DZ379" s="58"/>
      <c r="EA379" s="58"/>
      <c r="EB379" s="58"/>
      <c r="EC379" s="58"/>
      <c r="ED379" s="58"/>
      <c r="EE379" s="58"/>
      <c r="EF379" s="58"/>
      <c r="EG379" s="58"/>
      <c r="EH379" s="58"/>
      <c r="EI379" s="58"/>
      <c r="EJ379" s="58"/>
      <c r="EK379" s="58"/>
      <c r="EL379" s="58"/>
      <c r="EN379" s="8">
        <v>9</v>
      </c>
      <c r="EO379" s="8">
        <v>1</v>
      </c>
    </row>
    <row r="380" spans="2:145">
      <c r="B380" s="18" t="s">
        <v>452</v>
      </c>
      <c r="C380" s="18" t="s">
        <v>349</v>
      </c>
      <c r="D380" s="18" t="s">
        <v>350</v>
      </c>
      <c r="E380" s="8">
        <v>9</v>
      </c>
      <c r="F380" s="8">
        <v>1</v>
      </c>
      <c r="I380" s="58">
        <v>3.79</v>
      </c>
      <c r="J380" s="58">
        <v>4.03</v>
      </c>
      <c r="K380" s="58">
        <v>0.55830000000000002</v>
      </c>
      <c r="L380" s="58">
        <v>75.59</v>
      </c>
      <c r="M380" s="58">
        <v>8.2900000000000001E-2</v>
      </c>
      <c r="N380" s="58">
        <v>0.12759999999999999</v>
      </c>
      <c r="O380" s="58">
        <v>0.55259999999999998</v>
      </c>
      <c r="P380" s="58">
        <v>8.0799999999999997E-2</v>
      </c>
      <c r="Q380" s="58">
        <v>12.09</v>
      </c>
      <c r="R380" s="58">
        <v>3.1300000000000001E-2</v>
      </c>
      <c r="S380" s="58">
        <v>96.933599999999998</v>
      </c>
      <c r="T380" s="18"/>
      <c r="V380" s="58">
        <f t="shared" si="477"/>
        <v>3.9098929576534864</v>
      </c>
      <c r="W380" s="58"/>
      <c r="X380" s="58">
        <f t="shared" si="478"/>
        <v>4.1574851238373487</v>
      </c>
      <c r="Y380" s="58"/>
      <c r="Z380" s="58">
        <f t="shared" si="479"/>
        <v>0.5759612765852089</v>
      </c>
      <c r="AA380" s="58"/>
      <c r="AB380" s="58">
        <f t="shared" si="480"/>
        <v>77.981216007658858</v>
      </c>
      <c r="AC380" s="58"/>
      <c r="AD380" s="58">
        <f t="shared" si="481"/>
        <v>8.5522460736008984E-2</v>
      </c>
      <c r="AE380" s="58"/>
      <c r="AF380" s="58">
        <f t="shared" si="482"/>
        <v>0.13163650168775326</v>
      </c>
      <c r="AG380" s="58"/>
      <c r="AH380" s="58">
        <f t="shared" si="483"/>
        <v>0.57008096263834207</v>
      </c>
      <c r="AI380" s="58"/>
      <c r="AJ380" s="58">
        <f t="shared" si="484"/>
        <v>8.3356029281900182E-2</v>
      </c>
      <c r="AK380" s="58"/>
      <c r="AL380" s="58">
        <f t="shared" si="485"/>
        <v>12.472455371512044</v>
      </c>
      <c r="AM380" s="58"/>
      <c r="AN380" s="58">
        <f t="shared" si="486"/>
        <v>3.2290145006478664E-2</v>
      </c>
      <c r="AO380" s="58"/>
      <c r="AP380" s="58">
        <f t="shared" si="487"/>
        <v>8.0673780814908351</v>
      </c>
      <c r="AQ380" s="58">
        <f t="shared" si="469"/>
        <v>2.0570719602977669E-2</v>
      </c>
      <c r="AR380" s="58">
        <f t="shared" si="470"/>
        <v>911.82147165259357</v>
      </c>
      <c r="AS380" s="58">
        <f t="shared" si="471"/>
        <v>18.75682382133995</v>
      </c>
      <c r="AT380" s="58">
        <f t="shared" si="472"/>
        <v>0.23090843286283028</v>
      </c>
      <c r="AU380" s="58">
        <f t="shared" si="473"/>
        <v>4.3753918495297812</v>
      </c>
      <c r="AV380" s="58">
        <f t="shared" si="474"/>
        <v>6.7346200241254524</v>
      </c>
      <c r="AW380" s="58">
        <f t="shared" si="475"/>
        <v>7.3858976055033738E-3</v>
      </c>
      <c r="AX380" s="58">
        <f t="shared" si="476"/>
        <v>47.517080087745619</v>
      </c>
      <c r="AY380" s="58"/>
      <c r="AZ380" s="58"/>
      <c r="BA380" s="58"/>
      <c r="BB380" s="58"/>
      <c r="BC380" s="58"/>
      <c r="BD380" s="58"/>
      <c r="BE380" s="58"/>
      <c r="BF380" s="58"/>
      <c r="BG380" s="58"/>
      <c r="BH380" s="58"/>
      <c r="BI380" s="58"/>
      <c r="BJ380" s="58"/>
      <c r="BK380" s="58"/>
      <c r="BL380" s="58"/>
      <c r="BM380" s="58"/>
      <c r="BN380" s="58"/>
      <c r="BO380" s="58"/>
      <c r="BP380" s="58"/>
      <c r="BQ380" s="58"/>
      <c r="BR380" s="58"/>
      <c r="BS380" s="58"/>
      <c r="BT380" s="58"/>
      <c r="BU380" s="58"/>
      <c r="BV380" s="58"/>
      <c r="BW380" s="58"/>
      <c r="BX380" s="58"/>
      <c r="BY380" s="58"/>
      <c r="BZ380" s="58"/>
      <c r="CA380" s="58"/>
      <c r="CB380" s="58"/>
      <c r="CC380" s="58"/>
      <c r="CD380" s="58"/>
      <c r="CE380" s="58"/>
      <c r="CF380" s="58"/>
      <c r="CG380" s="58"/>
      <c r="CH380" s="58"/>
      <c r="CI380" s="58"/>
      <c r="CJ380" s="58"/>
      <c r="CK380" s="58"/>
      <c r="CL380" s="58"/>
      <c r="CM380" s="58"/>
      <c r="CN380" s="58"/>
      <c r="CO380" s="58"/>
      <c r="CP380" s="58"/>
      <c r="CQ380" s="58"/>
      <c r="CR380" s="58"/>
      <c r="CS380" s="58"/>
      <c r="CT380" s="58"/>
      <c r="CU380" s="58"/>
      <c r="CV380" s="58"/>
      <c r="CW380" s="58"/>
      <c r="CX380" s="58"/>
      <c r="CY380" s="58"/>
      <c r="CZ380" s="58"/>
      <c r="DA380" s="58"/>
      <c r="DB380" s="58"/>
      <c r="DC380" s="58"/>
      <c r="DD380" s="58"/>
      <c r="DE380" s="58"/>
      <c r="DF380" s="58"/>
      <c r="DG380" s="58"/>
      <c r="DH380" s="58"/>
      <c r="DI380" s="58"/>
      <c r="DJ380" s="58"/>
      <c r="DK380" s="58"/>
      <c r="DL380" s="58"/>
      <c r="DM380" s="58"/>
      <c r="DN380" s="58"/>
      <c r="DO380" s="58"/>
      <c r="DP380" s="58"/>
      <c r="DQ380" s="58"/>
      <c r="DR380" s="58"/>
      <c r="DS380" s="58"/>
      <c r="DT380" s="58"/>
      <c r="DU380" s="58"/>
      <c r="DV380" s="58"/>
      <c r="DW380" s="58"/>
      <c r="DX380" s="58"/>
      <c r="DY380" s="58"/>
      <c r="DZ380" s="58"/>
      <c r="EA380" s="58"/>
      <c r="EB380" s="58"/>
      <c r="EC380" s="58"/>
      <c r="ED380" s="58"/>
      <c r="EE380" s="58"/>
      <c r="EF380" s="58"/>
      <c r="EG380" s="58"/>
      <c r="EH380" s="58"/>
      <c r="EI380" s="58"/>
      <c r="EJ380" s="58"/>
      <c r="EK380" s="58"/>
      <c r="EL380" s="58"/>
      <c r="EN380" s="8">
        <v>9</v>
      </c>
      <c r="EO380" s="8">
        <v>1</v>
      </c>
    </row>
    <row r="381" spans="2:145">
      <c r="B381" s="18" t="s">
        <v>453</v>
      </c>
      <c r="C381" s="18" t="s">
        <v>349</v>
      </c>
      <c r="D381" s="18" t="s">
        <v>350</v>
      </c>
      <c r="E381" s="8">
        <v>9</v>
      </c>
      <c r="F381" s="8">
        <v>1</v>
      </c>
      <c r="I381" s="58">
        <v>3.82</v>
      </c>
      <c r="J381" s="58">
        <v>4.01</v>
      </c>
      <c r="K381" s="58">
        <v>0.42499999999999999</v>
      </c>
      <c r="L381" s="58">
        <v>75.67</v>
      </c>
      <c r="M381" s="58">
        <v>0.1024</v>
      </c>
      <c r="N381" s="58">
        <v>4.4600000000000001E-2</v>
      </c>
      <c r="O381" s="58">
        <v>0.59850000000000003</v>
      </c>
      <c r="P381" s="58">
        <v>3.8600000000000002E-2</v>
      </c>
      <c r="Q381" s="58">
        <v>11.92</v>
      </c>
      <c r="R381" s="58">
        <v>9.1999999999999998E-3</v>
      </c>
      <c r="S381" s="58">
        <v>96.638400000000004</v>
      </c>
      <c r="T381" s="18"/>
      <c r="V381" s="58">
        <f t="shared" si="477"/>
        <v>3.9528800145697778</v>
      </c>
      <c r="W381" s="58"/>
      <c r="X381" s="58">
        <f t="shared" si="478"/>
        <v>4.1494892299541375</v>
      </c>
      <c r="Y381" s="58"/>
      <c r="Z381" s="58">
        <f t="shared" si="479"/>
        <v>0.43978377125449092</v>
      </c>
      <c r="AA381" s="58"/>
      <c r="AB381" s="58">
        <f t="shared" si="480"/>
        <v>78.302206990181958</v>
      </c>
      <c r="AC381" s="58"/>
      <c r="AD381" s="58">
        <f t="shared" si="481"/>
        <v>0.10596201923872912</v>
      </c>
      <c r="AE381" s="58"/>
      <c r="AF381" s="58">
        <f t="shared" si="482"/>
        <v>4.6151426348118342E-2</v>
      </c>
      <c r="AG381" s="58"/>
      <c r="AH381" s="58">
        <f t="shared" si="483"/>
        <v>0.61931902846073617</v>
      </c>
      <c r="AI381" s="58"/>
      <c r="AJ381" s="58">
        <f t="shared" si="484"/>
        <v>3.9942714283349064E-2</v>
      </c>
      <c r="AK381" s="58"/>
      <c r="AL381" s="58">
        <f t="shared" si="485"/>
        <v>12.334641302008311</v>
      </c>
      <c r="AM381" s="58"/>
      <c r="AN381" s="58">
        <f t="shared" si="486"/>
        <v>9.5200251659795683E-3</v>
      </c>
      <c r="AO381" s="58"/>
      <c r="AP381" s="58">
        <f t="shared" si="487"/>
        <v>8.1023692445239153</v>
      </c>
      <c r="AQ381" s="58">
        <f t="shared" si="469"/>
        <v>2.5536159600997511E-2</v>
      </c>
      <c r="AR381" s="58">
        <f t="shared" si="470"/>
        <v>738.96484375</v>
      </c>
      <c r="AS381" s="58">
        <f t="shared" si="471"/>
        <v>18.870324189526187</v>
      </c>
      <c r="AT381" s="58">
        <f t="shared" si="472"/>
        <v>7.4519632414369236E-2</v>
      </c>
      <c r="AU381" s="58">
        <f t="shared" si="473"/>
        <v>9.5291479820627796</v>
      </c>
      <c r="AV381" s="58">
        <f t="shared" si="474"/>
        <v>4.1503906249999991</v>
      </c>
      <c r="AW381" s="58">
        <f t="shared" si="475"/>
        <v>5.6164926655213419E-3</v>
      </c>
      <c r="AX381" s="58">
        <f t="shared" si="476"/>
        <v>29.364263674622631</v>
      </c>
      <c r="AY381" s="58"/>
      <c r="AZ381" s="58"/>
      <c r="BA381" s="58"/>
      <c r="BB381" s="58"/>
      <c r="BC381" s="58"/>
      <c r="BD381" s="58"/>
      <c r="BE381" s="58"/>
      <c r="BF381" s="58"/>
      <c r="BG381" s="58"/>
      <c r="BH381" s="58"/>
      <c r="BI381" s="58"/>
      <c r="BJ381" s="58"/>
      <c r="BK381" s="58"/>
      <c r="BL381" s="58"/>
      <c r="BM381" s="58"/>
      <c r="BN381" s="58"/>
      <c r="BO381" s="58"/>
      <c r="BP381" s="58"/>
      <c r="BQ381" s="58"/>
      <c r="BR381" s="58"/>
      <c r="BS381" s="58"/>
      <c r="BT381" s="58"/>
      <c r="BU381" s="58"/>
      <c r="BV381" s="58"/>
      <c r="BW381" s="58"/>
      <c r="BX381" s="58"/>
      <c r="BY381" s="58"/>
      <c r="BZ381" s="58"/>
      <c r="CA381" s="58"/>
      <c r="CB381" s="58"/>
      <c r="CC381" s="58"/>
      <c r="CD381" s="58"/>
      <c r="CE381" s="58"/>
      <c r="CF381" s="58"/>
      <c r="CG381" s="58"/>
      <c r="CH381" s="58"/>
      <c r="CI381" s="58"/>
      <c r="CJ381" s="58"/>
      <c r="CK381" s="58"/>
      <c r="CL381" s="58"/>
      <c r="CM381" s="58"/>
      <c r="CN381" s="58"/>
      <c r="CO381" s="58"/>
      <c r="CP381" s="58"/>
      <c r="CQ381" s="58"/>
      <c r="CR381" s="58"/>
      <c r="CS381" s="58"/>
      <c r="CT381" s="58"/>
      <c r="CU381" s="58"/>
      <c r="CV381" s="58"/>
      <c r="CW381" s="58"/>
      <c r="CX381" s="58"/>
      <c r="CY381" s="58"/>
      <c r="CZ381" s="58"/>
      <c r="DA381" s="58"/>
      <c r="DB381" s="58"/>
      <c r="DC381" s="58"/>
      <c r="DD381" s="58"/>
      <c r="DE381" s="58"/>
      <c r="DF381" s="58"/>
      <c r="DG381" s="58"/>
      <c r="DH381" s="58"/>
      <c r="DI381" s="58"/>
      <c r="DJ381" s="58"/>
      <c r="DK381" s="58"/>
      <c r="DL381" s="58"/>
      <c r="DM381" s="58"/>
      <c r="DN381" s="58"/>
      <c r="DO381" s="58"/>
      <c r="DP381" s="58"/>
      <c r="DQ381" s="58"/>
      <c r="DR381" s="58"/>
      <c r="DS381" s="58"/>
      <c r="DT381" s="58"/>
      <c r="DU381" s="58"/>
      <c r="DV381" s="58"/>
      <c r="DW381" s="58"/>
      <c r="DX381" s="58"/>
      <c r="DY381" s="58"/>
      <c r="DZ381" s="58"/>
      <c r="EA381" s="58"/>
      <c r="EB381" s="58"/>
      <c r="EC381" s="58"/>
      <c r="ED381" s="58"/>
      <c r="EE381" s="58"/>
      <c r="EF381" s="58"/>
      <c r="EG381" s="58"/>
      <c r="EH381" s="58"/>
      <c r="EI381" s="58"/>
      <c r="EJ381" s="58"/>
      <c r="EK381" s="58"/>
      <c r="EL381" s="58"/>
      <c r="EN381" s="8">
        <v>9</v>
      </c>
      <c r="EO381" s="8">
        <v>1</v>
      </c>
    </row>
    <row r="382" spans="2:145">
      <c r="B382" s="18" t="s">
        <v>454</v>
      </c>
      <c r="C382" s="18" t="s">
        <v>349</v>
      </c>
      <c r="D382" s="18" t="s">
        <v>350</v>
      </c>
      <c r="E382" s="8">
        <v>9</v>
      </c>
      <c r="F382" s="8">
        <v>1</v>
      </c>
      <c r="I382" s="58">
        <v>3.87</v>
      </c>
      <c r="J382" s="58">
        <v>4.0199999999999996</v>
      </c>
      <c r="K382" s="58">
        <v>0.50739999999999996</v>
      </c>
      <c r="L382" s="58">
        <v>74.819999999999993</v>
      </c>
      <c r="M382" s="58">
        <v>0.1076</v>
      </c>
      <c r="N382" s="58">
        <v>0.1041</v>
      </c>
      <c r="O382" s="58">
        <v>0.6038</v>
      </c>
      <c r="P382" s="58">
        <v>5.2200000000000003E-2</v>
      </c>
      <c r="Q382" s="58">
        <v>12.02</v>
      </c>
      <c r="R382" s="58">
        <v>8.6E-3</v>
      </c>
      <c r="S382" s="58">
        <v>96.113799999999998</v>
      </c>
      <c r="T382" s="18"/>
      <c r="V382" s="58">
        <f t="shared" si="477"/>
        <v>4.0264769471189368</v>
      </c>
      <c r="W382" s="58"/>
      <c r="X382" s="58">
        <f t="shared" si="478"/>
        <v>4.182541945069282</v>
      </c>
      <c r="Y382" s="58"/>
      <c r="Z382" s="58">
        <f t="shared" si="479"/>
        <v>0.52791586640003829</v>
      </c>
      <c r="AA382" s="58"/>
      <c r="AB382" s="58">
        <f t="shared" si="480"/>
        <v>77.845220977632749</v>
      </c>
      <c r="AC382" s="58"/>
      <c r="AD382" s="58">
        <f t="shared" si="481"/>
        <v>0.1119506251963818</v>
      </c>
      <c r="AE382" s="58"/>
      <c r="AF382" s="58">
        <f t="shared" si="482"/>
        <v>0.10830910857754036</v>
      </c>
      <c r="AG382" s="58"/>
      <c r="AH382" s="58">
        <f t="shared" si="483"/>
        <v>0.62821363841612754</v>
      </c>
      <c r="AI382" s="58"/>
      <c r="AJ382" s="58">
        <f t="shared" si="484"/>
        <v>5.4310619286720541E-2</v>
      </c>
      <c r="AK382" s="58"/>
      <c r="AL382" s="58">
        <f t="shared" si="485"/>
        <v>12.506008502421087</v>
      </c>
      <c r="AM382" s="58"/>
      <c r="AN382" s="58">
        <f t="shared" si="486"/>
        <v>8.9477265491531913E-3</v>
      </c>
      <c r="AO382" s="58"/>
      <c r="AP382" s="58">
        <f t="shared" si="487"/>
        <v>8.2090188921882188</v>
      </c>
      <c r="AQ382" s="58">
        <f t="shared" si="469"/>
        <v>2.6766169154228862E-2</v>
      </c>
      <c r="AR382" s="58">
        <f t="shared" si="470"/>
        <v>695.35315985130092</v>
      </c>
      <c r="AS382" s="58">
        <f t="shared" si="471"/>
        <v>18.611940298507459</v>
      </c>
      <c r="AT382" s="58">
        <f t="shared" si="472"/>
        <v>0.17240808214640607</v>
      </c>
      <c r="AU382" s="58">
        <f t="shared" si="473"/>
        <v>4.874159462055716</v>
      </c>
      <c r="AV382" s="58">
        <f t="shared" si="474"/>
        <v>4.7156133828996278</v>
      </c>
      <c r="AW382" s="58">
        <f t="shared" si="475"/>
        <v>6.7816091954023003E-3</v>
      </c>
      <c r="AX382" s="58">
        <f t="shared" si="476"/>
        <v>44.83473944081107</v>
      </c>
      <c r="AY382" s="58"/>
      <c r="AZ382" s="58"/>
      <c r="BA382" s="58"/>
      <c r="BB382" s="58"/>
      <c r="BC382" s="58"/>
      <c r="BD382" s="58"/>
      <c r="BE382" s="58"/>
      <c r="BF382" s="58"/>
      <c r="BG382" s="58"/>
      <c r="BH382" s="58"/>
      <c r="BI382" s="58"/>
      <c r="BJ382" s="58"/>
      <c r="BK382" s="58"/>
      <c r="BL382" s="58"/>
      <c r="BM382" s="58"/>
      <c r="BN382" s="58"/>
      <c r="BO382" s="58"/>
      <c r="BP382" s="58"/>
      <c r="BQ382" s="58"/>
      <c r="BR382" s="58"/>
      <c r="BS382" s="58"/>
      <c r="BT382" s="58"/>
      <c r="BU382" s="58"/>
      <c r="BV382" s="58"/>
      <c r="BW382" s="58"/>
      <c r="BX382" s="58"/>
      <c r="BY382" s="58"/>
      <c r="BZ382" s="58"/>
      <c r="CA382" s="58"/>
      <c r="CB382" s="58"/>
      <c r="CC382" s="58"/>
      <c r="CD382" s="58"/>
      <c r="CE382" s="58"/>
      <c r="CF382" s="58"/>
      <c r="CG382" s="58"/>
      <c r="CH382" s="58"/>
      <c r="CI382" s="58"/>
      <c r="CJ382" s="58"/>
      <c r="CK382" s="58"/>
      <c r="CL382" s="58"/>
      <c r="CM382" s="58"/>
      <c r="CN382" s="58"/>
      <c r="CO382" s="58"/>
      <c r="CP382" s="58"/>
      <c r="CQ382" s="58"/>
      <c r="CR382" s="58"/>
      <c r="CS382" s="58"/>
      <c r="CT382" s="58"/>
      <c r="CU382" s="58"/>
      <c r="CV382" s="58"/>
      <c r="CW382" s="58"/>
      <c r="CX382" s="58"/>
      <c r="CY382" s="58"/>
      <c r="CZ382" s="58"/>
      <c r="DA382" s="58"/>
      <c r="DB382" s="58"/>
      <c r="DC382" s="58"/>
      <c r="DD382" s="58"/>
      <c r="DE382" s="58"/>
      <c r="DF382" s="58"/>
      <c r="DG382" s="58"/>
      <c r="DH382" s="58"/>
      <c r="DI382" s="58"/>
      <c r="DJ382" s="58"/>
      <c r="DK382" s="58"/>
      <c r="DL382" s="58"/>
      <c r="DM382" s="58"/>
      <c r="DN382" s="58"/>
      <c r="DO382" s="58"/>
      <c r="DP382" s="58"/>
      <c r="DQ382" s="58"/>
      <c r="DR382" s="58"/>
      <c r="DS382" s="58"/>
      <c r="DT382" s="58"/>
      <c r="DU382" s="58"/>
      <c r="DV382" s="58"/>
      <c r="DW382" s="58"/>
      <c r="DX382" s="58"/>
      <c r="DY382" s="58"/>
      <c r="DZ382" s="58"/>
      <c r="EA382" s="58"/>
      <c r="EB382" s="58"/>
      <c r="EC382" s="58"/>
      <c r="ED382" s="58"/>
      <c r="EE382" s="58"/>
      <c r="EF382" s="58"/>
      <c r="EG382" s="58"/>
      <c r="EH382" s="58"/>
      <c r="EI382" s="58"/>
      <c r="EJ382" s="58"/>
      <c r="EK382" s="58"/>
      <c r="EL382" s="58"/>
      <c r="EN382" s="8">
        <v>9</v>
      </c>
      <c r="EO382" s="8">
        <v>1</v>
      </c>
    </row>
    <row r="383" spans="2:145">
      <c r="B383" s="18" t="s">
        <v>455</v>
      </c>
      <c r="C383" s="18" t="s">
        <v>349</v>
      </c>
      <c r="D383" s="18" t="s">
        <v>350</v>
      </c>
      <c r="E383" s="8">
        <v>9</v>
      </c>
      <c r="F383" s="8">
        <v>1</v>
      </c>
      <c r="I383" s="58">
        <v>3.82</v>
      </c>
      <c r="J383" s="58">
        <v>4.0199999999999996</v>
      </c>
      <c r="K383" s="58">
        <v>0.4884</v>
      </c>
      <c r="L383" s="58">
        <v>75.28</v>
      </c>
      <c r="M383" s="58">
        <v>8.0299999999999996E-2</v>
      </c>
      <c r="N383" s="58">
        <v>8.6900000000000005E-2</v>
      </c>
      <c r="O383" s="58">
        <v>0.55800000000000005</v>
      </c>
      <c r="P383" s="58">
        <v>3.1199999999999999E-2</v>
      </c>
      <c r="Q383" s="58">
        <v>11.93</v>
      </c>
      <c r="R383" s="58">
        <v>0</v>
      </c>
      <c r="S383" s="58">
        <v>96.294799999999995</v>
      </c>
      <c r="T383" s="18"/>
      <c r="V383" s="58">
        <f t="shared" si="477"/>
        <v>3.9669847177625375</v>
      </c>
      <c r="W383" s="58"/>
      <c r="X383" s="58">
        <f t="shared" si="478"/>
        <v>4.1746802527239266</v>
      </c>
      <c r="Y383" s="58"/>
      <c r="Z383" s="58">
        <f t="shared" si="479"/>
        <v>0.50719249637571295</v>
      </c>
      <c r="AA383" s="58"/>
      <c r="AB383" s="58">
        <f t="shared" si="480"/>
        <v>78.176599359466977</v>
      </c>
      <c r="AC383" s="58"/>
      <c r="AD383" s="58">
        <f t="shared" si="481"/>
        <v>8.3389757286997851E-2</v>
      </c>
      <c r="AE383" s="58"/>
      <c r="AF383" s="58">
        <f t="shared" si="482"/>
        <v>9.0243709940723713E-2</v>
      </c>
      <c r="AG383" s="58"/>
      <c r="AH383" s="58">
        <f t="shared" si="483"/>
        <v>0.57947054254227659</v>
      </c>
      <c r="AI383" s="58"/>
      <c r="AJ383" s="58">
        <f t="shared" si="484"/>
        <v>3.2400503453976749E-2</v>
      </c>
      <c r="AK383" s="58"/>
      <c r="AL383" s="58">
        <f t="shared" si="485"/>
        <v>12.389038660446879</v>
      </c>
      <c r="AM383" s="58"/>
      <c r="AN383" s="58">
        <f t="shared" si="486"/>
        <v>0</v>
      </c>
      <c r="AO383" s="58"/>
      <c r="AP383" s="58">
        <f t="shared" si="487"/>
        <v>8.1416649704864632</v>
      </c>
      <c r="AQ383" s="58">
        <f t="shared" si="469"/>
        <v>1.9975124378109457E-2</v>
      </c>
      <c r="AR383" s="58">
        <f t="shared" si="470"/>
        <v>937.48443337484434</v>
      </c>
      <c r="AS383" s="58">
        <f t="shared" si="471"/>
        <v>18.726368159203982</v>
      </c>
      <c r="AT383" s="58">
        <f t="shared" si="472"/>
        <v>0.15573476702508959</v>
      </c>
      <c r="AU383" s="58">
        <f t="shared" si="473"/>
        <v>5.6202531645569609</v>
      </c>
      <c r="AV383" s="58">
        <f t="shared" si="474"/>
        <v>6.0821917808219181</v>
      </c>
      <c r="AW383" s="58">
        <f t="shared" si="475"/>
        <v>6.4877789585547291E-3</v>
      </c>
      <c r="AX383" s="58">
        <f t="shared" si="476"/>
        <v>41.343596964956681</v>
      </c>
      <c r="AY383" s="58"/>
      <c r="AZ383" s="58"/>
      <c r="BA383" s="58"/>
      <c r="BB383" s="58"/>
      <c r="BC383" s="58"/>
      <c r="BD383" s="58"/>
      <c r="BE383" s="58"/>
      <c r="BF383" s="58"/>
      <c r="BG383" s="58"/>
      <c r="BH383" s="58"/>
      <c r="BI383" s="58"/>
      <c r="BJ383" s="58"/>
      <c r="BK383" s="58"/>
      <c r="BL383" s="58"/>
      <c r="BM383" s="58"/>
      <c r="BN383" s="58"/>
      <c r="BO383" s="58"/>
      <c r="BP383" s="58"/>
      <c r="BQ383" s="58"/>
      <c r="BR383" s="58"/>
      <c r="BS383" s="58"/>
      <c r="BT383" s="58"/>
      <c r="BU383" s="58"/>
      <c r="BV383" s="58"/>
      <c r="BW383" s="58"/>
      <c r="BX383" s="58"/>
      <c r="BY383" s="58"/>
      <c r="BZ383" s="58"/>
      <c r="CA383" s="58"/>
      <c r="CB383" s="58"/>
      <c r="CC383" s="58"/>
      <c r="CD383" s="58"/>
      <c r="CE383" s="58"/>
      <c r="CF383" s="58"/>
      <c r="CG383" s="58"/>
      <c r="CH383" s="58"/>
      <c r="CI383" s="58"/>
      <c r="CJ383" s="58"/>
      <c r="CK383" s="58"/>
      <c r="CL383" s="58"/>
      <c r="CM383" s="58"/>
      <c r="CN383" s="58"/>
      <c r="CO383" s="58"/>
      <c r="CP383" s="58"/>
      <c r="CQ383" s="58"/>
      <c r="CR383" s="58"/>
      <c r="CS383" s="58"/>
      <c r="CT383" s="58"/>
      <c r="CU383" s="58"/>
      <c r="CV383" s="58"/>
      <c r="CW383" s="58"/>
      <c r="CX383" s="58"/>
      <c r="CY383" s="58"/>
      <c r="CZ383" s="58"/>
      <c r="DA383" s="58"/>
      <c r="DB383" s="58"/>
      <c r="DC383" s="58"/>
      <c r="DD383" s="58"/>
      <c r="DE383" s="58"/>
      <c r="DF383" s="58"/>
      <c r="DG383" s="58"/>
      <c r="DH383" s="58"/>
      <c r="DI383" s="58"/>
      <c r="DJ383" s="58"/>
      <c r="DK383" s="58"/>
      <c r="DL383" s="58"/>
      <c r="DM383" s="58"/>
      <c r="DN383" s="58"/>
      <c r="DO383" s="58"/>
      <c r="DP383" s="58"/>
      <c r="DQ383" s="58"/>
      <c r="DR383" s="58"/>
      <c r="DS383" s="58"/>
      <c r="DT383" s="58"/>
      <c r="DU383" s="58"/>
      <c r="DV383" s="58"/>
      <c r="DW383" s="58"/>
      <c r="DX383" s="58"/>
      <c r="DY383" s="58"/>
      <c r="DZ383" s="58"/>
      <c r="EA383" s="58"/>
      <c r="EB383" s="58"/>
      <c r="EC383" s="58"/>
      <c r="ED383" s="58"/>
      <c r="EE383" s="58"/>
      <c r="EF383" s="58"/>
      <c r="EG383" s="58"/>
      <c r="EH383" s="58"/>
      <c r="EI383" s="58"/>
      <c r="EJ383" s="58"/>
      <c r="EK383" s="58"/>
      <c r="EL383" s="58"/>
      <c r="EN383" s="8">
        <v>9</v>
      </c>
      <c r="EO383" s="8">
        <v>1</v>
      </c>
    </row>
    <row r="384" spans="2:145">
      <c r="B384" s="18" t="s">
        <v>456</v>
      </c>
      <c r="C384" s="18" t="s">
        <v>349</v>
      </c>
      <c r="D384" s="18" t="s">
        <v>350</v>
      </c>
      <c r="E384" s="8">
        <v>9</v>
      </c>
      <c r="F384" s="8">
        <v>1</v>
      </c>
      <c r="I384" s="58">
        <v>3.87</v>
      </c>
      <c r="J384" s="58">
        <v>4.0999999999999996</v>
      </c>
      <c r="K384" s="58">
        <v>0.53259999999999996</v>
      </c>
      <c r="L384" s="58">
        <v>75.53</v>
      </c>
      <c r="M384" s="58">
        <v>8.5800000000000001E-2</v>
      </c>
      <c r="N384" s="58">
        <v>4.0599999999999997E-2</v>
      </c>
      <c r="O384" s="58">
        <v>0.56799999999999995</v>
      </c>
      <c r="P384" s="58">
        <v>6.3899999999999998E-2</v>
      </c>
      <c r="Q384" s="58">
        <v>12.04</v>
      </c>
      <c r="R384" s="58">
        <v>1.4E-2</v>
      </c>
      <c r="S384" s="58">
        <v>96.844999999999999</v>
      </c>
      <c r="T384" s="18"/>
      <c r="V384" s="58">
        <f t="shared" si="477"/>
        <v>3.9960762042438951</v>
      </c>
      <c r="W384" s="58"/>
      <c r="X384" s="58">
        <f t="shared" si="478"/>
        <v>4.2335691052713091</v>
      </c>
      <c r="Y384" s="58"/>
      <c r="Z384" s="58">
        <f t="shared" si="479"/>
        <v>0.54995095255304871</v>
      </c>
      <c r="AA384" s="58"/>
      <c r="AB384" s="58">
        <f t="shared" si="480"/>
        <v>77.990603541741962</v>
      </c>
      <c r="AC384" s="58"/>
      <c r="AD384" s="58">
        <f t="shared" si="481"/>
        <v>8.8595177861531316E-2</v>
      </c>
      <c r="AE384" s="58"/>
      <c r="AF384" s="58">
        <f t="shared" si="482"/>
        <v>4.1922659920491503E-2</v>
      </c>
      <c r="AG384" s="58"/>
      <c r="AH384" s="58">
        <f t="shared" si="483"/>
        <v>0.5865042077546595</v>
      </c>
      <c r="AI384" s="58"/>
      <c r="AJ384" s="58">
        <f t="shared" si="484"/>
        <v>6.5981723372399187E-2</v>
      </c>
      <c r="AK384" s="58"/>
      <c r="AL384" s="58">
        <f t="shared" si="485"/>
        <v>12.432237079869894</v>
      </c>
      <c r="AM384" s="58"/>
      <c r="AN384" s="58">
        <f t="shared" si="486"/>
        <v>1.4456089627755693E-2</v>
      </c>
      <c r="AO384" s="58"/>
      <c r="AP384" s="58">
        <f t="shared" si="487"/>
        <v>8.2296453095152042</v>
      </c>
      <c r="AQ384" s="58">
        <f t="shared" si="469"/>
        <v>2.0926829268292688E-2</v>
      </c>
      <c r="AR384" s="58">
        <f t="shared" si="470"/>
        <v>880.30303030303025</v>
      </c>
      <c r="AS384" s="58">
        <f t="shared" si="471"/>
        <v>18.421951219512199</v>
      </c>
      <c r="AT384" s="58">
        <f t="shared" si="472"/>
        <v>7.1478873239436608E-2</v>
      </c>
      <c r="AU384" s="58">
        <f t="shared" si="473"/>
        <v>13.118226600985224</v>
      </c>
      <c r="AV384" s="58">
        <f t="shared" si="474"/>
        <v>6.2074592074592072</v>
      </c>
      <c r="AW384" s="58">
        <f t="shared" si="475"/>
        <v>7.0515027141533166E-3</v>
      </c>
      <c r="AX384" s="58">
        <f t="shared" si="476"/>
        <v>23.193715999723732</v>
      </c>
      <c r="AY384" s="58"/>
      <c r="AZ384" s="58"/>
      <c r="BA384" s="58"/>
      <c r="BB384" s="58"/>
      <c r="BC384" s="58"/>
      <c r="BD384" s="58"/>
      <c r="BE384" s="58"/>
      <c r="BF384" s="58"/>
      <c r="BG384" s="58"/>
      <c r="BH384" s="58"/>
      <c r="BI384" s="58"/>
      <c r="BJ384" s="58"/>
      <c r="BK384" s="58"/>
      <c r="BL384" s="58"/>
      <c r="BM384" s="58"/>
      <c r="BN384" s="58"/>
      <c r="BO384" s="58"/>
      <c r="BP384" s="58"/>
      <c r="BQ384" s="58"/>
      <c r="BR384" s="58"/>
      <c r="BS384" s="58"/>
      <c r="BT384" s="58"/>
      <c r="BU384" s="58"/>
      <c r="BV384" s="58"/>
      <c r="BW384" s="58"/>
      <c r="BX384" s="58"/>
      <c r="BY384" s="58"/>
      <c r="BZ384" s="58"/>
      <c r="CA384" s="58"/>
      <c r="CB384" s="58"/>
      <c r="CC384" s="58"/>
      <c r="CD384" s="58"/>
      <c r="CE384" s="58"/>
      <c r="CF384" s="58"/>
      <c r="CG384" s="58"/>
      <c r="CH384" s="58"/>
      <c r="CI384" s="58"/>
      <c r="CJ384" s="58"/>
      <c r="CK384" s="58"/>
      <c r="CL384" s="58"/>
      <c r="CM384" s="58"/>
      <c r="CN384" s="58"/>
      <c r="CO384" s="58"/>
      <c r="CP384" s="58"/>
      <c r="CQ384" s="58"/>
      <c r="CR384" s="58"/>
      <c r="CS384" s="58"/>
      <c r="CT384" s="58"/>
      <c r="CU384" s="58"/>
      <c r="CV384" s="58"/>
      <c r="CW384" s="58"/>
      <c r="CX384" s="58"/>
      <c r="CY384" s="58"/>
      <c r="CZ384" s="58"/>
      <c r="DA384" s="58"/>
      <c r="DB384" s="58"/>
      <c r="DC384" s="58"/>
      <c r="DD384" s="58"/>
      <c r="DE384" s="58"/>
      <c r="DF384" s="58"/>
      <c r="DG384" s="58"/>
      <c r="DH384" s="58"/>
      <c r="DI384" s="58"/>
      <c r="DJ384" s="58"/>
      <c r="DK384" s="58"/>
      <c r="DL384" s="58"/>
      <c r="DM384" s="58"/>
      <c r="DN384" s="58"/>
      <c r="DO384" s="58"/>
      <c r="DP384" s="58"/>
      <c r="DQ384" s="58"/>
      <c r="DR384" s="58"/>
      <c r="DS384" s="58"/>
      <c r="DT384" s="58"/>
      <c r="DU384" s="58"/>
      <c r="DV384" s="58"/>
      <c r="DW384" s="58"/>
      <c r="DX384" s="58"/>
      <c r="DY384" s="58"/>
      <c r="DZ384" s="58"/>
      <c r="EA384" s="58"/>
      <c r="EB384" s="58"/>
      <c r="EC384" s="58"/>
      <c r="ED384" s="58"/>
      <c r="EE384" s="58"/>
      <c r="EF384" s="58"/>
      <c r="EG384" s="58"/>
      <c r="EH384" s="58"/>
      <c r="EI384" s="58"/>
      <c r="EJ384" s="58"/>
      <c r="EK384" s="58"/>
      <c r="EL384" s="58"/>
      <c r="EN384" s="8">
        <v>9</v>
      </c>
      <c r="EO384" s="8">
        <v>1</v>
      </c>
    </row>
    <row r="385" spans="1:145">
      <c r="B385" s="18" t="s">
        <v>457</v>
      </c>
      <c r="C385" s="18" t="s">
        <v>349</v>
      </c>
      <c r="D385" s="18" t="s">
        <v>350</v>
      </c>
      <c r="E385" s="8">
        <v>9</v>
      </c>
      <c r="F385" s="8">
        <v>1</v>
      </c>
      <c r="I385" s="58">
        <v>3.85</v>
      </c>
      <c r="J385" s="58">
        <v>4.12</v>
      </c>
      <c r="K385" s="58">
        <v>0.44409999999999999</v>
      </c>
      <c r="L385" s="58">
        <v>75.849999999999994</v>
      </c>
      <c r="M385" s="58">
        <v>5.0700000000000002E-2</v>
      </c>
      <c r="N385" s="58">
        <v>6.7000000000000004E-2</v>
      </c>
      <c r="O385" s="58">
        <v>0.57920000000000005</v>
      </c>
      <c r="P385" s="58">
        <v>0.13500000000000001</v>
      </c>
      <c r="Q385" s="58">
        <v>12.15</v>
      </c>
      <c r="R385" s="58">
        <v>5.4399999999999997E-2</v>
      </c>
      <c r="S385" s="58">
        <v>97.3005</v>
      </c>
      <c r="T385" s="18"/>
      <c r="V385" s="58">
        <f t="shared" si="477"/>
        <v>3.9568141993103838</v>
      </c>
      <c r="W385" s="58"/>
      <c r="X385" s="58">
        <f t="shared" si="478"/>
        <v>4.2343050652360468</v>
      </c>
      <c r="Y385" s="58"/>
      <c r="Z385" s="58">
        <f t="shared" si="479"/>
        <v>0.45642108725032243</v>
      </c>
      <c r="AA385" s="58"/>
      <c r="AB385" s="58">
        <f t="shared" si="480"/>
        <v>77.95437844615391</v>
      </c>
      <c r="AC385" s="58"/>
      <c r="AD385" s="58">
        <f t="shared" si="481"/>
        <v>5.2106618157152326E-2</v>
      </c>
      <c r="AE385" s="58"/>
      <c r="AF385" s="58">
        <f t="shared" si="482"/>
        <v>6.8858844507479408E-2</v>
      </c>
      <c r="AG385" s="58"/>
      <c r="AH385" s="58">
        <f t="shared" si="483"/>
        <v>0.59526929460794142</v>
      </c>
      <c r="AI385" s="58"/>
      <c r="AJ385" s="58">
        <f t="shared" si="484"/>
        <v>0.13874543296283165</v>
      </c>
      <c r="AK385" s="58"/>
      <c r="AL385" s="58">
        <f t="shared" si="485"/>
        <v>12.487088966654849</v>
      </c>
      <c r="AM385" s="58"/>
      <c r="AN385" s="58">
        <f t="shared" si="486"/>
        <v>5.5909270764281781E-2</v>
      </c>
      <c r="AO385" s="58"/>
      <c r="AP385" s="58">
        <f t="shared" si="487"/>
        <v>8.1911192645464297</v>
      </c>
      <c r="AQ385" s="58">
        <f t="shared" si="469"/>
        <v>1.2305825242718447E-2</v>
      </c>
      <c r="AR385" s="58">
        <f t="shared" si="470"/>
        <v>1496.0552268244573</v>
      </c>
      <c r="AS385" s="58">
        <f t="shared" si="471"/>
        <v>18.410194174757279</v>
      </c>
      <c r="AT385" s="58">
        <f t="shared" si="472"/>
        <v>0.11567679558011049</v>
      </c>
      <c r="AU385" s="58">
        <f t="shared" si="473"/>
        <v>6.6283582089552233</v>
      </c>
      <c r="AV385" s="58">
        <f t="shared" si="474"/>
        <v>8.7593688362919124</v>
      </c>
      <c r="AW385" s="58">
        <f t="shared" si="475"/>
        <v>5.8549769281476607E-3</v>
      </c>
      <c r="AX385" s="58">
        <f t="shared" si="476"/>
        <v>37.407842495173213</v>
      </c>
      <c r="AY385" s="58"/>
      <c r="AZ385" s="58"/>
      <c r="BA385" s="58"/>
      <c r="BB385" s="58"/>
      <c r="BC385" s="58"/>
      <c r="BD385" s="58"/>
      <c r="BE385" s="58"/>
      <c r="BF385" s="58"/>
      <c r="BG385" s="58"/>
      <c r="BH385" s="58"/>
      <c r="BI385" s="58"/>
      <c r="BJ385" s="58"/>
      <c r="BK385" s="58"/>
      <c r="BL385" s="58"/>
      <c r="BM385" s="58"/>
      <c r="BN385" s="58"/>
      <c r="BO385" s="58"/>
      <c r="BP385" s="58"/>
      <c r="BQ385" s="58"/>
      <c r="BR385" s="58"/>
      <c r="BS385" s="58"/>
      <c r="BT385" s="58"/>
      <c r="BU385" s="58"/>
      <c r="BV385" s="58"/>
      <c r="BW385" s="58"/>
      <c r="BX385" s="58"/>
      <c r="BY385" s="58"/>
      <c r="BZ385" s="58"/>
      <c r="CA385" s="58"/>
      <c r="CB385" s="58"/>
      <c r="CC385" s="58"/>
      <c r="CD385" s="58"/>
      <c r="CE385" s="58"/>
      <c r="CF385" s="58"/>
      <c r="CG385" s="58"/>
      <c r="CH385" s="58"/>
      <c r="CI385" s="58"/>
      <c r="CJ385" s="58"/>
      <c r="CK385" s="58"/>
      <c r="CL385" s="58"/>
      <c r="CM385" s="58"/>
      <c r="CN385" s="58"/>
      <c r="CO385" s="58"/>
      <c r="CP385" s="58"/>
      <c r="CQ385" s="58"/>
      <c r="CR385" s="58"/>
      <c r="CS385" s="58"/>
      <c r="CT385" s="58"/>
      <c r="CU385" s="58"/>
      <c r="CV385" s="58"/>
      <c r="CW385" s="58"/>
      <c r="CX385" s="58"/>
      <c r="CY385" s="58"/>
      <c r="CZ385" s="58"/>
      <c r="DA385" s="58"/>
      <c r="DB385" s="58"/>
      <c r="DC385" s="58"/>
      <c r="DD385" s="58"/>
      <c r="DE385" s="58"/>
      <c r="DF385" s="58"/>
      <c r="DG385" s="58"/>
      <c r="DH385" s="58"/>
      <c r="DI385" s="58"/>
      <c r="DJ385" s="58"/>
      <c r="DK385" s="58"/>
      <c r="DL385" s="58"/>
      <c r="DM385" s="58"/>
      <c r="DN385" s="58"/>
      <c r="DO385" s="58"/>
      <c r="DP385" s="58"/>
      <c r="DQ385" s="58"/>
      <c r="DR385" s="58"/>
      <c r="DS385" s="58"/>
      <c r="DT385" s="58"/>
      <c r="DU385" s="58"/>
      <c r="DV385" s="58"/>
      <c r="DW385" s="58"/>
      <c r="DX385" s="58"/>
      <c r="DY385" s="58"/>
      <c r="DZ385" s="58"/>
      <c r="EA385" s="58"/>
      <c r="EB385" s="58"/>
      <c r="EC385" s="58"/>
      <c r="ED385" s="58"/>
      <c r="EE385" s="58"/>
      <c r="EF385" s="58"/>
      <c r="EG385" s="58"/>
      <c r="EH385" s="58"/>
      <c r="EI385" s="58"/>
      <c r="EJ385" s="58"/>
      <c r="EK385" s="58"/>
      <c r="EL385" s="58"/>
      <c r="EN385" s="8">
        <v>9</v>
      </c>
      <c r="EO385" s="8">
        <v>1</v>
      </c>
    </row>
    <row r="386" spans="1:145" s="16" customFormat="1">
      <c r="A386" s="1"/>
      <c r="B386" s="1" t="s">
        <v>130</v>
      </c>
      <c r="C386" s="1" t="s">
        <v>349</v>
      </c>
      <c r="D386" s="1" t="s">
        <v>350</v>
      </c>
      <c r="E386" s="1">
        <v>9</v>
      </c>
      <c r="F386" s="1">
        <v>1</v>
      </c>
      <c r="G386" s="1"/>
      <c r="H386" s="1"/>
      <c r="I386" s="59">
        <f>AVERAGE(I347:I385)</f>
        <v>3.7823076923076919</v>
      </c>
      <c r="J386" s="59">
        <f t="shared" ref="J386:S386" si="488">AVERAGE(J347:J385)</f>
        <v>4.0410256410256418</v>
      </c>
      <c r="K386" s="59">
        <f t="shared" si="488"/>
        <v>0.49240769230769221</v>
      </c>
      <c r="L386" s="59">
        <f t="shared" si="488"/>
        <v>75.00615384615385</v>
      </c>
      <c r="M386" s="59">
        <f t="shared" si="488"/>
        <v>8.5030769230769229E-2</v>
      </c>
      <c r="N386" s="59">
        <f t="shared" si="488"/>
        <v>7.6379487179487199E-2</v>
      </c>
      <c r="O386" s="59">
        <f t="shared" si="488"/>
        <v>0.59534615384615386</v>
      </c>
      <c r="P386" s="59">
        <f t="shared" si="488"/>
        <v>7.4041025641025646E-2</v>
      </c>
      <c r="Q386" s="59">
        <f t="shared" si="488"/>
        <v>11.922820512820511</v>
      </c>
      <c r="R386" s="59">
        <f t="shared" si="488"/>
        <v>1.4271794871794868E-2</v>
      </c>
      <c r="S386" s="59">
        <f t="shared" si="488"/>
        <v>96.089858974358961</v>
      </c>
      <c r="T386" s="1"/>
      <c r="U386" s="1"/>
      <c r="V386" s="59">
        <f>AVERAGE(V347:V385)</f>
        <v>3.935910106576888</v>
      </c>
      <c r="W386" s="59">
        <f>STDEV(V347:V385)</f>
        <v>0.17599240628300333</v>
      </c>
      <c r="X386" s="59">
        <f>AVERAGE(X347:X385)</f>
        <v>4.2060595508731113</v>
      </c>
      <c r="Y386" s="59">
        <f>STDEV(X347:X385)</f>
        <v>8.1061062391411656E-2</v>
      </c>
      <c r="Z386" s="59">
        <f>AVERAGE(Z347:Z385)</f>
        <v>0.51208241075916183</v>
      </c>
      <c r="AA386" s="59">
        <f>STDEV(Z347:Z385)</f>
        <v>8.6476908800822455E-2</v>
      </c>
      <c r="AB386" s="59">
        <f>AVERAGE(AB347:AB385)</f>
        <v>78.058923314621623</v>
      </c>
      <c r="AC386" s="59">
        <f>STDEV(AB347:AB385)</f>
        <v>0.22402407915328118</v>
      </c>
      <c r="AD386" s="59">
        <f>AVERAGE(AD347:AD385)</f>
        <v>8.8436541852155229E-2</v>
      </c>
      <c r="AE386" s="59">
        <f>STDEV(AD347:AD385)</f>
        <v>1.9814815031294602E-2</v>
      </c>
      <c r="AF386" s="59">
        <f>AVERAGE(AF347:AF385)</f>
        <v>7.948961677436317E-2</v>
      </c>
      <c r="AG386" s="59">
        <f>STDEV(AF347:AF385)</f>
        <v>2.1550689469257013E-2</v>
      </c>
      <c r="AH386" s="59">
        <f>AVERAGE(AH347:AH385)</f>
        <v>0.61965095685794125</v>
      </c>
      <c r="AI386" s="59">
        <f>STDEV(AH347:AH385)</f>
        <v>3.4216353496862695E-2</v>
      </c>
      <c r="AJ386" s="59">
        <f>AVERAGE(AJ347:AJ385)</f>
        <v>7.6943704267060459E-2</v>
      </c>
      <c r="AK386" s="59">
        <f>STDEV(AJ347:AJ385)</f>
        <v>4.2095381881702143E-2</v>
      </c>
      <c r="AL386" s="59">
        <f>AVERAGE(AL347:AL385)</f>
        <v>12.407627702495168</v>
      </c>
      <c r="AM386" s="59">
        <f>STDEV(AL347:AL385)</f>
        <v>0.11813136393860059</v>
      </c>
      <c r="AN386" s="59">
        <f>AVERAGE(AN347:AN385)</f>
        <v>1.4798890993230994E-2</v>
      </c>
      <c r="AO386" s="59">
        <f>STDEV(AN347:AN385)</f>
        <v>1.6424516300319804E-2</v>
      </c>
      <c r="AP386" s="59">
        <f t="shared" ref="AP386:DA386" si="489">AVERAGE(AP347:AP385)</f>
        <v>8.1419696574499998</v>
      </c>
      <c r="AQ386" s="59">
        <f t="shared" si="489"/>
        <v>2.1054401200531828E-2</v>
      </c>
      <c r="AR386" s="59">
        <f t="shared" si="489"/>
        <v>932.80669570247005</v>
      </c>
      <c r="AS386" s="59">
        <f t="shared" si="489"/>
        <v>18.565129333426551</v>
      </c>
      <c r="AT386" s="59">
        <f t="shared" si="489"/>
        <v>0.128493177970392</v>
      </c>
      <c r="AU386" s="59">
        <f t="shared" si="489"/>
        <v>6.9133580181814365</v>
      </c>
      <c r="AV386" s="59">
        <f t="shared" si="489"/>
        <v>6.1006612789011765</v>
      </c>
      <c r="AW386" s="59">
        <f t="shared" si="489"/>
        <v>6.5619203148321722E-3</v>
      </c>
      <c r="AX386" s="59">
        <f t="shared" si="489"/>
        <v>37.778583333928907</v>
      </c>
      <c r="AY386" s="59" t="e">
        <f t="shared" si="489"/>
        <v>#DIV/0!</v>
      </c>
      <c r="AZ386" s="59" t="e">
        <f t="shared" si="489"/>
        <v>#DIV/0!</v>
      </c>
      <c r="BA386" s="59" t="e">
        <f t="shared" si="489"/>
        <v>#DIV/0!</v>
      </c>
      <c r="BB386" s="59" t="e">
        <f t="shared" si="489"/>
        <v>#DIV/0!</v>
      </c>
      <c r="BC386" s="59" t="e">
        <f t="shared" si="489"/>
        <v>#DIV/0!</v>
      </c>
      <c r="BD386" s="59" t="e">
        <f t="shared" si="489"/>
        <v>#DIV/0!</v>
      </c>
      <c r="BE386" s="59" t="e">
        <f t="shared" si="489"/>
        <v>#DIV/0!</v>
      </c>
      <c r="BF386" s="59" t="e">
        <f t="shared" si="489"/>
        <v>#DIV/0!</v>
      </c>
      <c r="BG386" s="59" t="e">
        <f t="shared" si="489"/>
        <v>#DIV/0!</v>
      </c>
      <c r="BH386" s="59" t="e">
        <f t="shared" si="489"/>
        <v>#DIV/0!</v>
      </c>
      <c r="BI386" s="59" t="e">
        <f t="shared" si="489"/>
        <v>#DIV/0!</v>
      </c>
      <c r="BJ386" s="59" t="e">
        <f t="shared" si="489"/>
        <v>#DIV/0!</v>
      </c>
      <c r="BK386" s="59" t="e">
        <f t="shared" si="489"/>
        <v>#DIV/0!</v>
      </c>
      <c r="BL386" s="59" t="e">
        <f t="shared" si="489"/>
        <v>#DIV/0!</v>
      </c>
      <c r="BM386" s="59" t="e">
        <f t="shared" si="489"/>
        <v>#DIV/0!</v>
      </c>
      <c r="BN386" s="59" t="e">
        <f t="shared" si="489"/>
        <v>#DIV/0!</v>
      </c>
      <c r="BO386" s="59" t="e">
        <f t="shared" si="489"/>
        <v>#DIV/0!</v>
      </c>
      <c r="BP386" s="59" t="e">
        <f t="shared" si="489"/>
        <v>#DIV/0!</v>
      </c>
      <c r="BQ386" s="59" t="e">
        <f t="shared" si="489"/>
        <v>#DIV/0!</v>
      </c>
      <c r="BR386" s="59" t="e">
        <f t="shared" si="489"/>
        <v>#DIV/0!</v>
      </c>
      <c r="BS386" s="59" t="e">
        <f t="shared" si="489"/>
        <v>#DIV/0!</v>
      </c>
      <c r="BT386" s="59" t="e">
        <f t="shared" si="489"/>
        <v>#DIV/0!</v>
      </c>
      <c r="BU386" s="59" t="e">
        <f t="shared" si="489"/>
        <v>#DIV/0!</v>
      </c>
      <c r="BV386" s="59" t="e">
        <f t="shared" si="489"/>
        <v>#DIV/0!</v>
      </c>
      <c r="BW386" s="59" t="e">
        <f t="shared" si="489"/>
        <v>#DIV/0!</v>
      </c>
      <c r="BX386" s="59" t="e">
        <f t="shared" si="489"/>
        <v>#DIV/0!</v>
      </c>
      <c r="BY386" s="59" t="e">
        <f t="shared" si="489"/>
        <v>#DIV/0!</v>
      </c>
      <c r="BZ386" s="59" t="e">
        <f t="shared" si="489"/>
        <v>#DIV/0!</v>
      </c>
      <c r="CA386" s="59" t="e">
        <f t="shared" si="489"/>
        <v>#DIV/0!</v>
      </c>
      <c r="CB386" s="59" t="e">
        <f t="shared" si="489"/>
        <v>#DIV/0!</v>
      </c>
      <c r="CC386" s="59" t="e">
        <f t="shared" si="489"/>
        <v>#DIV/0!</v>
      </c>
      <c r="CD386" s="59" t="e">
        <f t="shared" si="489"/>
        <v>#DIV/0!</v>
      </c>
      <c r="CE386" s="59" t="e">
        <f t="shared" si="489"/>
        <v>#DIV/0!</v>
      </c>
      <c r="CF386" s="59" t="e">
        <f t="shared" si="489"/>
        <v>#DIV/0!</v>
      </c>
      <c r="CG386" s="59" t="e">
        <f t="shared" si="489"/>
        <v>#DIV/0!</v>
      </c>
      <c r="CH386" s="59" t="e">
        <f t="shared" si="489"/>
        <v>#DIV/0!</v>
      </c>
      <c r="CI386" s="59" t="e">
        <f t="shared" si="489"/>
        <v>#DIV/0!</v>
      </c>
      <c r="CJ386" s="59" t="e">
        <f t="shared" si="489"/>
        <v>#DIV/0!</v>
      </c>
      <c r="CK386" s="59" t="e">
        <f t="shared" si="489"/>
        <v>#DIV/0!</v>
      </c>
      <c r="CL386" s="59" t="e">
        <f t="shared" si="489"/>
        <v>#DIV/0!</v>
      </c>
      <c r="CM386" s="59" t="e">
        <f t="shared" si="489"/>
        <v>#DIV/0!</v>
      </c>
      <c r="CN386" s="59" t="e">
        <f t="shared" si="489"/>
        <v>#DIV/0!</v>
      </c>
      <c r="CO386" s="59" t="e">
        <f t="shared" si="489"/>
        <v>#DIV/0!</v>
      </c>
      <c r="CP386" s="59" t="e">
        <f t="shared" si="489"/>
        <v>#DIV/0!</v>
      </c>
      <c r="CQ386" s="59" t="e">
        <f t="shared" si="489"/>
        <v>#DIV/0!</v>
      </c>
      <c r="CR386" s="59" t="e">
        <f t="shared" si="489"/>
        <v>#DIV/0!</v>
      </c>
      <c r="CS386" s="59" t="e">
        <f t="shared" si="489"/>
        <v>#DIV/0!</v>
      </c>
      <c r="CT386" s="59" t="e">
        <f t="shared" si="489"/>
        <v>#DIV/0!</v>
      </c>
      <c r="CU386" s="59" t="e">
        <f t="shared" si="489"/>
        <v>#DIV/0!</v>
      </c>
      <c r="CV386" s="59" t="e">
        <f t="shared" si="489"/>
        <v>#DIV/0!</v>
      </c>
      <c r="CW386" s="59" t="e">
        <f t="shared" si="489"/>
        <v>#DIV/0!</v>
      </c>
      <c r="CX386" s="59" t="e">
        <f t="shared" si="489"/>
        <v>#DIV/0!</v>
      </c>
      <c r="CY386" s="59" t="e">
        <f t="shared" si="489"/>
        <v>#DIV/0!</v>
      </c>
      <c r="CZ386" s="59" t="e">
        <f t="shared" si="489"/>
        <v>#DIV/0!</v>
      </c>
      <c r="DA386" s="59" t="e">
        <f t="shared" si="489"/>
        <v>#DIV/0!</v>
      </c>
      <c r="DB386" s="59" t="e">
        <f t="shared" ref="DB386:EG386" si="490">AVERAGE(DB347:DB385)</f>
        <v>#DIV/0!</v>
      </c>
      <c r="DC386" s="59" t="e">
        <f t="shared" si="490"/>
        <v>#DIV/0!</v>
      </c>
      <c r="DD386" s="59" t="e">
        <f t="shared" si="490"/>
        <v>#DIV/0!</v>
      </c>
      <c r="DE386" s="59" t="e">
        <f t="shared" si="490"/>
        <v>#DIV/0!</v>
      </c>
      <c r="DF386" s="59" t="e">
        <f t="shared" si="490"/>
        <v>#DIV/0!</v>
      </c>
      <c r="DG386" s="59" t="e">
        <f t="shared" si="490"/>
        <v>#DIV/0!</v>
      </c>
      <c r="DH386" s="59" t="e">
        <f t="shared" si="490"/>
        <v>#DIV/0!</v>
      </c>
      <c r="DI386" s="59" t="e">
        <f t="shared" si="490"/>
        <v>#DIV/0!</v>
      </c>
      <c r="DJ386" s="59" t="e">
        <f t="shared" si="490"/>
        <v>#DIV/0!</v>
      </c>
      <c r="DK386" s="59" t="e">
        <f t="shared" si="490"/>
        <v>#DIV/0!</v>
      </c>
      <c r="DL386" s="59" t="e">
        <f t="shared" si="490"/>
        <v>#DIV/0!</v>
      </c>
      <c r="DM386" s="59" t="e">
        <f t="shared" si="490"/>
        <v>#DIV/0!</v>
      </c>
      <c r="DN386" s="59" t="e">
        <f t="shared" si="490"/>
        <v>#DIV/0!</v>
      </c>
      <c r="DO386" s="59" t="e">
        <f t="shared" si="490"/>
        <v>#DIV/0!</v>
      </c>
      <c r="DP386" s="59" t="e">
        <f t="shared" si="490"/>
        <v>#DIV/0!</v>
      </c>
      <c r="DQ386" s="59" t="e">
        <f t="shared" si="490"/>
        <v>#DIV/0!</v>
      </c>
      <c r="DR386" s="59" t="e">
        <f t="shared" si="490"/>
        <v>#DIV/0!</v>
      </c>
      <c r="DS386" s="59" t="e">
        <f t="shared" si="490"/>
        <v>#DIV/0!</v>
      </c>
      <c r="DT386" s="59" t="e">
        <f t="shared" si="490"/>
        <v>#DIV/0!</v>
      </c>
      <c r="DU386" s="59" t="e">
        <f t="shared" si="490"/>
        <v>#DIV/0!</v>
      </c>
      <c r="DV386" s="59" t="e">
        <f t="shared" si="490"/>
        <v>#DIV/0!</v>
      </c>
      <c r="DW386" s="59" t="e">
        <f t="shared" si="490"/>
        <v>#DIV/0!</v>
      </c>
      <c r="DX386" s="59" t="e">
        <f t="shared" si="490"/>
        <v>#DIV/0!</v>
      </c>
      <c r="DY386" s="59" t="e">
        <f t="shared" si="490"/>
        <v>#DIV/0!</v>
      </c>
      <c r="DZ386" s="59" t="e">
        <f t="shared" si="490"/>
        <v>#DIV/0!</v>
      </c>
      <c r="EA386" s="59" t="e">
        <f t="shared" si="490"/>
        <v>#DIV/0!</v>
      </c>
      <c r="EB386" s="59" t="e">
        <f t="shared" si="490"/>
        <v>#DIV/0!</v>
      </c>
      <c r="EC386" s="59" t="e">
        <f t="shared" si="490"/>
        <v>#DIV/0!</v>
      </c>
      <c r="ED386" s="59" t="e">
        <f t="shared" si="490"/>
        <v>#DIV/0!</v>
      </c>
      <c r="EE386" s="59" t="e">
        <f t="shared" si="490"/>
        <v>#DIV/0!</v>
      </c>
      <c r="EF386" s="59" t="e">
        <f t="shared" si="490"/>
        <v>#DIV/0!</v>
      </c>
      <c r="EG386" s="59" t="e">
        <f t="shared" si="490"/>
        <v>#DIV/0!</v>
      </c>
      <c r="EH386" s="59" t="e">
        <f>AVERAGE(EH347:EH385)</f>
        <v>#DIV/0!</v>
      </c>
      <c r="EI386" s="59" t="e">
        <f>AVERAGE(EI347:EI385)</f>
        <v>#DIV/0!</v>
      </c>
      <c r="EJ386" s="59" t="e">
        <f>AVERAGE(EJ347:EJ385)</f>
        <v>#DIV/0!</v>
      </c>
      <c r="EK386" s="59" t="e">
        <f>AVERAGE(EK347:EK385)</f>
        <v>#DIV/0!</v>
      </c>
      <c r="EL386" s="59" t="e">
        <f>AVERAGE(EL347:EL385)</f>
        <v>#DIV/0!</v>
      </c>
      <c r="EN386" s="16">
        <v>9</v>
      </c>
      <c r="EO386" s="16">
        <v>1</v>
      </c>
    </row>
    <row r="387" spans="1:145" s="19" customFormat="1">
      <c r="A387" s="2"/>
      <c r="B387" s="2"/>
      <c r="C387" s="2"/>
      <c r="D387" s="2"/>
      <c r="E387" s="2"/>
      <c r="F387" s="2"/>
      <c r="G387" s="2"/>
      <c r="H387" s="2"/>
      <c r="I387" s="60">
        <f>STDEV(I347:I385)</f>
        <v>0.1813902675167485</v>
      </c>
      <c r="J387" s="60">
        <f t="shared" ref="J387:S387" si="491">STDEV(J347:J385)</f>
        <v>6.1848493654586542E-2</v>
      </c>
      <c r="K387" s="60">
        <f t="shared" si="491"/>
        <v>8.468257257054751E-2</v>
      </c>
      <c r="L387" s="60">
        <f t="shared" si="491"/>
        <v>0.90603420228405374</v>
      </c>
      <c r="M387" s="60">
        <f t="shared" si="491"/>
        <v>1.930668215174481E-2</v>
      </c>
      <c r="N387" s="60">
        <f t="shared" si="491"/>
        <v>2.0724155490217725E-2</v>
      </c>
      <c r="O387" s="60">
        <f t="shared" si="491"/>
        <v>3.2259464919974681E-2</v>
      </c>
      <c r="P387" s="60">
        <f t="shared" si="491"/>
        <v>4.049160873400498E-2</v>
      </c>
      <c r="Q387" s="60">
        <f t="shared" si="491"/>
        <v>0.20730029981886974</v>
      </c>
      <c r="R387" s="60">
        <f t="shared" si="491"/>
        <v>1.5881583984337082E-2</v>
      </c>
      <c r="S387" s="60">
        <f t="shared" si="491"/>
        <v>1.1864638443973243</v>
      </c>
      <c r="T387" s="2"/>
      <c r="U387" s="2"/>
      <c r="V387" s="60"/>
      <c r="W387" s="60"/>
      <c r="X387" s="60"/>
      <c r="Y387" s="60"/>
      <c r="Z387" s="60"/>
      <c r="AA387" s="60"/>
      <c r="AB387" s="60"/>
      <c r="AC387" s="60"/>
      <c r="AD387" s="60"/>
      <c r="AE387" s="60"/>
      <c r="AF387" s="60"/>
      <c r="AG387" s="60"/>
      <c r="AH387" s="60"/>
      <c r="AI387" s="60"/>
      <c r="AJ387" s="60"/>
      <c r="AK387" s="60"/>
      <c r="AL387" s="60"/>
      <c r="AM387" s="60"/>
      <c r="AN387" s="60"/>
      <c r="AO387" s="60"/>
      <c r="AP387" s="60">
        <f t="shared" ref="AP387:DA387" si="492">STDEV(AP347:AP385)</f>
        <v>0.16390872936255968</v>
      </c>
      <c r="AQ387" s="60">
        <f t="shared" si="492"/>
        <v>4.8353284578454316E-3</v>
      </c>
      <c r="AR387" s="60">
        <f t="shared" si="492"/>
        <v>239.51281979308303</v>
      </c>
      <c r="AS387" s="60">
        <f t="shared" si="492"/>
        <v>0.34748244166097247</v>
      </c>
      <c r="AT387" s="60">
        <f t="shared" si="492"/>
        <v>3.5630035145527254E-2</v>
      </c>
      <c r="AU387" s="60">
        <f t="shared" si="492"/>
        <v>2.2420947178671335</v>
      </c>
      <c r="AV387" s="60">
        <f t="shared" si="492"/>
        <v>1.8381412533214512</v>
      </c>
      <c r="AW387" s="60">
        <f t="shared" si="492"/>
        <v>1.1180711120027437E-3</v>
      </c>
      <c r="AX387" s="60">
        <f t="shared" si="492"/>
        <v>6.9008713775989978</v>
      </c>
      <c r="AY387" s="60" t="e">
        <f t="shared" si="492"/>
        <v>#DIV/0!</v>
      </c>
      <c r="AZ387" s="60" t="e">
        <f t="shared" si="492"/>
        <v>#DIV/0!</v>
      </c>
      <c r="BA387" s="60" t="e">
        <f t="shared" si="492"/>
        <v>#DIV/0!</v>
      </c>
      <c r="BB387" s="60" t="e">
        <f t="shared" si="492"/>
        <v>#DIV/0!</v>
      </c>
      <c r="BC387" s="60" t="e">
        <f t="shared" si="492"/>
        <v>#DIV/0!</v>
      </c>
      <c r="BD387" s="60" t="e">
        <f t="shared" si="492"/>
        <v>#DIV/0!</v>
      </c>
      <c r="BE387" s="60" t="e">
        <f t="shared" si="492"/>
        <v>#DIV/0!</v>
      </c>
      <c r="BF387" s="60" t="e">
        <f t="shared" si="492"/>
        <v>#DIV/0!</v>
      </c>
      <c r="BG387" s="60" t="e">
        <f t="shared" si="492"/>
        <v>#DIV/0!</v>
      </c>
      <c r="BH387" s="60" t="e">
        <f t="shared" si="492"/>
        <v>#DIV/0!</v>
      </c>
      <c r="BI387" s="60" t="e">
        <f t="shared" si="492"/>
        <v>#DIV/0!</v>
      </c>
      <c r="BJ387" s="60" t="e">
        <f t="shared" si="492"/>
        <v>#DIV/0!</v>
      </c>
      <c r="BK387" s="60" t="e">
        <f t="shared" si="492"/>
        <v>#DIV/0!</v>
      </c>
      <c r="BL387" s="60" t="e">
        <f t="shared" si="492"/>
        <v>#DIV/0!</v>
      </c>
      <c r="BM387" s="60" t="e">
        <f t="shared" si="492"/>
        <v>#DIV/0!</v>
      </c>
      <c r="BN387" s="60" t="e">
        <f t="shared" si="492"/>
        <v>#DIV/0!</v>
      </c>
      <c r="BO387" s="60" t="e">
        <f t="shared" si="492"/>
        <v>#DIV/0!</v>
      </c>
      <c r="BP387" s="60" t="e">
        <f t="shared" si="492"/>
        <v>#DIV/0!</v>
      </c>
      <c r="BQ387" s="60" t="e">
        <f t="shared" si="492"/>
        <v>#DIV/0!</v>
      </c>
      <c r="BR387" s="60" t="e">
        <f t="shared" si="492"/>
        <v>#DIV/0!</v>
      </c>
      <c r="BS387" s="60" t="e">
        <f t="shared" si="492"/>
        <v>#DIV/0!</v>
      </c>
      <c r="BT387" s="60" t="e">
        <f t="shared" si="492"/>
        <v>#DIV/0!</v>
      </c>
      <c r="BU387" s="60" t="e">
        <f t="shared" si="492"/>
        <v>#DIV/0!</v>
      </c>
      <c r="BV387" s="60" t="e">
        <f t="shared" si="492"/>
        <v>#DIV/0!</v>
      </c>
      <c r="BW387" s="60" t="e">
        <f t="shared" si="492"/>
        <v>#DIV/0!</v>
      </c>
      <c r="BX387" s="60" t="e">
        <f t="shared" si="492"/>
        <v>#DIV/0!</v>
      </c>
      <c r="BY387" s="60" t="e">
        <f t="shared" si="492"/>
        <v>#DIV/0!</v>
      </c>
      <c r="BZ387" s="60" t="e">
        <f t="shared" si="492"/>
        <v>#DIV/0!</v>
      </c>
      <c r="CA387" s="60" t="e">
        <f t="shared" si="492"/>
        <v>#DIV/0!</v>
      </c>
      <c r="CB387" s="60" t="e">
        <f t="shared" si="492"/>
        <v>#DIV/0!</v>
      </c>
      <c r="CC387" s="60" t="e">
        <f t="shared" si="492"/>
        <v>#DIV/0!</v>
      </c>
      <c r="CD387" s="60" t="e">
        <f t="shared" si="492"/>
        <v>#DIV/0!</v>
      </c>
      <c r="CE387" s="60" t="e">
        <f t="shared" si="492"/>
        <v>#DIV/0!</v>
      </c>
      <c r="CF387" s="60" t="e">
        <f t="shared" si="492"/>
        <v>#DIV/0!</v>
      </c>
      <c r="CG387" s="60" t="e">
        <f t="shared" si="492"/>
        <v>#DIV/0!</v>
      </c>
      <c r="CH387" s="60" t="e">
        <f t="shared" si="492"/>
        <v>#DIV/0!</v>
      </c>
      <c r="CI387" s="60" t="e">
        <f t="shared" si="492"/>
        <v>#DIV/0!</v>
      </c>
      <c r="CJ387" s="60" t="e">
        <f t="shared" si="492"/>
        <v>#DIV/0!</v>
      </c>
      <c r="CK387" s="60" t="e">
        <f t="shared" si="492"/>
        <v>#DIV/0!</v>
      </c>
      <c r="CL387" s="60" t="e">
        <f t="shared" si="492"/>
        <v>#DIV/0!</v>
      </c>
      <c r="CM387" s="60" t="e">
        <f t="shared" si="492"/>
        <v>#DIV/0!</v>
      </c>
      <c r="CN387" s="60" t="e">
        <f t="shared" si="492"/>
        <v>#DIV/0!</v>
      </c>
      <c r="CO387" s="60" t="e">
        <f t="shared" si="492"/>
        <v>#DIV/0!</v>
      </c>
      <c r="CP387" s="60" t="e">
        <f t="shared" si="492"/>
        <v>#DIV/0!</v>
      </c>
      <c r="CQ387" s="60" t="e">
        <f t="shared" si="492"/>
        <v>#DIV/0!</v>
      </c>
      <c r="CR387" s="60" t="e">
        <f t="shared" si="492"/>
        <v>#DIV/0!</v>
      </c>
      <c r="CS387" s="60" t="e">
        <f t="shared" si="492"/>
        <v>#DIV/0!</v>
      </c>
      <c r="CT387" s="60" t="e">
        <f t="shared" si="492"/>
        <v>#DIV/0!</v>
      </c>
      <c r="CU387" s="60" t="e">
        <f t="shared" si="492"/>
        <v>#DIV/0!</v>
      </c>
      <c r="CV387" s="60" t="e">
        <f t="shared" si="492"/>
        <v>#DIV/0!</v>
      </c>
      <c r="CW387" s="60" t="e">
        <f t="shared" si="492"/>
        <v>#DIV/0!</v>
      </c>
      <c r="CX387" s="60" t="e">
        <f t="shared" si="492"/>
        <v>#DIV/0!</v>
      </c>
      <c r="CY387" s="60" t="e">
        <f t="shared" si="492"/>
        <v>#DIV/0!</v>
      </c>
      <c r="CZ387" s="60" t="e">
        <f t="shared" si="492"/>
        <v>#DIV/0!</v>
      </c>
      <c r="DA387" s="60" t="e">
        <f t="shared" si="492"/>
        <v>#DIV/0!</v>
      </c>
      <c r="DB387" s="60" t="e">
        <f t="shared" ref="DB387:EL387" si="493">STDEV(DB347:DB385)</f>
        <v>#DIV/0!</v>
      </c>
      <c r="DC387" s="60" t="e">
        <f t="shared" si="493"/>
        <v>#DIV/0!</v>
      </c>
      <c r="DD387" s="60" t="e">
        <f t="shared" si="493"/>
        <v>#DIV/0!</v>
      </c>
      <c r="DE387" s="60" t="e">
        <f t="shared" si="493"/>
        <v>#DIV/0!</v>
      </c>
      <c r="DF387" s="60" t="e">
        <f t="shared" si="493"/>
        <v>#DIV/0!</v>
      </c>
      <c r="DG387" s="60" t="e">
        <f t="shared" si="493"/>
        <v>#DIV/0!</v>
      </c>
      <c r="DH387" s="60" t="e">
        <f t="shared" si="493"/>
        <v>#DIV/0!</v>
      </c>
      <c r="DI387" s="60" t="e">
        <f t="shared" si="493"/>
        <v>#DIV/0!</v>
      </c>
      <c r="DJ387" s="60" t="e">
        <f t="shared" si="493"/>
        <v>#DIV/0!</v>
      </c>
      <c r="DK387" s="60" t="e">
        <f t="shared" si="493"/>
        <v>#DIV/0!</v>
      </c>
      <c r="DL387" s="60" t="e">
        <f t="shared" si="493"/>
        <v>#DIV/0!</v>
      </c>
      <c r="DM387" s="60" t="e">
        <f t="shared" si="493"/>
        <v>#DIV/0!</v>
      </c>
      <c r="DN387" s="60" t="e">
        <f t="shared" si="493"/>
        <v>#DIV/0!</v>
      </c>
      <c r="DO387" s="60" t="e">
        <f t="shared" si="493"/>
        <v>#DIV/0!</v>
      </c>
      <c r="DP387" s="60" t="e">
        <f t="shared" si="493"/>
        <v>#DIV/0!</v>
      </c>
      <c r="DQ387" s="60" t="e">
        <f t="shared" si="493"/>
        <v>#DIV/0!</v>
      </c>
      <c r="DR387" s="60" t="e">
        <f t="shared" si="493"/>
        <v>#DIV/0!</v>
      </c>
      <c r="DS387" s="60" t="e">
        <f t="shared" si="493"/>
        <v>#DIV/0!</v>
      </c>
      <c r="DT387" s="60" t="e">
        <f t="shared" si="493"/>
        <v>#DIV/0!</v>
      </c>
      <c r="DU387" s="60" t="e">
        <f t="shared" si="493"/>
        <v>#DIV/0!</v>
      </c>
      <c r="DV387" s="60" t="e">
        <f t="shared" si="493"/>
        <v>#DIV/0!</v>
      </c>
      <c r="DW387" s="60" t="e">
        <f t="shared" si="493"/>
        <v>#DIV/0!</v>
      </c>
      <c r="DX387" s="60" t="e">
        <f t="shared" si="493"/>
        <v>#DIV/0!</v>
      </c>
      <c r="DY387" s="60" t="e">
        <f t="shared" si="493"/>
        <v>#DIV/0!</v>
      </c>
      <c r="DZ387" s="60" t="e">
        <f t="shared" si="493"/>
        <v>#DIV/0!</v>
      </c>
      <c r="EA387" s="60" t="e">
        <f t="shared" si="493"/>
        <v>#DIV/0!</v>
      </c>
      <c r="EB387" s="60" t="e">
        <f t="shared" si="493"/>
        <v>#DIV/0!</v>
      </c>
      <c r="EC387" s="60" t="e">
        <f t="shared" si="493"/>
        <v>#DIV/0!</v>
      </c>
      <c r="ED387" s="60" t="e">
        <f t="shared" si="493"/>
        <v>#DIV/0!</v>
      </c>
      <c r="EE387" s="60" t="e">
        <f t="shared" si="493"/>
        <v>#DIV/0!</v>
      </c>
      <c r="EF387" s="60" t="e">
        <f t="shared" si="493"/>
        <v>#DIV/0!</v>
      </c>
      <c r="EG387" s="60" t="e">
        <f t="shared" si="493"/>
        <v>#DIV/0!</v>
      </c>
      <c r="EH387" s="60" t="e">
        <f t="shared" si="493"/>
        <v>#DIV/0!</v>
      </c>
      <c r="EI387" s="60" t="e">
        <f t="shared" si="493"/>
        <v>#DIV/0!</v>
      </c>
      <c r="EJ387" s="60" t="e">
        <f t="shared" si="493"/>
        <v>#DIV/0!</v>
      </c>
      <c r="EK387" s="60" t="e">
        <f t="shared" si="493"/>
        <v>#DIV/0!</v>
      </c>
      <c r="EL387" s="60" t="e">
        <f t="shared" si="493"/>
        <v>#DIV/0!</v>
      </c>
    </row>
    <row r="388" spans="1:145" s="12" customFormat="1">
      <c r="B388" s="5"/>
      <c r="C388" s="5"/>
      <c r="D388" s="5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3"/>
      <c r="U388" s="3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</row>
    <row r="389" spans="1:145">
      <c r="A389" s="8" t="s">
        <v>418</v>
      </c>
      <c r="B389" s="18" t="s">
        <v>458</v>
      </c>
      <c r="C389" s="18" t="s">
        <v>349</v>
      </c>
      <c r="D389" s="18" t="s">
        <v>350</v>
      </c>
      <c r="E389" s="8">
        <v>9</v>
      </c>
      <c r="F389" s="8">
        <v>3</v>
      </c>
      <c r="G389" s="8" t="s">
        <v>1194</v>
      </c>
      <c r="H389" s="8" t="s">
        <v>1195</v>
      </c>
      <c r="I389" s="58">
        <v>4.4800000000000004</v>
      </c>
      <c r="J389" s="58">
        <v>2.54</v>
      </c>
      <c r="K389" s="58">
        <v>0.92030000000000001</v>
      </c>
      <c r="L389" s="58">
        <v>75.52</v>
      </c>
      <c r="M389" s="58">
        <v>0.1154</v>
      </c>
      <c r="N389" s="58">
        <v>0.15240000000000001</v>
      </c>
      <c r="O389" s="58">
        <v>1.1095999999999999</v>
      </c>
      <c r="P389" s="58">
        <v>7.7899999999999997E-2</v>
      </c>
      <c r="Q389" s="58">
        <v>12.13</v>
      </c>
      <c r="R389" s="58">
        <v>4.7E-2</v>
      </c>
      <c r="S389" s="58">
        <v>97.092699999999994</v>
      </c>
      <c r="T389" s="18"/>
      <c r="V389" s="58">
        <f t="shared" ref="V389:V397" si="494">(I389/S389)*100</f>
        <v>4.6141470985975266</v>
      </c>
      <c r="W389" s="58"/>
      <c r="X389" s="58">
        <f t="shared" ref="X389:X397" si="495">(J389/S389)*100</f>
        <v>2.6160566139369905</v>
      </c>
      <c r="Y389" s="58"/>
      <c r="Z389" s="58">
        <f t="shared" ref="Z389:Z397" si="496">(K389/S389)*100</f>
        <v>0.94785704795520165</v>
      </c>
      <c r="AA389" s="58"/>
      <c r="AB389" s="58">
        <f t="shared" ref="AB389:AB397" si="497">(L389/S389)*100</f>
        <v>77.781336804929722</v>
      </c>
      <c r="AC389" s="58"/>
      <c r="AD389" s="58">
        <f t="shared" ref="AD389:AD397" si="498">(M389/S389)*100</f>
        <v>0.11885548553083806</v>
      </c>
      <c r="AE389" s="58"/>
      <c r="AF389" s="58">
        <f t="shared" ref="AF389:AF397" si="499">(N389/S389)*100</f>
        <v>0.15696339683621943</v>
      </c>
      <c r="AG389" s="58"/>
      <c r="AH389" s="58">
        <f t="shared" ref="AH389:AH397" si="500">(O389/S389)*100</f>
        <v>1.1428253617419231</v>
      </c>
      <c r="AI389" s="58"/>
      <c r="AJ389" s="58">
        <f t="shared" ref="AJ389:AJ397" si="501">(P389/S389)*100</f>
        <v>8.0232602451059662E-2</v>
      </c>
      <c r="AK389" s="58"/>
      <c r="AL389" s="58">
        <f t="shared" ref="AL389:AL397" si="502">(Q389/S389)*100</f>
        <v>12.493215246872321</v>
      </c>
      <c r="AM389" s="58"/>
      <c r="AN389" s="58">
        <f t="shared" ref="AN389:AN397" si="503">(R389/S389)*100</f>
        <v>4.8407346793322259E-2</v>
      </c>
      <c r="AO389" s="58"/>
      <c r="AP389" s="58">
        <f t="shared" ref="AP389:AP397" si="504">V389+X389</f>
        <v>7.2302037125345171</v>
      </c>
      <c r="AQ389" s="58">
        <f t="shared" ref="AQ389:AQ397" si="505">AD389/X389</f>
        <v>4.5433070866141727E-2</v>
      </c>
      <c r="AR389" s="58">
        <f t="shared" ref="AR389:AR397" si="506">AB389/AD389</f>
        <v>654.4194107452339</v>
      </c>
      <c r="AS389" s="58">
        <f t="shared" ref="AS389:AS397" si="507">AB389/X389</f>
        <v>29.732283464566926</v>
      </c>
      <c r="AT389" s="58">
        <f t="shared" ref="AT389:AT397" si="508">AF389/AH389</f>
        <v>0.1373467916366258</v>
      </c>
      <c r="AU389" s="58">
        <f t="shared" ref="AU389:AU397" si="509">Z389/AF389</f>
        <v>6.038713910761154</v>
      </c>
      <c r="AV389" s="58">
        <f t="shared" ref="AV389:AV397" si="510">Z389/AD389</f>
        <v>7.9748700173310221</v>
      </c>
      <c r="AW389" s="58">
        <f t="shared" ref="AW389:AW397" si="511">Z389/AB389</f>
        <v>1.2186175847457627E-2</v>
      </c>
      <c r="AX389" s="58">
        <f t="shared" ref="AX389:AX397" si="512">((AF389/40.311)/((AF389/40.311)+(Z389/159.688)))*100</f>
        <v>39.613549448129568</v>
      </c>
      <c r="AY389" s="58"/>
      <c r="AZ389" s="58"/>
      <c r="BA389" s="58"/>
      <c r="BB389" s="58"/>
      <c r="BC389" s="58"/>
      <c r="BD389" s="58"/>
      <c r="BE389" s="58"/>
      <c r="BF389" s="58"/>
      <c r="BG389" s="58"/>
      <c r="BH389" s="58"/>
      <c r="BI389" s="58"/>
      <c r="BJ389" s="58"/>
      <c r="BK389" s="58"/>
      <c r="BL389" s="58"/>
      <c r="BM389" s="58"/>
      <c r="BN389" s="58"/>
      <c r="BO389" s="58"/>
      <c r="BP389" s="58"/>
      <c r="BQ389" s="58"/>
      <c r="BR389" s="58"/>
      <c r="BS389" s="58"/>
      <c r="BT389" s="58"/>
      <c r="BU389" s="58"/>
      <c r="BV389" s="58"/>
      <c r="BW389" s="58"/>
      <c r="BX389" s="58"/>
      <c r="BY389" s="58"/>
      <c r="BZ389" s="58"/>
      <c r="CA389" s="58"/>
      <c r="CB389" s="58"/>
      <c r="CC389" s="58"/>
      <c r="CD389" s="58"/>
      <c r="CE389" s="58"/>
      <c r="CF389" s="58"/>
      <c r="CG389" s="58"/>
      <c r="CH389" s="58"/>
      <c r="CI389" s="58"/>
      <c r="CJ389" s="58"/>
      <c r="CK389" s="58"/>
      <c r="CL389" s="58"/>
      <c r="CM389" s="58"/>
      <c r="CN389" s="58"/>
      <c r="CO389" s="58"/>
      <c r="CP389" s="58"/>
      <c r="CQ389" s="58"/>
      <c r="CR389" s="58"/>
      <c r="CS389" s="58"/>
      <c r="CT389" s="58"/>
      <c r="CU389" s="58"/>
      <c r="CV389" s="58"/>
      <c r="CW389" s="58"/>
      <c r="CX389" s="58"/>
      <c r="CY389" s="58"/>
      <c r="CZ389" s="58"/>
      <c r="DA389" s="58"/>
      <c r="DB389" s="58"/>
      <c r="DC389" s="58"/>
      <c r="DD389" s="58"/>
      <c r="DE389" s="58"/>
      <c r="DF389" s="58"/>
      <c r="DG389" s="58"/>
      <c r="DH389" s="58"/>
      <c r="DI389" s="58"/>
      <c r="DJ389" s="58"/>
      <c r="DK389" s="58"/>
      <c r="DL389" s="58"/>
      <c r="DM389" s="58"/>
      <c r="DN389" s="58"/>
      <c r="DO389" s="58"/>
      <c r="DP389" s="58"/>
      <c r="DQ389" s="58"/>
      <c r="DR389" s="58"/>
      <c r="DS389" s="58"/>
      <c r="DT389" s="58"/>
      <c r="DU389" s="58"/>
      <c r="DV389" s="58"/>
      <c r="DW389" s="58"/>
      <c r="DX389" s="58"/>
      <c r="DY389" s="58"/>
      <c r="DZ389" s="58"/>
      <c r="EA389" s="58"/>
      <c r="EB389" s="58"/>
      <c r="EC389" s="58"/>
      <c r="ED389" s="58"/>
      <c r="EE389" s="58"/>
      <c r="EF389" s="58"/>
      <c r="EG389" s="58"/>
      <c r="EH389" s="58"/>
      <c r="EI389" s="58"/>
      <c r="EJ389" s="58"/>
      <c r="EK389" s="58"/>
      <c r="EL389" s="58"/>
      <c r="EN389" s="8">
        <v>9</v>
      </c>
      <c r="EO389" s="8">
        <v>3</v>
      </c>
    </row>
    <row r="390" spans="1:145">
      <c r="B390" s="18" t="s">
        <v>459</v>
      </c>
      <c r="C390" s="18" t="s">
        <v>349</v>
      </c>
      <c r="D390" s="18" t="s">
        <v>350</v>
      </c>
      <c r="E390" s="8">
        <v>9</v>
      </c>
      <c r="F390" s="8">
        <v>3</v>
      </c>
      <c r="I390" s="58">
        <v>4.0999999999999996</v>
      </c>
      <c r="J390" s="58">
        <v>2.41</v>
      </c>
      <c r="K390" s="58">
        <v>0.74229999999999996</v>
      </c>
      <c r="L390" s="58">
        <v>73.75</v>
      </c>
      <c r="M390" s="58">
        <v>0.15590000000000001</v>
      </c>
      <c r="N390" s="58">
        <v>0.24809999999999999</v>
      </c>
      <c r="O390" s="58">
        <v>1.3633</v>
      </c>
      <c r="P390" s="58">
        <v>6.7500000000000004E-2</v>
      </c>
      <c r="Q390" s="58">
        <v>12.16</v>
      </c>
      <c r="R390" s="58">
        <v>5.5599999999999997E-2</v>
      </c>
      <c r="S390" s="58">
        <v>95.052800000000005</v>
      </c>
      <c r="T390" s="18"/>
      <c r="V390" s="58">
        <f t="shared" si="494"/>
        <v>4.3133921357392939</v>
      </c>
      <c r="W390" s="58"/>
      <c r="X390" s="58">
        <f t="shared" si="495"/>
        <v>2.5354329383248047</v>
      </c>
      <c r="Y390" s="58"/>
      <c r="Z390" s="58">
        <f t="shared" si="496"/>
        <v>0.78093438594128728</v>
      </c>
      <c r="AA390" s="58"/>
      <c r="AB390" s="58">
        <f t="shared" si="497"/>
        <v>77.588456100188523</v>
      </c>
      <c r="AC390" s="58"/>
      <c r="AD390" s="58">
        <f t="shared" si="498"/>
        <v>0.16401410584433074</v>
      </c>
      <c r="AE390" s="58"/>
      <c r="AF390" s="58">
        <f t="shared" si="499"/>
        <v>0.26101282655534602</v>
      </c>
      <c r="AG390" s="58"/>
      <c r="AH390" s="58">
        <f t="shared" si="500"/>
        <v>1.4342554874764339</v>
      </c>
      <c r="AI390" s="58"/>
      <c r="AJ390" s="58">
        <f t="shared" si="501"/>
        <v>7.101316321034204E-2</v>
      </c>
      <c r="AK390" s="58"/>
      <c r="AL390" s="58">
        <f t="shared" si="502"/>
        <v>12.792889846485323</v>
      </c>
      <c r="AM390" s="58"/>
      <c r="AN390" s="58">
        <f t="shared" si="503"/>
        <v>5.8493805548074325E-2</v>
      </c>
      <c r="AO390" s="58"/>
      <c r="AP390" s="58">
        <f t="shared" si="504"/>
        <v>6.8488250740640986</v>
      </c>
      <c r="AQ390" s="58">
        <f t="shared" si="505"/>
        <v>6.4688796680497929E-2</v>
      </c>
      <c r="AR390" s="58">
        <f t="shared" si="506"/>
        <v>473.05965362411797</v>
      </c>
      <c r="AS390" s="58">
        <f t="shared" si="507"/>
        <v>30.601659751037342</v>
      </c>
      <c r="AT390" s="58">
        <f t="shared" si="508"/>
        <v>0.18198488960610282</v>
      </c>
      <c r="AU390" s="58">
        <f t="shared" si="509"/>
        <v>2.9919387343812982</v>
      </c>
      <c r="AV390" s="58">
        <f t="shared" si="510"/>
        <v>4.7613855035279018</v>
      </c>
      <c r="AW390" s="58">
        <f t="shared" si="511"/>
        <v>1.006508474576271E-2</v>
      </c>
      <c r="AX390" s="58">
        <f t="shared" si="512"/>
        <v>56.971193270276466</v>
      </c>
      <c r="AY390" s="58"/>
      <c r="AZ390" s="58"/>
      <c r="BA390" s="58"/>
      <c r="BB390" s="58"/>
      <c r="BC390" s="58"/>
      <c r="BD390" s="58"/>
      <c r="BE390" s="58"/>
      <c r="BF390" s="58"/>
      <c r="BG390" s="58"/>
      <c r="BH390" s="58"/>
      <c r="BI390" s="58"/>
      <c r="BJ390" s="58"/>
      <c r="BK390" s="58"/>
      <c r="BL390" s="58"/>
      <c r="BM390" s="58"/>
      <c r="BN390" s="58"/>
      <c r="BO390" s="58"/>
      <c r="BP390" s="58"/>
      <c r="BQ390" s="58"/>
      <c r="BR390" s="58"/>
      <c r="BS390" s="58"/>
      <c r="BT390" s="58"/>
      <c r="BU390" s="58"/>
      <c r="BV390" s="58"/>
      <c r="BW390" s="58"/>
      <c r="BX390" s="58"/>
      <c r="BY390" s="58"/>
      <c r="BZ390" s="58"/>
      <c r="CA390" s="58"/>
      <c r="CB390" s="58"/>
      <c r="CC390" s="58"/>
      <c r="CD390" s="58"/>
      <c r="CE390" s="58"/>
      <c r="CF390" s="58"/>
      <c r="CG390" s="58"/>
      <c r="CH390" s="58"/>
      <c r="CI390" s="58"/>
      <c r="CJ390" s="58"/>
      <c r="CK390" s="58"/>
      <c r="CL390" s="58"/>
      <c r="CM390" s="58"/>
      <c r="CN390" s="58"/>
      <c r="CO390" s="58"/>
      <c r="CP390" s="58"/>
      <c r="CQ390" s="58"/>
      <c r="CR390" s="58"/>
      <c r="CS390" s="58"/>
      <c r="CT390" s="58"/>
      <c r="CU390" s="58"/>
      <c r="CV390" s="58"/>
      <c r="CW390" s="58"/>
      <c r="CX390" s="58"/>
      <c r="CY390" s="58"/>
      <c r="CZ390" s="58"/>
      <c r="DA390" s="58"/>
      <c r="DB390" s="58"/>
      <c r="DC390" s="58"/>
      <c r="DD390" s="58"/>
      <c r="DE390" s="58"/>
      <c r="DF390" s="58"/>
      <c r="DG390" s="58"/>
      <c r="DH390" s="58"/>
      <c r="DI390" s="58"/>
      <c r="DJ390" s="58"/>
      <c r="DK390" s="58"/>
      <c r="DL390" s="58"/>
      <c r="DM390" s="58"/>
      <c r="DN390" s="58"/>
      <c r="DO390" s="58"/>
      <c r="DP390" s="58"/>
      <c r="DQ390" s="58"/>
      <c r="DR390" s="58"/>
      <c r="DS390" s="58"/>
      <c r="DT390" s="58"/>
      <c r="DU390" s="58"/>
      <c r="DV390" s="58"/>
      <c r="DW390" s="58"/>
      <c r="DX390" s="58"/>
      <c r="DY390" s="58"/>
      <c r="DZ390" s="58"/>
      <c r="EA390" s="58"/>
      <c r="EB390" s="58"/>
      <c r="EC390" s="58"/>
      <c r="ED390" s="58"/>
      <c r="EE390" s="58"/>
      <c r="EF390" s="58"/>
      <c r="EG390" s="58"/>
      <c r="EH390" s="58"/>
      <c r="EI390" s="58"/>
      <c r="EJ390" s="58"/>
      <c r="EK390" s="58"/>
      <c r="EL390" s="58"/>
      <c r="EN390" s="8">
        <v>9</v>
      </c>
      <c r="EO390" s="8">
        <v>3</v>
      </c>
    </row>
    <row r="391" spans="1:145">
      <c r="B391" s="18" t="s">
        <v>460</v>
      </c>
      <c r="C391" s="18" t="s">
        <v>349</v>
      </c>
      <c r="D391" s="18" t="s">
        <v>350</v>
      </c>
      <c r="E391" s="8">
        <v>9</v>
      </c>
      <c r="F391" s="8">
        <v>3</v>
      </c>
      <c r="I391" s="58">
        <v>4.38</v>
      </c>
      <c r="J391" s="58">
        <v>2.61</v>
      </c>
      <c r="K391" s="58">
        <v>0.7167</v>
      </c>
      <c r="L391" s="58">
        <v>75.41</v>
      </c>
      <c r="M391" s="58">
        <v>0.1419</v>
      </c>
      <c r="N391" s="58">
        <v>0.2298</v>
      </c>
      <c r="O391" s="58">
        <v>1.111</v>
      </c>
      <c r="P391" s="58">
        <v>5.4100000000000002E-2</v>
      </c>
      <c r="Q391" s="58">
        <v>12.28</v>
      </c>
      <c r="R391" s="58">
        <v>8.0999999999999996E-3</v>
      </c>
      <c r="S391" s="58">
        <v>96.941699999999997</v>
      </c>
      <c r="T391" s="18"/>
      <c r="V391" s="58">
        <f t="shared" si="494"/>
        <v>4.5181794831326458</v>
      </c>
      <c r="W391" s="58"/>
      <c r="X391" s="58">
        <f t="shared" si="495"/>
        <v>2.6923398289900011</v>
      </c>
      <c r="Y391" s="58"/>
      <c r="Z391" s="58">
        <f t="shared" si="496"/>
        <v>0.73931032775369121</v>
      </c>
      <c r="AA391" s="58"/>
      <c r="AB391" s="58">
        <f t="shared" si="497"/>
        <v>77.789021649094252</v>
      </c>
      <c r="AC391" s="58"/>
      <c r="AD391" s="58">
        <f t="shared" si="498"/>
        <v>0.14637663667957135</v>
      </c>
      <c r="AE391" s="58"/>
      <c r="AF391" s="58">
        <f t="shared" si="499"/>
        <v>0.23704969069038404</v>
      </c>
      <c r="AG391" s="58"/>
      <c r="AH391" s="58">
        <f t="shared" si="500"/>
        <v>1.1460496360183492</v>
      </c>
      <c r="AI391" s="58"/>
      <c r="AJ391" s="58">
        <f t="shared" si="501"/>
        <v>5.5806737451478572E-2</v>
      </c>
      <c r="AK391" s="58"/>
      <c r="AL391" s="58">
        <f t="shared" si="502"/>
        <v>12.667407318006596</v>
      </c>
      <c r="AM391" s="58"/>
      <c r="AN391" s="58">
        <f t="shared" si="503"/>
        <v>8.3555374003137974E-3</v>
      </c>
      <c r="AO391" s="58"/>
      <c r="AP391" s="58">
        <f t="shared" si="504"/>
        <v>7.2105193121226474</v>
      </c>
      <c r="AQ391" s="58">
        <f t="shared" si="505"/>
        <v>5.4367816091954034E-2</v>
      </c>
      <c r="AR391" s="58">
        <f t="shared" si="506"/>
        <v>531.43058491895692</v>
      </c>
      <c r="AS391" s="58">
        <f t="shared" si="507"/>
        <v>28.892720306513411</v>
      </c>
      <c r="AT391" s="58">
        <f t="shared" si="508"/>
        <v>0.20684068406840686</v>
      </c>
      <c r="AU391" s="58">
        <f t="shared" si="509"/>
        <v>3.1187989556135771</v>
      </c>
      <c r="AV391" s="58">
        <f t="shared" si="510"/>
        <v>5.0507399577167016</v>
      </c>
      <c r="AW391" s="58">
        <f t="shared" si="511"/>
        <v>9.5040445564248781E-3</v>
      </c>
      <c r="AX391" s="58">
        <f t="shared" si="512"/>
        <v>55.950405844533414</v>
      </c>
      <c r="AY391" s="58"/>
      <c r="AZ391" s="58"/>
      <c r="BA391" s="58"/>
      <c r="BB391" s="58"/>
      <c r="BC391" s="58"/>
      <c r="BD391" s="58"/>
      <c r="BE391" s="58"/>
      <c r="BF391" s="58"/>
      <c r="BG391" s="58"/>
      <c r="BH391" s="58"/>
      <c r="BI391" s="58"/>
      <c r="BJ391" s="58"/>
      <c r="BK391" s="58"/>
      <c r="BL391" s="58"/>
      <c r="BM391" s="58"/>
      <c r="BN391" s="58"/>
      <c r="BO391" s="58"/>
      <c r="BP391" s="58"/>
      <c r="BQ391" s="58"/>
      <c r="BR391" s="58"/>
      <c r="BS391" s="58"/>
      <c r="BT391" s="58"/>
      <c r="BU391" s="58"/>
      <c r="BV391" s="58"/>
      <c r="BW391" s="58"/>
      <c r="BX391" s="58"/>
      <c r="BY391" s="58"/>
      <c r="BZ391" s="58"/>
      <c r="CA391" s="58"/>
      <c r="CB391" s="58"/>
      <c r="CC391" s="58"/>
      <c r="CD391" s="58"/>
      <c r="CE391" s="58"/>
      <c r="CF391" s="58"/>
      <c r="CG391" s="58"/>
      <c r="CH391" s="58"/>
      <c r="CI391" s="58"/>
      <c r="CJ391" s="58"/>
      <c r="CK391" s="58"/>
      <c r="CL391" s="58"/>
      <c r="CM391" s="58"/>
      <c r="CN391" s="58"/>
      <c r="CO391" s="58"/>
      <c r="CP391" s="58"/>
      <c r="CQ391" s="58"/>
      <c r="CR391" s="58"/>
      <c r="CS391" s="58"/>
      <c r="CT391" s="58"/>
      <c r="CU391" s="58"/>
      <c r="CV391" s="58"/>
      <c r="CW391" s="58"/>
      <c r="CX391" s="58"/>
      <c r="CY391" s="58"/>
      <c r="CZ391" s="58"/>
      <c r="DA391" s="58"/>
      <c r="DB391" s="58"/>
      <c r="DC391" s="58"/>
      <c r="DD391" s="58"/>
      <c r="DE391" s="58"/>
      <c r="DF391" s="58"/>
      <c r="DG391" s="58"/>
      <c r="DH391" s="58"/>
      <c r="DI391" s="58"/>
      <c r="DJ391" s="58"/>
      <c r="DK391" s="58"/>
      <c r="DL391" s="58"/>
      <c r="DM391" s="58"/>
      <c r="DN391" s="58"/>
      <c r="DO391" s="58"/>
      <c r="DP391" s="58"/>
      <c r="DQ391" s="58"/>
      <c r="DR391" s="58"/>
      <c r="DS391" s="58"/>
      <c r="DT391" s="58"/>
      <c r="DU391" s="58"/>
      <c r="DV391" s="58"/>
      <c r="DW391" s="58"/>
      <c r="DX391" s="58"/>
      <c r="DY391" s="58"/>
      <c r="DZ391" s="58"/>
      <c r="EA391" s="58"/>
      <c r="EB391" s="58"/>
      <c r="EC391" s="58"/>
      <c r="ED391" s="58"/>
      <c r="EE391" s="58"/>
      <c r="EF391" s="58"/>
      <c r="EG391" s="58"/>
      <c r="EH391" s="58"/>
      <c r="EI391" s="58"/>
      <c r="EJ391" s="58"/>
      <c r="EK391" s="58"/>
      <c r="EL391" s="58"/>
      <c r="EN391" s="8">
        <v>9</v>
      </c>
      <c r="EO391" s="8">
        <v>3</v>
      </c>
    </row>
    <row r="392" spans="1:145">
      <c r="B392" s="18" t="s">
        <v>461</v>
      </c>
      <c r="C392" s="18" t="s">
        <v>349</v>
      </c>
      <c r="D392" s="18" t="s">
        <v>350</v>
      </c>
      <c r="E392" s="8">
        <v>9</v>
      </c>
      <c r="F392" s="8">
        <v>3</v>
      </c>
      <c r="I392" s="58">
        <v>4.62</v>
      </c>
      <c r="J392" s="58">
        <v>2.3199999999999998</v>
      </c>
      <c r="K392" s="58">
        <v>0.87509999999999999</v>
      </c>
      <c r="L392" s="58">
        <v>72.55</v>
      </c>
      <c r="M392" s="58">
        <v>0.25390000000000001</v>
      </c>
      <c r="N392" s="58">
        <v>0.39379999999999998</v>
      </c>
      <c r="O392" s="58">
        <v>1.71</v>
      </c>
      <c r="P392" s="58">
        <v>0.152</v>
      </c>
      <c r="Q392" s="58">
        <v>13.09</v>
      </c>
      <c r="R392" s="58">
        <v>0.1012</v>
      </c>
      <c r="S392" s="58">
        <v>96.066100000000006</v>
      </c>
      <c r="T392" s="18"/>
      <c r="V392" s="58">
        <f t="shared" si="494"/>
        <v>4.8091886732156297</v>
      </c>
      <c r="W392" s="58"/>
      <c r="X392" s="58">
        <f t="shared" si="495"/>
        <v>2.4150038359004888</v>
      </c>
      <c r="Y392" s="58"/>
      <c r="Z392" s="58">
        <f t="shared" si="496"/>
        <v>0.91093528310194749</v>
      </c>
      <c r="AA392" s="58"/>
      <c r="AB392" s="58">
        <f t="shared" si="497"/>
        <v>75.520917368353651</v>
      </c>
      <c r="AC392" s="58"/>
      <c r="AD392" s="58">
        <f t="shared" si="498"/>
        <v>0.26429718704100613</v>
      </c>
      <c r="AE392" s="58"/>
      <c r="AF392" s="58">
        <f t="shared" si="499"/>
        <v>0.40992608214552273</v>
      </c>
      <c r="AG392" s="58"/>
      <c r="AH392" s="58">
        <f t="shared" si="500"/>
        <v>1.7800243790473433</v>
      </c>
      <c r="AI392" s="58"/>
      <c r="AJ392" s="58">
        <f t="shared" si="501"/>
        <v>0.15822438924865273</v>
      </c>
      <c r="AK392" s="58"/>
      <c r="AL392" s="58">
        <f t="shared" si="502"/>
        <v>13.626034574110948</v>
      </c>
      <c r="AM392" s="58"/>
      <c r="AN392" s="58">
        <f t="shared" si="503"/>
        <v>0.10534413284186617</v>
      </c>
      <c r="AO392" s="58"/>
      <c r="AP392" s="58">
        <f t="shared" si="504"/>
        <v>7.2241925091161185</v>
      </c>
      <c r="AQ392" s="58">
        <f t="shared" si="505"/>
        <v>0.10943965517241382</v>
      </c>
      <c r="AR392" s="58">
        <f t="shared" si="506"/>
        <v>285.74241827491136</v>
      </c>
      <c r="AS392" s="58">
        <f t="shared" si="507"/>
        <v>31.271551724137932</v>
      </c>
      <c r="AT392" s="58">
        <f t="shared" si="508"/>
        <v>0.23029239766081874</v>
      </c>
      <c r="AU392" s="58">
        <f t="shared" si="509"/>
        <v>2.222194007110208</v>
      </c>
      <c r="AV392" s="58">
        <f t="shared" si="510"/>
        <v>3.4466325324931075</v>
      </c>
      <c r="AW392" s="58">
        <f t="shared" si="511"/>
        <v>1.2062026188835288E-2</v>
      </c>
      <c r="AX392" s="58">
        <f t="shared" si="512"/>
        <v>64.063068119504806</v>
      </c>
      <c r="AY392" s="58"/>
      <c r="AZ392" s="58"/>
      <c r="BA392" s="58"/>
      <c r="BB392" s="58"/>
      <c r="BC392" s="58"/>
      <c r="BD392" s="58"/>
      <c r="BE392" s="58"/>
      <c r="BF392" s="58"/>
      <c r="BG392" s="58"/>
      <c r="BH392" s="58"/>
      <c r="BI392" s="58"/>
      <c r="BJ392" s="58"/>
      <c r="BK392" s="58"/>
      <c r="BL392" s="58"/>
      <c r="BM392" s="58"/>
      <c r="BN392" s="58"/>
      <c r="BO392" s="58"/>
      <c r="BP392" s="58"/>
      <c r="BQ392" s="58"/>
      <c r="BR392" s="58"/>
      <c r="BS392" s="58"/>
      <c r="BT392" s="58"/>
      <c r="BU392" s="58"/>
      <c r="BV392" s="58"/>
      <c r="BW392" s="58"/>
      <c r="BX392" s="58"/>
      <c r="BY392" s="58"/>
      <c r="BZ392" s="58"/>
      <c r="CA392" s="58"/>
      <c r="CB392" s="58"/>
      <c r="CC392" s="58"/>
      <c r="CD392" s="58"/>
      <c r="CE392" s="58"/>
      <c r="CF392" s="58"/>
      <c r="CG392" s="58"/>
      <c r="CH392" s="58"/>
      <c r="CI392" s="58"/>
      <c r="CJ392" s="58"/>
      <c r="CK392" s="58"/>
      <c r="CL392" s="58"/>
      <c r="CM392" s="58"/>
      <c r="CN392" s="58"/>
      <c r="CO392" s="58"/>
      <c r="CP392" s="58"/>
      <c r="CQ392" s="58"/>
      <c r="CR392" s="58"/>
      <c r="CS392" s="58"/>
      <c r="CT392" s="58"/>
      <c r="CU392" s="58"/>
      <c r="CV392" s="58"/>
      <c r="CW392" s="58"/>
      <c r="CX392" s="58"/>
      <c r="CY392" s="58"/>
      <c r="CZ392" s="58"/>
      <c r="DA392" s="58"/>
      <c r="DB392" s="58"/>
      <c r="DC392" s="58"/>
      <c r="DD392" s="58"/>
      <c r="DE392" s="58"/>
      <c r="DF392" s="58"/>
      <c r="DG392" s="58"/>
      <c r="DH392" s="58"/>
      <c r="DI392" s="58"/>
      <c r="DJ392" s="58"/>
      <c r="DK392" s="58"/>
      <c r="DL392" s="58"/>
      <c r="DM392" s="58"/>
      <c r="DN392" s="58"/>
      <c r="DO392" s="58"/>
      <c r="DP392" s="58"/>
      <c r="DQ392" s="58"/>
      <c r="DR392" s="58"/>
      <c r="DS392" s="58"/>
      <c r="DT392" s="58"/>
      <c r="DU392" s="58"/>
      <c r="DV392" s="58"/>
      <c r="DW392" s="58"/>
      <c r="DX392" s="58"/>
      <c r="DY392" s="58"/>
      <c r="DZ392" s="58"/>
      <c r="EA392" s="58"/>
      <c r="EB392" s="58"/>
      <c r="EC392" s="58"/>
      <c r="ED392" s="58"/>
      <c r="EE392" s="58"/>
      <c r="EF392" s="58"/>
      <c r="EG392" s="58"/>
      <c r="EH392" s="58"/>
      <c r="EI392" s="58"/>
      <c r="EJ392" s="58"/>
      <c r="EK392" s="58"/>
      <c r="EL392" s="58"/>
      <c r="EN392" s="8">
        <v>9</v>
      </c>
      <c r="EO392" s="8">
        <v>3</v>
      </c>
    </row>
    <row r="393" spans="1:145">
      <c r="B393" s="18" t="s">
        <v>462</v>
      </c>
      <c r="C393" s="18" t="s">
        <v>349</v>
      </c>
      <c r="D393" s="18" t="s">
        <v>350</v>
      </c>
      <c r="E393" s="8">
        <v>9</v>
      </c>
      <c r="F393" s="8">
        <v>3</v>
      </c>
      <c r="I393" s="58">
        <v>4.22</v>
      </c>
      <c r="J393" s="58">
        <v>2.88</v>
      </c>
      <c r="K393" s="58">
        <v>0.7429</v>
      </c>
      <c r="L393" s="58">
        <v>75.239999999999995</v>
      </c>
      <c r="M393" s="58">
        <v>0.13469999999999999</v>
      </c>
      <c r="N393" s="58">
        <v>0.2122</v>
      </c>
      <c r="O393" s="58">
        <v>1.1451</v>
      </c>
      <c r="P393" s="58">
        <v>8.9999999999999993E-3</v>
      </c>
      <c r="Q393" s="58">
        <v>11.96</v>
      </c>
      <c r="R393" s="58">
        <v>5.2400000000000002E-2</v>
      </c>
      <c r="S393" s="58">
        <v>96.596299999999999</v>
      </c>
      <c r="T393" s="18"/>
      <c r="V393" s="58">
        <f t="shared" si="494"/>
        <v>4.3686973517619201</v>
      </c>
      <c r="W393" s="58"/>
      <c r="X393" s="58">
        <f t="shared" si="495"/>
        <v>2.9814806571266188</v>
      </c>
      <c r="Y393" s="58"/>
      <c r="Z393" s="58">
        <f t="shared" si="496"/>
        <v>0.76907707645116841</v>
      </c>
      <c r="AA393" s="58"/>
      <c r="AB393" s="58">
        <f t="shared" si="497"/>
        <v>77.891182167432902</v>
      </c>
      <c r="AC393" s="58"/>
      <c r="AD393" s="58">
        <f t="shared" si="498"/>
        <v>0.13944633490102623</v>
      </c>
      <c r="AE393" s="58"/>
      <c r="AF393" s="58">
        <f t="shared" si="499"/>
        <v>0.2196771511952321</v>
      </c>
      <c r="AG393" s="58"/>
      <c r="AH393" s="58">
        <f t="shared" si="500"/>
        <v>1.185449132109615</v>
      </c>
      <c r="AI393" s="58"/>
      <c r="AJ393" s="58">
        <f t="shared" si="501"/>
        <v>9.3171270535206824E-3</v>
      </c>
      <c r="AK393" s="58"/>
      <c r="AL393" s="58">
        <f t="shared" si="502"/>
        <v>12.381426617789709</v>
      </c>
      <c r="AM393" s="58"/>
      <c r="AN393" s="58">
        <f t="shared" si="503"/>
        <v>5.4246384178275979E-2</v>
      </c>
      <c r="AO393" s="58"/>
      <c r="AP393" s="58">
        <f t="shared" si="504"/>
        <v>7.3501780088885393</v>
      </c>
      <c r="AQ393" s="58">
        <f t="shared" si="505"/>
        <v>4.6770833333333331E-2</v>
      </c>
      <c r="AR393" s="58">
        <f t="shared" si="506"/>
        <v>558.57461024498878</v>
      </c>
      <c r="AS393" s="58">
        <f t="shared" si="507"/>
        <v>26.124999999999996</v>
      </c>
      <c r="AT393" s="58">
        <f t="shared" si="508"/>
        <v>0.18531132652170113</v>
      </c>
      <c r="AU393" s="58">
        <f t="shared" si="509"/>
        <v>3.5009425070688032</v>
      </c>
      <c r="AV393" s="58">
        <f t="shared" si="510"/>
        <v>5.5152190051967329</v>
      </c>
      <c r="AW393" s="58">
        <f t="shared" si="511"/>
        <v>9.8737373737373749E-3</v>
      </c>
      <c r="AX393" s="58">
        <f t="shared" si="512"/>
        <v>53.085208160618215</v>
      </c>
      <c r="AY393" s="58"/>
      <c r="AZ393" s="58"/>
      <c r="BA393" s="58"/>
      <c r="BB393" s="58"/>
      <c r="BC393" s="58"/>
      <c r="BD393" s="58"/>
      <c r="BE393" s="58"/>
      <c r="BF393" s="58"/>
      <c r="BG393" s="58"/>
      <c r="BH393" s="58"/>
      <c r="BI393" s="58"/>
      <c r="BJ393" s="58"/>
      <c r="BK393" s="58"/>
      <c r="BL393" s="58"/>
      <c r="BM393" s="58"/>
      <c r="BN393" s="58"/>
      <c r="BO393" s="58"/>
      <c r="BP393" s="58"/>
      <c r="BQ393" s="58"/>
      <c r="BR393" s="58"/>
      <c r="BS393" s="58"/>
      <c r="BT393" s="58"/>
      <c r="BU393" s="58"/>
      <c r="BV393" s="58"/>
      <c r="BW393" s="58"/>
      <c r="BX393" s="58"/>
      <c r="BY393" s="58"/>
      <c r="BZ393" s="58"/>
      <c r="CA393" s="58"/>
      <c r="CB393" s="58"/>
      <c r="CC393" s="58"/>
      <c r="CD393" s="58"/>
      <c r="CE393" s="58"/>
      <c r="CF393" s="58"/>
      <c r="CG393" s="58"/>
      <c r="CH393" s="58"/>
      <c r="CI393" s="58"/>
      <c r="CJ393" s="58"/>
      <c r="CK393" s="58"/>
      <c r="CL393" s="58"/>
      <c r="CM393" s="58"/>
      <c r="CN393" s="58"/>
      <c r="CO393" s="58"/>
      <c r="CP393" s="58"/>
      <c r="CQ393" s="58"/>
      <c r="CR393" s="58"/>
      <c r="CS393" s="58"/>
      <c r="CT393" s="58"/>
      <c r="CU393" s="58"/>
      <c r="CV393" s="58"/>
      <c r="CW393" s="58"/>
      <c r="CX393" s="58"/>
      <c r="CY393" s="58"/>
      <c r="CZ393" s="58"/>
      <c r="DA393" s="58"/>
      <c r="DB393" s="58"/>
      <c r="DC393" s="58"/>
      <c r="DD393" s="58"/>
      <c r="DE393" s="58"/>
      <c r="DF393" s="58"/>
      <c r="DG393" s="58"/>
      <c r="DH393" s="58"/>
      <c r="DI393" s="58"/>
      <c r="DJ393" s="58"/>
      <c r="DK393" s="58"/>
      <c r="DL393" s="58"/>
      <c r="DM393" s="58"/>
      <c r="DN393" s="58"/>
      <c r="DO393" s="58"/>
      <c r="DP393" s="58"/>
      <c r="DQ393" s="58"/>
      <c r="DR393" s="58"/>
      <c r="DS393" s="58"/>
      <c r="DT393" s="58"/>
      <c r="DU393" s="58"/>
      <c r="DV393" s="58"/>
      <c r="DW393" s="58"/>
      <c r="DX393" s="58"/>
      <c r="DY393" s="58"/>
      <c r="DZ393" s="58"/>
      <c r="EA393" s="58"/>
      <c r="EB393" s="58"/>
      <c r="EC393" s="58"/>
      <c r="ED393" s="58"/>
      <c r="EE393" s="58"/>
      <c r="EF393" s="58"/>
      <c r="EG393" s="58"/>
      <c r="EH393" s="58"/>
      <c r="EI393" s="58"/>
      <c r="EJ393" s="58"/>
      <c r="EK393" s="58"/>
      <c r="EL393" s="58"/>
      <c r="EN393" s="8">
        <v>9</v>
      </c>
      <c r="EO393" s="8">
        <v>3</v>
      </c>
    </row>
    <row r="394" spans="1:145">
      <c r="B394" s="18" t="s">
        <v>463</v>
      </c>
      <c r="C394" s="18" t="s">
        <v>349</v>
      </c>
      <c r="D394" s="18" t="s">
        <v>350</v>
      </c>
      <c r="E394" s="8">
        <v>9</v>
      </c>
      <c r="F394" s="8">
        <v>3</v>
      </c>
      <c r="I394" s="58">
        <v>3.38</v>
      </c>
      <c r="J394" s="58">
        <v>2.68</v>
      </c>
      <c r="K394" s="58">
        <v>0.48249999999999998</v>
      </c>
      <c r="L394" s="58">
        <v>71.5</v>
      </c>
      <c r="M394" s="58">
        <v>0.11940000000000001</v>
      </c>
      <c r="N394" s="58">
        <v>0.17249999999999999</v>
      </c>
      <c r="O394" s="58">
        <v>0.99970000000000003</v>
      </c>
      <c r="P394" s="58">
        <v>9.06E-2</v>
      </c>
      <c r="Q394" s="58">
        <v>11.87</v>
      </c>
      <c r="R394" s="58">
        <v>1.67E-2</v>
      </c>
      <c r="S394" s="58">
        <v>91.311499999999995</v>
      </c>
      <c r="T394" s="18"/>
      <c r="V394" s="58">
        <f t="shared" si="494"/>
        <v>3.7016148020785988</v>
      </c>
      <c r="W394" s="58"/>
      <c r="X394" s="58">
        <f t="shared" si="495"/>
        <v>2.9350081862635049</v>
      </c>
      <c r="Y394" s="58"/>
      <c r="Z394" s="58">
        <f t="shared" si="496"/>
        <v>0.52841098875826154</v>
      </c>
      <c r="AA394" s="58"/>
      <c r="AB394" s="58">
        <f t="shared" si="497"/>
        <v>78.303390043970367</v>
      </c>
      <c r="AC394" s="58"/>
      <c r="AD394" s="58">
        <f t="shared" si="498"/>
        <v>0.13076118561188899</v>
      </c>
      <c r="AE394" s="58"/>
      <c r="AF394" s="58">
        <f t="shared" si="499"/>
        <v>0.18891377318300542</v>
      </c>
      <c r="AG394" s="58"/>
      <c r="AH394" s="58">
        <f t="shared" si="500"/>
        <v>1.0948237626147856</v>
      </c>
      <c r="AI394" s="58"/>
      <c r="AJ394" s="58">
        <f t="shared" si="501"/>
        <v>9.922079913263937E-2</v>
      </c>
      <c r="AK394" s="58"/>
      <c r="AL394" s="58">
        <f t="shared" si="502"/>
        <v>12.999457899607389</v>
      </c>
      <c r="AM394" s="58"/>
      <c r="AN394" s="58">
        <f t="shared" si="503"/>
        <v>1.8289043548731541E-2</v>
      </c>
      <c r="AO394" s="58"/>
      <c r="AP394" s="58">
        <f t="shared" si="504"/>
        <v>6.6366229883421042</v>
      </c>
      <c r="AQ394" s="58">
        <f t="shared" si="505"/>
        <v>4.4552238805970146E-2</v>
      </c>
      <c r="AR394" s="58">
        <f t="shared" si="506"/>
        <v>598.82747068676713</v>
      </c>
      <c r="AS394" s="58">
        <f t="shared" si="507"/>
        <v>26.67910447761194</v>
      </c>
      <c r="AT394" s="58">
        <f t="shared" si="508"/>
        <v>0.1725517655296589</v>
      </c>
      <c r="AU394" s="58">
        <f t="shared" si="509"/>
        <v>2.7971014492753623</v>
      </c>
      <c r="AV394" s="58">
        <f t="shared" si="510"/>
        <v>4.0410385259631489</v>
      </c>
      <c r="AW394" s="58">
        <f t="shared" si="511"/>
        <v>6.7482517482517481E-3</v>
      </c>
      <c r="AX394" s="58">
        <f t="shared" si="512"/>
        <v>58.613585821630934</v>
      </c>
      <c r="AY394" s="58"/>
      <c r="AZ394" s="58"/>
      <c r="BA394" s="58"/>
      <c r="BB394" s="58"/>
      <c r="BC394" s="58"/>
      <c r="BD394" s="58"/>
      <c r="BE394" s="58"/>
      <c r="BF394" s="58"/>
      <c r="BG394" s="58"/>
      <c r="BH394" s="58"/>
      <c r="BI394" s="58"/>
      <c r="BJ394" s="58"/>
      <c r="BK394" s="58"/>
      <c r="BL394" s="58"/>
      <c r="BM394" s="58"/>
      <c r="BN394" s="58"/>
      <c r="BO394" s="58"/>
      <c r="BP394" s="58"/>
      <c r="BQ394" s="58"/>
      <c r="BR394" s="58"/>
      <c r="BS394" s="58"/>
      <c r="BT394" s="58"/>
      <c r="BU394" s="58"/>
      <c r="BV394" s="58"/>
      <c r="BW394" s="58"/>
      <c r="BX394" s="58"/>
      <c r="BY394" s="58"/>
      <c r="BZ394" s="58"/>
      <c r="CA394" s="58"/>
      <c r="CB394" s="58"/>
      <c r="CC394" s="58"/>
      <c r="CD394" s="58"/>
      <c r="CE394" s="58"/>
      <c r="CF394" s="58"/>
      <c r="CG394" s="58"/>
      <c r="CH394" s="58"/>
      <c r="CI394" s="58"/>
      <c r="CJ394" s="58"/>
      <c r="CK394" s="58"/>
      <c r="CL394" s="58"/>
      <c r="CM394" s="58"/>
      <c r="CN394" s="58"/>
      <c r="CO394" s="58"/>
      <c r="CP394" s="58"/>
      <c r="CQ394" s="58"/>
      <c r="CR394" s="58"/>
      <c r="CS394" s="58"/>
      <c r="CT394" s="58"/>
      <c r="CU394" s="58"/>
      <c r="CV394" s="58"/>
      <c r="CW394" s="58"/>
      <c r="CX394" s="58"/>
      <c r="CY394" s="58"/>
      <c r="CZ394" s="58"/>
      <c r="DA394" s="58"/>
      <c r="DB394" s="58"/>
      <c r="DC394" s="58"/>
      <c r="DD394" s="58"/>
      <c r="DE394" s="58"/>
      <c r="DF394" s="58"/>
      <c r="DG394" s="58"/>
      <c r="DH394" s="58"/>
      <c r="DI394" s="58"/>
      <c r="DJ394" s="58"/>
      <c r="DK394" s="58"/>
      <c r="DL394" s="58"/>
      <c r="DM394" s="58"/>
      <c r="DN394" s="58"/>
      <c r="DO394" s="58"/>
      <c r="DP394" s="58"/>
      <c r="DQ394" s="58"/>
      <c r="DR394" s="58"/>
      <c r="DS394" s="58"/>
      <c r="DT394" s="58"/>
      <c r="DU394" s="58"/>
      <c r="DV394" s="58"/>
      <c r="DW394" s="58"/>
      <c r="DX394" s="58"/>
      <c r="DY394" s="58"/>
      <c r="DZ394" s="58"/>
      <c r="EA394" s="58"/>
      <c r="EB394" s="58"/>
      <c r="EC394" s="58"/>
      <c r="ED394" s="58"/>
      <c r="EE394" s="58"/>
      <c r="EF394" s="58"/>
      <c r="EG394" s="58"/>
      <c r="EH394" s="58"/>
      <c r="EI394" s="58"/>
      <c r="EJ394" s="58"/>
      <c r="EK394" s="58"/>
      <c r="EL394" s="58"/>
      <c r="EN394" s="8">
        <v>9</v>
      </c>
      <c r="EO394" s="8">
        <v>3</v>
      </c>
    </row>
    <row r="395" spans="1:145">
      <c r="B395" s="18" t="s">
        <v>464</v>
      </c>
      <c r="C395" s="18" t="s">
        <v>349</v>
      </c>
      <c r="D395" s="18" t="s">
        <v>350</v>
      </c>
      <c r="E395" s="8">
        <v>9</v>
      </c>
      <c r="F395" s="8">
        <v>3</v>
      </c>
      <c r="I395" s="58">
        <v>4.79</v>
      </c>
      <c r="J395" s="58">
        <v>2.35</v>
      </c>
      <c r="K395" s="58">
        <v>1.0147999999999999</v>
      </c>
      <c r="L395" s="58">
        <v>73.53</v>
      </c>
      <c r="M395" s="58">
        <v>0.22800000000000001</v>
      </c>
      <c r="N395" s="58">
        <v>0.31900000000000001</v>
      </c>
      <c r="O395" s="58">
        <v>1.71</v>
      </c>
      <c r="P395" s="58">
        <v>0.1157</v>
      </c>
      <c r="Q395" s="58">
        <v>13.01</v>
      </c>
      <c r="R395" s="58">
        <v>5.1200000000000002E-2</v>
      </c>
      <c r="S395" s="58">
        <v>97.118799999999993</v>
      </c>
      <c r="T395" s="18"/>
      <c r="V395" s="58">
        <f t="shared" si="494"/>
        <v>4.9321037739346041</v>
      </c>
      <c r="W395" s="58"/>
      <c r="X395" s="58">
        <f t="shared" si="495"/>
        <v>2.419716882828042</v>
      </c>
      <c r="Y395" s="58"/>
      <c r="Z395" s="58">
        <f t="shared" si="496"/>
        <v>1.0449058266782538</v>
      </c>
      <c r="AA395" s="58"/>
      <c r="AB395" s="58">
        <f t="shared" si="497"/>
        <v>75.711396763551448</v>
      </c>
      <c r="AC395" s="58"/>
      <c r="AD395" s="58">
        <f t="shared" si="498"/>
        <v>0.23476402097225257</v>
      </c>
      <c r="AE395" s="58"/>
      <c r="AF395" s="58">
        <f t="shared" si="499"/>
        <v>0.32846369600942354</v>
      </c>
      <c r="AG395" s="58"/>
      <c r="AH395" s="58">
        <f t="shared" si="500"/>
        <v>1.7607301572918941</v>
      </c>
      <c r="AI395" s="58"/>
      <c r="AJ395" s="58">
        <f t="shared" si="501"/>
        <v>0.11913244397583167</v>
      </c>
      <c r="AK395" s="58"/>
      <c r="AL395" s="58">
        <f t="shared" si="502"/>
        <v>13.395964530039498</v>
      </c>
      <c r="AM395" s="58"/>
      <c r="AN395" s="58">
        <f t="shared" si="503"/>
        <v>5.2718938042891801E-2</v>
      </c>
      <c r="AO395" s="58"/>
      <c r="AP395" s="58">
        <f t="shared" si="504"/>
        <v>7.3518206567626461</v>
      </c>
      <c r="AQ395" s="58">
        <f t="shared" si="505"/>
        <v>9.7021276595744679E-2</v>
      </c>
      <c r="AR395" s="58">
        <f t="shared" si="506"/>
        <v>322.5</v>
      </c>
      <c r="AS395" s="58">
        <f t="shared" si="507"/>
        <v>31.289361702127657</v>
      </c>
      <c r="AT395" s="58">
        <f t="shared" si="508"/>
        <v>0.18654970760233919</v>
      </c>
      <c r="AU395" s="58">
        <f t="shared" si="509"/>
        <v>3.1811912225705323</v>
      </c>
      <c r="AV395" s="58">
        <f t="shared" si="510"/>
        <v>4.4508771929824551</v>
      </c>
      <c r="AW395" s="58">
        <f t="shared" si="511"/>
        <v>1.3801169590643274E-2</v>
      </c>
      <c r="AX395" s="58">
        <f t="shared" si="512"/>
        <v>55.461665485012425</v>
      </c>
      <c r="AY395" s="58"/>
      <c r="AZ395" s="58"/>
      <c r="BA395" s="58"/>
      <c r="BB395" s="58"/>
      <c r="BC395" s="58"/>
      <c r="BD395" s="58"/>
      <c r="BE395" s="58"/>
      <c r="BF395" s="58"/>
      <c r="BG395" s="58"/>
      <c r="BH395" s="58"/>
      <c r="BI395" s="58"/>
      <c r="BJ395" s="58"/>
      <c r="BK395" s="58"/>
      <c r="BL395" s="58"/>
      <c r="BM395" s="58"/>
      <c r="BN395" s="58"/>
      <c r="BO395" s="58"/>
      <c r="BP395" s="58"/>
      <c r="BQ395" s="58"/>
      <c r="BR395" s="58"/>
      <c r="BS395" s="58"/>
      <c r="BT395" s="58"/>
      <c r="BU395" s="58"/>
      <c r="BV395" s="58"/>
      <c r="BW395" s="58"/>
      <c r="BX395" s="58"/>
      <c r="BY395" s="58"/>
      <c r="BZ395" s="58"/>
      <c r="CA395" s="58"/>
      <c r="CB395" s="58"/>
      <c r="CC395" s="58"/>
      <c r="CD395" s="58"/>
      <c r="CE395" s="58"/>
      <c r="CF395" s="58"/>
      <c r="CG395" s="58"/>
      <c r="CH395" s="58"/>
      <c r="CI395" s="58"/>
      <c r="CJ395" s="58"/>
      <c r="CK395" s="58"/>
      <c r="CL395" s="58"/>
      <c r="CM395" s="58"/>
      <c r="CN395" s="58"/>
      <c r="CO395" s="58"/>
      <c r="CP395" s="58"/>
      <c r="CQ395" s="58"/>
      <c r="CR395" s="58"/>
      <c r="CS395" s="58"/>
      <c r="CT395" s="58"/>
      <c r="CU395" s="58"/>
      <c r="CV395" s="58"/>
      <c r="CW395" s="58"/>
      <c r="CX395" s="58"/>
      <c r="CY395" s="58"/>
      <c r="CZ395" s="58"/>
      <c r="DA395" s="58"/>
      <c r="DB395" s="58"/>
      <c r="DC395" s="58"/>
      <c r="DD395" s="58"/>
      <c r="DE395" s="58"/>
      <c r="DF395" s="58"/>
      <c r="DG395" s="58"/>
      <c r="DH395" s="58"/>
      <c r="DI395" s="58"/>
      <c r="DJ395" s="58"/>
      <c r="DK395" s="58"/>
      <c r="DL395" s="58"/>
      <c r="DM395" s="58"/>
      <c r="DN395" s="58"/>
      <c r="DO395" s="58"/>
      <c r="DP395" s="58"/>
      <c r="DQ395" s="58"/>
      <c r="DR395" s="58"/>
      <c r="DS395" s="58"/>
      <c r="DT395" s="58"/>
      <c r="DU395" s="58"/>
      <c r="DV395" s="58"/>
      <c r="DW395" s="58"/>
      <c r="DX395" s="58"/>
      <c r="DY395" s="58"/>
      <c r="DZ395" s="58"/>
      <c r="EA395" s="58"/>
      <c r="EB395" s="58"/>
      <c r="EC395" s="58"/>
      <c r="ED395" s="58"/>
      <c r="EE395" s="58"/>
      <c r="EF395" s="58"/>
      <c r="EG395" s="58"/>
      <c r="EH395" s="58"/>
      <c r="EI395" s="58"/>
      <c r="EJ395" s="58"/>
      <c r="EK395" s="58"/>
      <c r="EL395" s="58"/>
      <c r="EN395" s="8">
        <v>9</v>
      </c>
      <c r="EO395" s="8">
        <v>3</v>
      </c>
    </row>
    <row r="396" spans="1:145">
      <c r="B396" s="18" t="s">
        <v>465</v>
      </c>
      <c r="C396" s="18" t="s">
        <v>349</v>
      </c>
      <c r="D396" s="18" t="s">
        <v>350</v>
      </c>
      <c r="E396" s="8">
        <v>9</v>
      </c>
      <c r="F396" s="8">
        <v>3</v>
      </c>
      <c r="I396" s="58">
        <v>4.3</v>
      </c>
      <c r="J396" s="58">
        <v>2.59</v>
      </c>
      <c r="K396" s="58">
        <v>0.64749999999999996</v>
      </c>
      <c r="L396" s="58">
        <v>75.400000000000006</v>
      </c>
      <c r="M396" s="58">
        <v>0.1135</v>
      </c>
      <c r="N396" s="58">
        <v>0.23849999999999999</v>
      </c>
      <c r="O396" s="58">
        <v>1.1309</v>
      </c>
      <c r="P396" s="58">
        <v>0</v>
      </c>
      <c r="Q396" s="58">
        <v>12.24</v>
      </c>
      <c r="R396" s="58">
        <v>2.86E-2</v>
      </c>
      <c r="S396" s="58">
        <v>96.688999999999993</v>
      </c>
      <c r="T396" s="18"/>
      <c r="V396" s="58">
        <f t="shared" si="494"/>
        <v>4.4472483943364809</v>
      </c>
      <c r="W396" s="58"/>
      <c r="X396" s="58">
        <f t="shared" si="495"/>
        <v>2.6786914747282524</v>
      </c>
      <c r="Y396" s="58"/>
      <c r="Z396" s="58">
        <f t="shared" si="496"/>
        <v>0.6696728686820631</v>
      </c>
      <c r="AA396" s="58"/>
      <c r="AB396" s="58">
        <f t="shared" si="497"/>
        <v>77.981983472783895</v>
      </c>
      <c r="AC396" s="58"/>
      <c r="AD396" s="58">
        <f t="shared" si="498"/>
        <v>0.11738667273423038</v>
      </c>
      <c r="AE396" s="58"/>
      <c r="AF396" s="58">
        <f t="shared" si="499"/>
        <v>0.24666714931377925</v>
      </c>
      <c r="AG396" s="58"/>
      <c r="AH396" s="58">
        <f t="shared" si="500"/>
        <v>1.1696263277104946</v>
      </c>
      <c r="AI396" s="58"/>
      <c r="AJ396" s="58">
        <f t="shared" si="501"/>
        <v>0</v>
      </c>
      <c r="AK396" s="58"/>
      <c r="AL396" s="58">
        <f t="shared" si="502"/>
        <v>12.659144266669426</v>
      </c>
      <c r="AM396" s="58"/>
      <c r="AN396" s="58">
        <f t="shared" si="503"/>
        <v>2.9579373041400785E-2</v>
      </c>
      <c r="AO396" s="58"/>
      <c r="AP396" s="58">
        <f t="shared" si="504"/>
        <v>7.1259398690647338</v>
      </c>
      <c r="AQ396" s="58">
        <f t="shared" si="505"/>
        <v>4.3822393822393828E-2</v>
      </c>
      <c r="AR396" s="58">
        <f t="shared" si="506"/>
        <v>664.31718061674019</v>
      </c>
      <c r="AS396" s="58">
        <f t="shared" si="507"/>
        <v>29.11196911196912</v>
      </c>
      <c r="AT396" s="58">
        <f t="shared" si="508"/>
        <v>0.21089397824741357</v>
      </c>
      <c r="AU396" s="58">
        <f t="shared" si="509"/>
        <v>2.7148846960167714</v>
      </c>
      <c r="AV396" s="58">
        <f t="shared" si="510"/>
        <v>5.7048458149779728</v>
      </c>
      <c r="AW396" s="58">
        <f t="shared" si="511"/>
        <v>8.5875331564986713E-3</v>
      </c>
      <c r="AX396" s="58">
        <f t="shared" si="512"/>
        <v>59.335397257204605</v>
      </c>
      <c r="AY396" s="58"/>
      <c r="AZ396" s="58"/>
      <c r="BA396" s="58"/>
      <c r="BB396" s="58"/>
      <c r="BC396" s="58"/>
      <c r="BD396" s="58"/>
      <c r="BE396" s="58"/>
      <c r="BF396" s="58"/>
      <c r="BG396" s="58"/>
      <c r="BH396" s="58"/>
      <c r="BI396" s="58"/>
      <c r="BJ396" s="58"/>
      <c r="BK396" s="58"/>
      <c r="BL396" s="58"/>
      <c r="BM396" s="58"/>
      <c r="BN396" s="58"/>
      <c r="BO396" s="58"/>
      <c r="BP396" s="58"/>
      <c r="BQ396" s="58"/>
      <c r="BR396" s="58"/>
      <c r="BS396" s="58"/>
      <c r="BT396" s="58"/>
      <c r="BU396" s="58"/>
      <c r="BV396" s="58"/>
      <c r="BW396" s="58"/>
      <c r="BX396" s="58"/>
      <c r="BY396" s="58"/>
      <c r="BZ396" s="58"/>
      <c r="CA396" s="58"/>
      <c r="CB396" s="58"/>
      <c r="CC396" s="58"/>
      <c r="CD396" s="58"/>
      <c r="CE396" s="58"/>
      <c r="CF396" s="58"/>
      <c r="CG396" s="58"/>
      <c r="CH396" s="58"/>
      <c r="CI396" s="58"/>
      <c r="CJ396" s="58"/>
      <c r="CK396" s="58"/>
      <c r="CL396" s="58"/>
      <c r="CM396" s="58"/>
      <c r="CN396" s="58"/>
      <c r="CO396" s="58"/>
      <c r="CP396" s="58"/>
      <c r="CQ396" s="58"/>
      <c r="CR396" s="58"/>
      <c r="CS396" s="58"/>
      <c r="CT396" s="58"/>
      <c r="CU396" s="58"/>
      <c r="CV396" s="58"/>
      <c r="CW396" s="58"/>
      <c r="CX396" s="58"/>
      <c r="CY396" s="58"/>
      <c r="CZ396" s="58"/>
      <c r="DA396" s="58"/>
      <c r="DB396" s="58"/>
      <c r="DC396" s="58"/>
      <c r="DD396" s="58"/>
      <c r="DE396" s="58"/>
      <c r="DF396" s="58"/>
      <c r="DG396" s="58"/>
      <c r="DH396" s="58"/>
      <c r="DI396" s="58"/>
      <c r="DJ396" s="58"/>
      <c r="DK396" s="58"/>
      <c r="DL396" s="58"/>
      <c r="DM396" s="58"/>
      <c r="DN396" s="58"/>
      <c r="DO396" s="58"/>
      <c r="DP396" s="58"/>
      <c r="DQ396" s="58"/>
      <c r="DR396" s="58"/>
      <c r="DS396" s="58"/>
      <c r="DT396" s="58"/>
      <c r="DU396" s="58"/>
      <c r="DV396" s="58"/>
      <c r="DW396" s="58"/>
      <c r="DX396" s="58"/>
      <c r="DY396" s="58"/>
      <c r="DZ396" s="58"/>
      <c r="EA396" s="58"/>
      <c r="EB396" s="58"/>
      <c r="EC396" s="58"/>
      <c r="ED396" s="58"/>
      <c r="EE396" s="58"/>
      <c r="EF396" s="58"/>
      <c r="EG396" s="58"/>
      <c r="EH396" s="58"/>
      <c r="EI396" s="58"/>
      <c r="EJ396" s="58"/>
      <c r="EK396" s="58"/>
      <c r="EL396" s="58"/>
      <c r="EN396" s="8">
        <v>9</v>
      </c>
      <c r="EO396" s="8">
        <v>3</v>
      </c>
    </row>
    <row r="397" spans="1:145">
      <c r="B397" s="18" t="s">
        <v>466</v>
      </c>
      <c r="C397" s="18" t="s">
        <v>349</v>
      </c>
      <c r="D397" s="18" t="s">
        <v>350</v>
      </c>
      <c r="E397" s="8">
        <v>9</v>
      </c>
      <c r="F397" s="8">
        <v>3</v>
      </c>
      <c r="I397" s="58">
        <v>4.34</v>
      </c>
      <c r="J397" s="58">
        <v>2.5299999999999998</v>
      </c>
      <c r="K397" s="58">
        <v>0.86929999999999996</v>
      </c>
      <c r="L397" s="58">
        <v>75.28</v>
      </c>
      <c r="M397" s="58">
        <v>0.17610000000000001</v>
      </c>
      <c r="N397" s="58">
        <v>0.2487</v>
      </c>
      <c r="O397" s="58">
        <v>1.2666999999999999</v>
      </c>
      <c r="P397" s="58">
        <v>6.4500000000000002E-2</v>
      </c>
      <c r="Q397" s="58">
        <v>12.1</v>
      </c>
      <c r="R397" s="58">
        <v>1.5100000000000001E-2</v>
      </c>
      <c r="S397" s="58">
        <v>96.890500000000003</v>
      </c>
      <c r="T397" s="18"/>
      <c r="V397" s="58">
        <f t="shared" si="494"/>
        <v>4.4792833146696527</v>
      </c>
      <c r="W397" s="58"/>
      <c r="X397" s="58">
        <f t="shared" si="495"/>
        <v>2.6111951120078847</v>
      </c>
      <c r="Y397" s="58"/>
      <c r="Z397" s="58">
        <f t="shared" si="496"/>
        <v>0.89719838374247207</v>
      </c>
      <c r="AA397" s="58"/>
      <c r="AB397" s="58">
        <f t="shared" si="497"/>
        <v>77.695955743855166</v>
      </c>
      <c r="AC397" s="58"/>
      <c r="AD397" s="58">
        <f t="shared" si="498"/>
        <v>0.18175156491090458</v>
      </c>
      <c r="AE397" s="58"/>
      <c r="AF397" s="58">
        <f t="shared" si="499"/>
        <v>0.25668151160330471</v>
      </c>
      <c r="AG397" s="58"/>
      <c r="AH397" s="58">
        <f t="shared" si="500"/>
        <v>1.3073521139843429</v>
      </c>
      <c r="AI397" s="58"/>
      <c r="AJ397" s="58">
        <f t="shared" si="501"/>
        <v>6.6569993962256366E-2</v>
      </c>
      <c r="AK397" s="58"/>
      <c r="AL397" s="58">
        <f t="shared" si="502"/>
        <v>12.488324448733364</v>
      </c>
      <c r="AM397" s="58"/>
      <c r="AN397" s="58">
        <f t="shared" si="503"/>
        <v>1.5584603237675521E-2</v>
      </c>
      <c r="AO397" s="58"/>
      <c r="AP397" s="58">
        <f t="shared" si="504"/>
        <v>7.0904784266775369</v>
      </c>
      <c r="AQ397" s="58">
        <f t="shared" si="505"/>
        <v>6.9604743083003962E-2</v>
      </c>
      <c r="AR397" s="58">
        <f t="shared" si="506"/>
        <v>427.48438387279947</v>
      </c>
      <c r="AS397" s="58">
        <f t="shared" si="507"/>
        <v>29.754940711462453</v>
      </c>
      <c r="AT397" s="58">
        <f t="shared" si="508"/>
        <v>0.19633693850161837</v>
      </c>
      <c r="AU397" s="58">
        <f t="shared" si="509"/>
        <v>3.4953759549658225</v>
      </c>
      <c r="AV397" s="58">
        <f t="shared" si="510"/>
        <v>4.9363997728563307</v>
      </c>
      <c r="AW397" s="58">
        <f t="shared" si="511"/>
        <v>1.1547555791710946E-2</v>
      </c>
      <c r="AX397" s="58">
        <f t="shared" si="512"/>
        <v>53.124836758069193</v>
      </c>
      <c r="AY397" s="58"/>
      <c r="AZ397" s="58"/>
      <c r="BA397" s="58"/>
      <c r="BB397" s="58"/>
      <c r="BC397" s="58"/>
      <c r="BD397" s="58"/>
      <c r="BE397" s="58"/>
      <c r="BF397" s="58"/>
      <c r="BG397" s="58"/>
      <c r="BH397" s="58"/>
      <c r="BI397" s="58"/>
      <c r="BJ397" s="58"/>
      <c r="BK397" s="58"/>
      <c r="BL397" s="58"/>
      <c r="BM397" s="58"/>
      <c r="BN397" s="58"/>
      <c r="BO397" s="58"/>
      <c r="BP397" s="58"/>
      <c r="BQ397" s="58"/>
      <c r="BR397" s="58"/>
      <c r="BS397" s="58"/>
      <c r="BT397" s="58"/>
      <c r="BU397" s="58"/>
      <c r="BV397" s="58"/>
      <c r="BW397" s="58"/>
      <c r="BX397" s="58"/>
      <c r="BY397" s="58"/>
      <c r="BZ397" s="58"/>
      <c r="CA397" s="58"/>
      <c r="CB397" s="58"/>
      <c r="CC397" s="58"/>
      <c r="CD397" s="58"/>
      <c r="CE397" s="58"/>
      <c r="CF397" s="58"/>
      <c r="CG397" s="58"/>
      <c r="CH397" s="58"/>
      <c r="CI397" s="58"/>
      <c r="CJ397" s="58"/>
      <c r="CK397" s="58"/>
      <c r="CL397" s="58"/>
      <c r="CM397" s="58"/>
      <c r="CN397" s="58"/>
      <c r="CO397" s="58"/>
      <c r="CP397" s="58"/>
      <c r="CQ397" s="58"/>
      <c r="CR397" s="58"/>
      <c r="CS397" s="58"/>
      <c r="CT397" s="58"/>
      <c r="CU397" s="58"/>
      <c r="CV397" s="58"/>
      <c r="CW397" s="58"/>
      <c r="CX397" s="58"/>
      <c r="CY397" s="58"/>
      <c r="CZ397" s="58"/>
      <c r="DA397" s="58"/>
      <c r="DB397" s="58"/>
      <c r="DC397" s="58"/>
      <c r="DD397" s="58"/>
      <c r="DE397" s="58"/>
      <c r="DF397" s="58"/>
      <c r="DG397" s="58"/>
      <c r="DH397" s="58"/>
      <c r="DI397" s="58"/>
      <c r="DJ397" s="58"/>
      <c r="DK397" s="58"/>
      <c r="DL397" s="58"/>
      <c r="DM397" s="58"/>
      <c r="DN397" s="58"/>
      <c r="DO397" s="58"/>
      <c r="DP397" s="58"/>
      <c r="DQ397" s="58"/>
      <c r="DR397" s="58"/>
      <c r="DS397" s="58"/>
      <c r="DT397" s="58"/>
      <c r="DU397" s="58"/>
      <c r="DV397" s="58"/>
      <c r="DW397" s="58"/>
      <c r="DX397" s="58"/>
      <c r="DY397" s="58"/>
      <c r="DZ397" s="58"/>
      <c r="EA397" s="58"/>
      <c r="EB397" s="58"/>
      <c r="EC397" s="58"/>
      <c r="ED397" s="58"/>
      <c r="EE397" s="58"/>
      <c r="EF397" s="58"/>
      <c r="EG397" s="58"/>
      <c r="EH397" s="58"/>
      <c r="EI397" s="58"/>
      <c r="EJ397" s="58"/>
      <c r="EK397" s="58"/>
      <c r="EL397" s="58"/>
      <c r="EN397" s="8">
        <v>9</v>
      </c>
      <c r="EO397" s="8">
        <v>3</v>
      </c>
    </row>
    <row r="398" spans="1:145" s="16" customFormat="1">
      <c r="A398" s="1"/>
      <c r="B398" s="1" t="s">
        <v>130</v>
      </c>
      <c r="C398" s="1" t="s">
        <v>349</v>
      </c>
      <c r="D398" s="1" t="s">
        <v>350</v>
      </c>
      <c r="E398" s="1">
        <v>9</v>
      </c>
      <c r="F398" s="1">
        <v>3</v>
      </c>
      <c r="G398" s="1"/>
      <c r="H398" s="1"/>
      <c r="I398" s="59">
        <f>AVERAGE(I389:I397)</f>
        <v>4.29</v>
      </c>
      <c r="J398" s="59">
        <f t="shared" ref="J398:S398" si="513">AVERAGE(J389:J397)</f>
        <v>2.545555555555556</v>
      </c>
      <c r="K398" s="59">
        <f t="shared" si="513"/>
        <v>0.77904444444444443</v>
      </c>
      <c r="L398" s="59">
        <f t="shared" si="513"/>
        <v>74.24222222222221</v>
      </c>
      <c r="M398" s="59">
        <f t="shared" si="513"/>
        <v>0.15986666666666666</v>
      </c>
      <c r="N398" s="59">
        <f t="shared" si="513"/>
        <v>0.24611111111111109</v>
      </c>
      <c r="O398" s="59">
        <f t="shared" si="513"/>
        <v>1.2829222222222223</v>
      </c>
      <c r="P398" s="59">
        <f t="shared" si="513"/>
        <v>7.0144444444444454E-2</v>
      </c>
      <c r="Q398" s="59">
        <f t="shared" si="513"/>
        <v>12.315555555555555</v>
      </c>
      <c r="R398" s="59">
        <f t="shared" si="513"/>
        <v>4.1766666666666667E-2</v>
      </c>
      <c r="S398" s="59">
        <f t="shared" si="513"/>
        <v>95.97326666666666</v>
      </c>
      <c r="T398" s="1"/>
      <c r="U398" s="1"/>
      <c r="V398" s="59">
        <f>AVERAGE(V389:V397)</f>
        <v>4.4648727808295945</v>
      </c>
      <c r="W398" s="59">
        <f>STDEV(V389:V397)</f>
        <v>0.34951033331079556</v>
      </c>
      <c r="X398" s="59">
        <f>AVERAGE(X389:X397)</f>
        <v>2.6538806144562876</v>
      </c>
      <c r="Y398" s="59">
        <f>STDEV(X389:X397)</f>
        <v>0.1992569061590389</v>
      </c>
      <c r="Z398" s="59">
        <f>AVERAGE(Z389:Z397)</f>
        <v>0.80981135434048301</v>
      </c>
      <c r="AA398" s="59">
        <f>STDEV(Z389:Z397)</f>
        <v>0.15751074673118634</v>
      </c>
      <c r="AB398" s="59">
        <f>AVERAGE(AB389:AB397)</f>
        <v>77.362626679351095</v>
      </c>
      <c r="AC398" s="59">
        <f>STDEV(AB389:AB397)</f>
        <v>1.0115397238153938</v>
      </c>
      <c r="AD398" s="59">
        <f>AVERAGE(AD389:AD397)</f>
        <v>0.16640591046956096</v>
      </c>
      <c r="AE398" s="59">
        <f>STDEV(AD389:AD397)</f>
        <v>5.1912436676410739E-2</v>
      </c>
      <c r="AF398" s="59">
        <f>AVERAGE(AF389:AF397)</f>
        <v>0.25615058639246857</v>
      </c>
      <c r="AG398" s="59">
        <f>STDEV(AF389:AF397)</f>
        <v>7.5036650270649582E-2</v>
      </c>
      <c r="AH398" s="59">
        <f>AVERAGE(AH389:AH397)</f>
        <v>1.3356818175550202</v>
      </c>
      <c r="AI398" s="59">
        <f>STDEV(AH389:AH397)</f>
        <v>0.26691211299536211</v>
      </c>
      <c r="AJ398" s="59">
        <f>AVERAGE(AJ389:AJ397)</f>
        <v>7.3279695165086783E-2</v>
      </c>
      <c r="AK398" s="59">
        <f>STDEV(AJ389:AJ397)</f>
        <v>4.9819605544333713E-2</v>
      </c>
      <c r="AL398" s="59">
        <f>AVERAGE(AL389:AL397)</f>
        <v>12.833762749812729</v>
      </c>
      <c r="AM398" s="59">
        <f>STDEV(AL389:AL397)</f>
        <v>0.42880136783402234</v>
      </c>
      <c r="AN398" s="59">
        <f>AVERAGE(AN389:AN397)</f>
        <v>4.3446573848061359E-2</v>
      </c>
      <c r="AO398" s="59">
        <f>STDEV(AN389:AN397)</f>
        <v>2.9828299764265674E-2</v>
      </c>
      <c r="AP398" s="59">
        <f t="shared" ref="AP398:DA398" si="514">AVERAGE(AP389:AP397)</f>
        <v>7.1187533952858821</v>
      </c>
      <c r="AQ398" s="59">
        <f t="shared" si="514"/>
        <v>6.3966758272383711E-2</v>
      </c>
      <c r="AR398" s="59">
        <f t="shared" si="514"/>
        <v>501.81730144272399</v>
      </c>
      <c r="AS398" s="59">
        <f t="shared" si="514"/>
        <v>29.273176805491865</v>
      </c>
      <c r="AT398" s="59">
        <f t="shared" si="514"/>
        <v>0.18978983104163172</v>
      </c>
      <c r="AU398" s="59">
        <f t="shared" si="514"/>
        <v>3.34012682641817</v>
      </c>
      <c r="AV398" s="59">
        <f t="shared" si="514"/>
        <v>5.09800092478282</v>
      </c>
      <c r="AW398" s="59">
        <f t="shared" si="514"/>
        <v>1.0486175444369169E-2</v>
      </c>
      <c r="AX398" s="59">
        <f t="shared" si="514"/>
        <v>55.135434462775514</v>
      </c>
      <c r="AY398" s="59" t="e">
        <f t="shared" si="514"/>
        <v>#DIV/0!</v>
      </c>
      <c r="AZ398" s="59" t="e">
        <f t="shared" si="514"/>
        <v>#DIV/0!</v>
      </c>
      <c r="BA398" s="59" t="e">
        <f t="shared" si="514"/>
        <v>#DIV/0!</v>
      </c>
      <c r="BB398" s="59" t="e">
        <f t="shared" si="514"/>
        <v>#DIV/0!</v>
      </c>
      <c r="BC398" s="59" t="e">
        <f t="shared" si="514"/>
        <v>#DIV/0!</v>
      </c>
      <c r="BD398" s="59" t="e">
        <f t="shared" si="514"/>
        <v>#DIV/0!</v>
      </c>
      <c r="BE398" s="59" t="e">
        <f t="shared" si="514"/>
        <v>#DIV/0!</v>
      </c>
      <c r="BF398" s="59" t="e">
        <f t="shared" si="514"/>
        <v>#DIV/0!</v>
      </c>
      <c r="BG398" s="59" t="e">
        <f t="shared" si="514"/>
        <v>#DIV/0!</v>
      </c>
      <c r="BH398" s="59" t="e">
        <f t="shared" si="514"/>
        <v>#DIV/0!</v>
      </c>
      <c r="BI398" s="59" t="e">
        <f t="shared" si="514"/>
        <v>#DIV/0!</v>
      </c>
      <c r="BJ398" s="59" t="e">
        <f t="shared" si="514"/>
        <v>#DIV/0!</v>
      </c>
      <c r="BK398" s="59" t="e">
        <f t="shared" si="514"/>
        <v>#DIV/0!</v>
      </c>
      <c r="BL398" s="59" t="e">
        <f t="shared" si="514"/>
        <v>#DIV/0!</v>
      </c>
      <c r="BM398" s="59" t="e">
        <f t="shared" si="514"/>
        <v>#DIV/0!</v>
      </c>
      <c r="BN398" s="59" t="e">
        <f t="shared" si="514"/>
        <v>#DIV/0!</v>
      </c>
      <c r="BO398" s="59" t="e">
        <f t="shared" si="514"/>
        <v>#DIV/0!</v>
      </c>
      <c r="BP398" s="59" t="e">
        <f t="shared" si="514"/>
        <v>#DIV/0!</v>
      </c>
      <c r="BQ398" s="59" t="e">
        <f t="shared" si="514"/>
        <v>#DIV/0!</v>
      </c>
      <c r="BR398" s="59" t="e">
        <f t="shared" si="514"/>
        <v>#DIV/0!</v>
      </c>
      <c r="BS398" s="59" t="e">
        <f t="shared" si="514"/>
        <v>#DIV/0!</v>
      </c>
      <c r="BT398" s="59" t="e">
        <f t="shared" si="514"/>
        <v>#DIV/0!</v>
      </c>
      <c r="BU398" s="59" t="e">
        <f t="shared" si="514"/>
        <v>#DIV/0!</v>
      </c>
      <c r="BV398" s="59" t="e">
        <f t="shared" si="514"/>
        <v>#DIV/0!</v>
      </c>
      <c r="BW398" s="59" t="e">
        <f t="shared" si="514"/>
        <v>#DIV/0!</v>
      </c>
      <c r="BX398" s="59" t="e">
        <f t="shared" si="514"/>
        <v>#DIV/0!</v>
      </c>
      <c r="BY398" s="59" t="e">
        <f t="shared" si="514"/>
        <v>#DIV/0!</v>
      </c>
      <c r="BZ398" s="59" t="e">
        <f t="shared" si="514"/>
        <v>#DIV/0!</v>
      </c>
      <c r="CA398" s="59" t="e">
        <f t="shared" si="514"/>
        <v>#DIV/0!</v>
      </c>
      <c r="CB398" s="59" t="e">
        <f t="shared" si="514"/>
        <v>#DIV/0!</v>
      </c>
      <c r="CC398" s="59" t="e">
        <f t="shared" si="514"/>
        <v>#DIV/0!</v>
      </c>
      <c r="CD398" s="59" t="e">
        <f t="shared" si="514"/>
        <v>#DIV/0!</v>
      </c>
      <c r="CE398" s="59" t="e">
        <f t="shared" si="514"/>
        <v>#DIV/0!</v>
      </c>
      <c r="CF398" s="59" t="e">
        <f t="shared" si="514"/>
        <v>#DIV/0!</v>
      </c>
      <c r="CG398" s="59" t="e">
        <f t="shared" si="514"/>
        <v>#DIV/0!</v>
      </c>
      <c r="CH398" s="59" t="e">
        <f t="shared" si="514"/>
        <v>#DIV/0!</v>
      </c>
      <c r="CI398" s="59" t="e">
        <f t="shared" si="514"/>
        <v>#DIV/0!</v>
      </c>
      <c r="CJ398" s="59" t="e">
        <f t="shared" si="514"/>
        <v>#DIV/0!</v>
      </c>
      <c r="CK398" s="59" t="e">
        <f t="shared" si="514"/>
        <v>#DIV/0!</v>
      </c>
      <c r="CL398" s="59" t="e">
        <f t="shared" si="514"/>
        <v>#DIV/0!</v>
      </c>
      <c r="CM398" s="59" t="e">
        <f t="shared" si="514"/>
        <v>#DIV/0!</v>
      </c>
      <c r="CN398" s="59" t="e">
        <f t="shared" si="514"/>
        <v>#DIV/0!</v>
      </c>
      <c r="CO398" s="59" t="e">
        <f t="shared" si="514"/>
        <v>#DIV/0!</v>
      </c>
      <c r="CP398" s="59" t="e">
        <f t="shared" si="514"/>
        <v>#DIV/0!</v>
      </c>
      <c r="CQ398" s="59" t="e">
        <f t="shared" si="514"/>
        <v>#DIV/0!</v>
      </c>
      <c r="CR398" s="59" t="e">
        <f t="shared" si="514"/>
        <v>#DIV/0!</v>
      </c>
      <c r="CS398" s="59" t="e">
        <f t="shared" si="514"/>
        <v>#DIV/0!</v>
      </c>
      <c r="CT398" s="59" t="e">
        <f t="shared" si="514"/>
        <v>#DIV/0!</v>
      </c>
      <c r="CU398" s="59" t="e">
        <f t="shared" si="514"/>
        <v>#DIV/0!</v>
      </c>
      <c r="CV398" s="59" t="e">
        <f t="shared" si="514"/>
        <v>#DIV/0!</v>
      </c>
      <c r="CW398" s="59" t="e">
        <f t="shared" si="514"/>
        <v>#DIV/0!</v>
      </c>
      <c r="CX398" s="59" t="e">
        <f t="shared" si="514"/>
        <v>#DIV/0!</v>
      </c>
      <c r="CY398" s="59" t="e">
        <f t="shared" si="514"/>
        <v>#DIV/0!</v>
      </c>
      <c r="CZ398" s="59" t="e">
        <f t="shared" si="514"/>
        <v>#DIV/0!</v>
      </c>
      <c r="DA398" s="59" t="e">
        <f t="shared" si="514"/>
        <v>#DIV/0!</v>
      </c>
      <c r="DB398" s="59" t="e">
        <f t="shared" ref="DB398:EG398" si="515">AVERAGE(DB389:DB397)</f>
        <v>#DIV/0!</v>
      </c>
      <c r="DC398" s="59" t="e">
        <f t="shared" si="515"/>
        <v>#DIV/0!</v>
      </c>
      <c r="DD398" s="59" t="e">
        <f t="shared" si="515"/>
        <v>#DIV/0!</v>
      </c>
      <c r="DE398" s="59" t="e">
        <f t="shared" si="515"/>
        <v>#DIV/0!</v>
      </c>
      <c r="DF398" s="59" t="e">
        <f t="shared" si="515"/>
        <v>#DIV/0!</v>
      </c>
      <c r="DG398" s="59" t="e">
        <f t="shared" si="515"/>
        <v>#DIV/0!</v>
      </c>
      <c r="DH398" s="59" t="e">
        <f t="shared" si="515"/>
        <v>#DIV/0!</v>
      </c>
      <c r="DI398" s="59" t="e">
        <f t="shared" si="515"/>
        <v>#DIV/0!</v>
      </c>
      <c r="DJ398" s="59" t="e">
        <f t="shared" si="515"/>
        <v>#DIV/0!</v>
      </c>
      <c r="DK398" s="59" t="e">
        <f t="shared" si="515"/>
        <v>#DIV/0!</v>
      </c>
      <c r="DL398" s="59" t="e">
        <f t="shared" si="515"/>
        <v>#DIV/0!</v>
      </c>
      <c r="DM398" s="59" t="e">
        <f t="shared" si="515"/>
        <v>#DIV/0!</v>
      </c>
      <c r="DN398" s="59" t="e">
        <f t="shared" si="515"/>
        <v>#DIV/0!</v>
      </c>
      <c r="DO398" s="59" t="e">
        <f t="shared" si="515"/>
        <v>#DIV/0!</v>
      </c>
      <c r="DP398" s="59" t="e">
        <f t="shared" si="515"/>
        <v>#DIV/0!</v>
      </c>
      <c r="DQ398" s="59" t="e">
        <f t="shared" si="515"/>
        <v>#DIV/0!</v>
      </c>
      <c r="DR398" s="59" t="e">
        <f t="shared" si="515"/>
        <v>#DIV/0!</v>
      </c>
      <c r="DS398" s="59" t="e">
        <f t="shared" si="515"/>
        <v>#DIV/0!</v>
      </c>
      <c r="DT398" s="59" t="e">
        <f t="shared" si="515"/>
        <v>#DIV/0!</v>
      </c>
      <c r="DU398" s="59" t="e">
        <f t="shared" si="515"/>
        <v>#DIV/0!</v>
      </c>
      <c r="DV398" s="59" t="e">
        <f t="shared" si="515"/>
        <v>#DIV/0!</v>
      </c>
      <c r="DW398" s="59" t="e">
        <f t="shared" si="515"/>
        <v>#DIV/0!</v>
      </c>
      <c r="DX398" s="59" t="e">
        <f t="shared" si="515"/>
        <v>#DIV/0!</v>
      </c>
      <c r="DY398" s="59" t="e">
        <f t="shared" si="515"/>
        <v>#DIV/0!</v>
      </c>
      <c r="DZ398" s="59" t="e">
        <f t="shared" si="515"/>
        <v>#DIV/0!</v>
      </c>
      <c r="EA398" s="59" t="e">
        <f t="shared" si="515"/>
        <v>#DIV/0!</v>
      </c>
      <c r="EB398" s="59" t="e">
        <f t="shared" si="515"/>
        <v>#DIV/0!</v>
      </c>
      <c r="EC398" s="59" t="e">
        <f t="shared" si="515"/>
        <v>#DIV/0!</v>
      </c>
      <c r="ED398" s="59" t="e">
        <f t="shared" si="515"/>
        <v>#DIV/0!</v>
      </c>
      <c r="EE398" s="59" t="e">
        <f t="shared" si="515"/>
        <v>#DIV/0!</v>
      </c>
      <c r="EF398" s="59" t="e">
        <f t="shared" si="515"/>
        <v>#DIV/0!</v>
      </c>
      <c r="EG398" s="59" t="e">
        <f t="shared" si="515"/>
        <v>#DIV/0!</v>
      </c>
      <c r="EH398" s="59" t="e">
        <f>AVERAGE(EH389:EH397)</f>
        <v>#DIV/0!</v>
      </c>
      <c r="EI398" s="59" t="e">
        <f>AVERAGE(EI389:EI397)</f>
        <v>#DIV/0!</v>
      </c>
      <c r="EJ398" s="59" t="e">
        <f>AVERAGE(EJ389:EJ397)</f>
        <v>#DIV/0!</v>
      </c>
      <c r="EK398" s="59" t="e">
        <f>AVERAGE(EK389:EK397)</f>
        <v>#DIV/0!</v>
      </c>
      <c r="EL398" s="59" t="e">
        <f>AVERAGE(EL389:EL397)</f>
        <v>#DIV/0!</v>
      </c>
      <c r="EN398" s="16">
        <v>9</v>
      </c>
      <c r="EO398" s="16">
        <v>3</v>
      </c>
    </row>
    <row r="399" spans="1:145" s="19" customFormat="1">
      <c r="A399" s="2"/>
      <c r="B399" s="2"/>
      <c r="C399" s="2"/>
      <c r="D399" s="2"/>
      <c r="E399" s="2"/>
      <c r="F399" s="2"/>
      <c r="G399" s="2"/>
      <c r="H399" s="2"/>
      <c r="I399" s="60">
        <f>STDEV(I389:I397)</f>
        <v>0.39918667312424155</v>
      </c>
      <c r="J399" s="60">
        <f t="shared" ref="J399:S399" si="516">STDEV(J389:J397)</f>
        <v>0.17457885833564663</v>
      </c>
      <c r="K399" s="60">
        <f t="shared" si="516"/>
        <v>0.15995800316888714</v>
      </c>
      <c r="L399" s="60">
        <f t="shared" si="516"/>
        <v>1.4808087129823502</v>
      </c>
      <c r="M399" s="60">
        <f t="shared" si="516"/>
        <v>5.0602050353715969E-2</v>
      </c>
      <c r="N399" s="60">
        <f t="shared" si="516"/>
        <v>7.3152041059092288E-2</v>
      </c>
      <c r="O399" s="60">
        <f t="shared" si="516"/>
        <v>0.26301924728894643</v>
      </c>
      <c r="P399" s="60">
        <f t="shared" si="516"/>
        <v>4.7709252538451867E-2</v>
      </c>
      <c r="Q399" s="60">
        <f t="shared" si="516"/>
        <v>0.43574967329623748</v>
      </c>
      <c r="R399" s="60">
        <f t="shared" si="516"/>
        <v>2.8721464099171541E-2</v>
      </c>
      <c r="S399" s="60">
        <f t="shared" si="516"/>
        <v>1.8652395228227392</v>
      </c>
      <c r="T399" s="2"/>
      <c r="U399" s="2"/>
      <c r="V399" s="60"/>
      <c r="W399" s="60"/>
      <c r="X399" s="60"/>
      <c r="Y399" s="60"/>
      <c r="Z399" s="60"/>
      <c r="AA399" s="60"/>
      <c r="AB399" s="60"/>
      <c r="AC399" s="60"/>
      <c r="AD399" s="60"/>
      <c r="AE399" s="60"/>
      <c r="AF399" s="60"/>
      <c r="AG399" s="60"/>
      <c r="AH399" s="60"/>
      <c r="AI399" s="60"/>
      <c r="AJ399" s="60"/>
      <c r="AK399" s="60"/>
      <c r="AL399" s="60"/>
      <c r="AM399" s="60"/>
      <c r="AN399" s="60"/>
      <c r="AO399" s="60"/>
      <c r="AP399" s="60">
        <f t="shared" ref="AP399:DA399" si="517">STDEV(AP389:AP397)</f>
        <v>0.23611422308360544</v>
      </c>
      <c r="AQ399" s="60">
        <f t="shared" si="517"/>
        <v>2.4255797827087925E-2</v>
      </c>
      <c r="AR399" s="60">
        <f t="shared" si="517"/>
        <v>136.19763249035512</v>
      </c>
      <c r="AS399" s="60">
        <f t="shared" si="517"/>
        <v>1.8397421586998091</v>
      </c>
      <c r="AT399" s="60">
        <f t="shared" si="517"/>
        <v>2.6358904887953054E-2</v>
      </c>
      <c r="AU399" s="60">
        <f t="shared" si="517"/>
        <v>1.0876233146854024</v>
      </c>
      <c r="AV399" s="60">
        <f t="shared" si="517"/>
        <v>1.2856575214656354</v>
      </c>
      <c r="AW399" s="60">
        <f t="shared" si="517"/>
        <v>2.1384257151594848E-3</v>
      </c>
      <c r="AX399" s="60">
        <f t="shared" si="517"/>
        <v>6.7338262518315926</v>
      </c>
      <c r="AY399" s="60" t="e">
        <f t="shared" si="517"/>
        <v>#DIV/0!</v>
      </c>
      <c r="AZ399" s="60" t="e">
        <f t="shared" si="517"/>
        <v>#DIV/0!</v>
      </c>
      <c r="BA399" s="60" t="e">
        <f t="shared" si="517"/>
        <v>#DIV/0!</v>
      </c>
      <c r="BB399" s="60" t="e">
        <f t="shared" si="517"/>
        <v>#DIV/0!</v>
      </c>
      <c r="BC399" s="60" t="e">
        <f t="shared" si="517"/>
        <v>#DIV/0!</v>
      </c>
      <c r="BD399" s="60" t="e">
        <f t="shared" si="517"/>
        <v>#DIV/0!</v>
      </c>
      <c r="BE399" s="60" t="e">
        <f t="shared" si="517"/>
        <v>#DIV/0!</v>
      </c>
      <c r="BF399" s="60" t="e">
        <f t="shared" si="517"/>
        <v>#DIV/0!</v>
      </c>
      <c r="BG399" s="60" t="e">
        <f t="shared" si="517"/>
        <v>#DIV/0!</v>
      </c>
      <c r="BH399" s="60" t="e">
        <f t="shared" si="517"/>
        <v>#DIV/0!</v>
      </c>
      <c r="BI399" s="60" t="e">
        <f t="shared" si="517"/>
        <v>#DIV/0!</v>
      </c>
      <c r="BJ399" s="60" t="e">
        <f t="shared" si="517"/>
        <v>#DIV/0!</v>
      </c>
      <c r="BK399" s="60" t="e">
        <f t="shared" si="517"/>
        <v>#DIV/0!</v>
      </c>
      <c r="BL399" s="60" t="e">
        <f t="shared" si="517"/>
        <v>#DIV/0!</v>
      </c>
      <c r="BM399" s="60" t="e">
        <f t="shared" si="517"/>
        <v>#DIV/0!</v>
      </c>
      <c r="BN399" s="60" t="e">
        <f t="shared" si="517"/>
        <v>#DIV/0!</v>
      </c>
      <c r="BO399" s="60" t="e">
        <f t="shared" si="517"/>
        <v>#DIV/0!</v>
      </c>
      <c r="BP399" s="60" t="e">
        <f t="shared" si="517"/>
        <v>#DIV/0!</v>
      </c>
      <c r="BQ399" s="60" t="e">
        <f t="shared" si="517"/>
        <v>#DIV/0!</v>
      </c>
      <c r="BR399" s="60" t="e">
        <f t="shared" si="517"/>
        <v>#DIV/0!</v>
      </c>
      <c r="BS399" s="60" t="e">
        <f t="shared" si="517"/>
        <v>#DIV/0!</v>
      </c>
      <c r="BT399" s="60" t="e">
        <f t="shared" si="517"/>
        <v>#DIV/0!</v>
      </c>
      <c r="BU399" s="60" t="e">
        <f t="shared" si="517"/>
        <v>#DIV/0!</v>
      </c>
      <c r="BV399" s="60" t="e">
        <f t="shared" si="517"/>
        <v>#DIV/0!</v>
      </c>
      <c r="BW399" s="60" t="e">
        <f t="shared" si="517"/>
        <v>#DIV/0!</v>
      </c>
      <c r="BX399" s="60" t="e">
        <f t="shared" si="517"/>
        <v>#DIV/0!</v>
      </c>
      <c r="BY399" s="60" t="e">
        <f t="shared" si="517"/>
        <v>#DIV/0!</v>
      </c>
      <c r="BZ399" s="60" t="e">
        <f t="shared" si="517"/>
        <v>#DIV/0!</v>
      </c>
      <c r="CA399" s="60" t="e">
        <f t="shared" si="517"/>
        <v>#DIV/0!</v>
      </c>
      <c r="CB399" s="60" t="e">
        <f t="shared" si="517"/>
        <v>#DIV/0!</v>
      </c>
      <c r="CC399" s="60" t="e">
        <f t="shared" si="517"/>
        <v>#DIV/0!</v>
      </c>
      <c r="CD399" s="60" t="e">
        <f t="shared" si="517"/>
        <v>#DIV/0!</v>
      </c>
      <c r="CE399" s="60" t="e">
        <f t="shared" si="517"/>
        <v>#DIV/0!</v>
      </c>
      <c r="CF399" s="60" t="e">
        <f t="shared" si="517"/>
        <v>#DIV/0!</v>
      </c>
      <c r="CG399" s="60" t="e">
        <f t="shared" si="517"/>
        <v>#DIV/0!</v>
      </c>
      <c r="CH399" s="60" t="e">
        <f t="shared" si="517"/>
        <v>#DIV/0!</v>
      </c>
      <c r="CI399" s="60" t="e">
        <f t="shared" si="517"/>
        <v>#DIV/0!</v>
      </c>
      <c r="CJ399" s="60" t="e">
        <f t="shared" si="517"/>
        <v>#DIV/0!</v>
      </c>
      <c r="CK399" s="60" t="e">
        <f t="shared" si="517"/>
        <v>#DIV/0!</v>
      </c>
      <c r="CL399" s="60" t="e">
        <f t="shared" si="517"/>
        <v>#DIV/0!</v>
      </c>
      <c r="CM399" s="60" t="e">
        <f t="shared" si="517"/>
        <v>#DIV/0!</v>
      </c>
      <c r="CN399" s="60" t="e">
        <f t="shared" si="517"/>
        <v>#DIV/0!</v>
      </c>
      <c r="CO399" s="60" t="e">
        <f t="shared" si="517"/>
        <v>#DIV/0!</v>
      </c>
      <c r="CP399" s="60" t="e">
        <f t="shared" si="517"/>
        <v>#DIV/0!</v>
      </c>
      <c r="CQ399" s="60" t="e">
        <f t="shared" si="517"/>
        <v>#DIV/0!</v>
      </c>
      <c r="CR399" s="60" t="e">
        <f t="shared" si="517"/>
        <v>#DIV/0!</v>
      </c>
      <c r="CS399" s="60" t="e">
        <f t="shared" si="517"/>
        <v>#DIV/0!</v>
      </c>
      <c r="CT399" s="60" t="e">
        <f t="shared" si="517"/>
        <v>#DIV/0!</v>
      </c>
      <c r="CU399" s="60" t="e">
        <f t="shared" si="517"/>
        <v>#DIV/0!</v>
      </c>
      <c r="CV399" s="60" t="e">
        <f t="shared" si="517"/>
        <v>#DIV/0!</v>
      </c>
      <c r="CW399" s="60" t="e">
        <f t="shared" si="517"/>
        <v>#DIV/0!</v>
      </c>
      <c r="CX399" s="60" t="e">
        <f t="shared" si="517"/>
        <v>#DIV/0!</v>
      </c>
      <c r="CY399" s="60" t="e">
        <f t="shared" si="517"/>
        <v>#DIV/0!</v>
      </c>
      <c r="CZ399" s="60" t="e">
        <f t="shared" si="517"/>
        <v>#DIV/0!</v>
      </c>
      <c r="DA399" s="60" t="e">
        <f t="shared" si="517"/>
        <v>#DIV/0!</v>
      </c>
      <c r="DB399" s="60" t="e">
        <f t="shared" ref="DB399:EL399" si="518">STDEV(DB389:DB397)</f>
        <v>#DIV/0!</v>
      </c>
      <c r="DC399" s="60" t="e">
        <f t="shared" si="518"/>
        <v>#DIV/0!</v>
      </c>
      <c r="DD399" s="60" t="e">
        <f t="shared" si="518"/>
        <v>#DIV/0!</v>
      </c>
      <c r="DE399" s="60" t="e">
        <f t="shared" si="518"/>
        <v>#DIV/0!</v>
      </c>
      <c r="DF399" s="60" t="e">
        <f t="shared" si="518"/>
        <v>#DIV/0!</v>
      </c>
      <c r="DG399" s="60" t="e">
        <f t="shared" si="518"/>
        <v>#DIV/0!</v>
      </c>
      <c r="DH399" s="60" t="e">
        <f t="shared" si="518"/>
        <v>#DIV/0!</v>
      </c>
      <c r="DI399" s="60" t="e">
        <f t="shared" si="518"/>
        <v>#DIV/0!</v>
      </c>
      <c r="DJ399" s="60" t="e">
        <f t="shared" si="518"/>
        <v>#DIV/0!</v>
      </c>
      <c r="DK399" s="60" t="e">
        <f t="shared" si="518"/>
        <v>#DIV/0!</v>
      </c>
      <c r="DL399" s="60" t="e">
        <f t="shared" si="518"/>
        <v>#DIV/0!</v>
      </c>
      <c r="DM399" s="60" t="e">
        <f t="shared" si="518"/>
        <v>#DIV/0!</v>
      </c>
      <c r="DN399" s="60" t="e">
        <f t="shared" si="518"/>
        <v>#DIV/0!</v>
      </c>
      <c r="DO399" s="60" t="e">
        <f t="shared" si="518"/>
        <v>#DIV/0!</v>
      </c>
      <c r="DP399" s="60" t="e">
        <f t="shared" si="518"/>
        <v>#DIV/0!</v>
      </c>
      <c r="DQ399" s="60" t="e">
        <f t="shared" si="518"/>
        <v>#DIV/0!</v>
      </c>
      <c r="DR399" s="60" t="e">
        <f t="shared" si="518"/>
        <v>#DIV/0!</v>
      </c>
      <c r="DS399" s="60" t="e">
        <f t="shared" si="518"/>
        <v>#DIV/0!</v>
      </c>
      <c r="DT399" s="60" t="e">
        <f t="shared" si="518"/>
        <v>#DIV/0!</v>
      </c>
      <c r="DU399" s="60" t="e">
        <f t="shared" si="518"/>
        <v>#DIV/0!</v>
      </c>
      <c r="DV399" s="60" t="e">
        <f t="shared" si="518"/>
        <v>#DIV/0!</v>
      </c>
      <c r="DW399" s="60" t="e">
        <f t="shared" si="518"/>
        <v>#DIV/0!</v>
      </c>
      <c r="DX399" s="60" t="e">
        <f t="shared" si="518"/>
        <v>#DIV/0!</v>
      </c>
      <c r="DY399" s="60" t="e">
        <f t="shared" si="518"/>
        <v>#DIV/0!</v>
      </c>
      <c r="DZ399" s="60" t="e">
        <f t="shared" si="518"/>
        <v>#DIV/0!</v>
      </c>
      <c r="EA399" s="60" t="e">
        <f t="shared" si="518"/>
        <v>#DIV/0!</v>
      </c>
      <c r="EB399" s="60" t="e">
        <f t="shared" si="518"/>
        <v>#DIV/0!</v>
      </c>
      <c r="EC399" s="60" t="e">
        <f t="shared" si="518"/>
        <v>#DIV/0!</v>
      </c>
      <c r="ED399" s="60" t="e">
        <f t="shared" si="518"/>
        <v>#DIV/0!</v>
      </c>
      <c r="EE399" s="60" t="e">
        <f t="shared" si="518"/>
        <v>#DIV/0!</v>
      </c>
      <c r="EF399" s="60" t="e">
        <f t="shared" si="518"/>
        <v>#DIV/0!</v>
      </c>
      <c r="EG399" s="60" t="e">
        <f t="shared" si="518"/>
        <v>#DIV/0!</v>
      </c>
      <c r="EH399" s="60" t="e">
        <f t="shared" si="518"/>
        <v>#DIV/0!</v>
      </c>
      <c r="EI399" s="60" t="e">
        <f t="shared" si="518"/>
        <v>#DIV/0!</v>
      </c>
      <c r="EJ399" s="60" t="e">
        <f t="shared" si="518"/>
        <v>#DIV/0!</v>
      </c>
      <c r="EK399" s="60" t="e">
        <f t="shared" si="518"/>
        <v>#DIV/0!</v>
      </c>
      <c r="EL399" s="60" t="e">
        <f t="shared" si="518"/>
        <v>#DIV/0!</v>
      </c>
    </row>
    <row r="400" spans="1:145" s="16" customFormat="1">
      <c r="B400" s="15"/>
      <c r="C400" s="15"/>
      <c r="D400" s="15"/>
      <c r="E400" s="8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5"/>
      <c r="U400" s="15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58" t="e">
        <f t="shared" ref="AQ400:AQ416" si="519">AD400/X400</f>
        <v>#DIV/0!</v>
      </c>
      <c r="AR400" s="58" t="e">
        <f t="shared" ref="AR400:AR416" si="520">AB400/AD400</f>
        <v>#DIV/0!</v>
      </c>
      <c r="AS400" s="58" t="e">
        <f t="shared" ref="AS400:AS416" si="521">AB400/X400</f>
        <v>#DIV/0!</v>
      </c>
      <c r="AT400" s="58" t="e">
        <f t="shared" ref="AT400:AT416" si="522">AF400/AH400</f>
        <v>#DIV/0!</v>
      </c>
      <c r="AU400" s="58" t="e">
        <f t="shared" ref="AU400:AU416" si="523">Z400/AF400</f>
        <v>#DIV/0!</v>
      </c>
      <c r="AV400" s="58" t="e">
        <f t="shared" ref="AV400:AV416" si="524">Z400/AD400</f>
        <v>#DIV/0!</v>
      </c>
      <c r="AW400" s="58" t="e">
        <f t="shared" ref="AW400:AW416" si="525">Z400/AB400</f>
        <v>#DIV/0!</v>
      </c>
      <c r="AX400" s="58" t="e">
        <f t="shared" ref="AX400:AX416" si="526">((AF400/40.311)/((AF400/40.311)+(Z400/159.688)))*100</f>
        <v>#DIV/0!</v>
      </c>
      <c r="AY400" s="17"/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  <c r="BO400" s="17"/>
      <c r="BP400" s="17"/>
      <c r="BQ400" s="17"/>
      <c r="BR400" s="17"/>
      <c r="BS400" s="17"/>
      <c r="BT400" s="17"/>
      <c r="BU400" s="17"/>
      <c r="BV400" s="17"/>
      <c r="BW400" s="17"/>
      <c r="BX400" s="17"/>
      <c r="BY400" s="17"/>
      <c r="BZ400" s="17"/>
      <c r="CA400" s="17"/>
      <c r="CB400" s="17"/>
      <c r="CC400" s="17"/>
      <c r="CD400" s="17"/>
      <c r="CE400" s="17"/>
      <c r="CF400" s="17"/>
      <c r="CG400" s="17"/>
      <c r="CH400" s="17"/>
      <c r="CI400" s="17"/>
      <c r="CJ400" s="17"/>
      <c r="CK400" s="17"/>
      <c r="CL400" s="17"/>
      <c r="CM400" s="17"/>
      <c r="CN400" s="17"/>
      <c r="CO400" s="17"/>
      <c r="CP400" s="17"/>
      <c r="CQ400" s="17"/>
      <c r="CR400" s="17"/>
      <c r="CS400" s="17"/>
      <c r="CT400" s="17"/>
      <c r="CU400" s="17"/>
      <c r="CV400" s="17"/>
      <c r="CW400" s="17"/>
      <c r="CX400" s="17"/>
      <c r="CY400" s="17"/>
      <c r="CZ400" s="17"/>
      <c r="DA400" s="17"/>
      <c r="DB400" s="17"/>
      <c r="DC400" s="17"/>
      <c r="DD400" s="17"/>
      <c r="DE400" s="17"/>
      <c r="DF400" s="17"/>
      <c r="DG400" s="17"/>
      <c r="DH400" s="17"/>
      <c r="DI400" s="17"/>
      <c r="DJ400" s="17"/>
      <c r="DK400" s="17"/>
      <c r="DL400" s="17"/>
      <c r="DM400" s="17"/>
      <c r="DN400" s="17"/>
      <c r="DO400" s="17"/>
      <c r="DP400" s="17"/>
      <c r="DQ400" s="17"/>
      <c r="DR400" s="17"/>
      <c r="DS400" s="17"/>
      <c r="DT400" s="17"/>
      <c r="DU400" s="17"/>
      <c r="DV400" s="17"/>
      <c r="DW400" s="17"/>
      <c r="DX400" s="17"/>
      <c r="DY400" s="17"/>
      <c r="DZ400" s="17"/>
      <c r="EA400" s="17"/>
      <c r="EB400" s="17"/>
      <c r="EC400" s="17"/>
      <c r="ED400" s="17"/>
      <c r="EE400" s="17"/>
      <c r="EF400" s="17"/>
      <c r="EG400" s="17"/>
      <c r="EH400" s="17"/>
      <c r="EI400" s="17"/>
      <c r="EJ400" s="17"/>
      <c r="EK400" s="17"/>
      <c r="EL400" s="17"/>
      <c r="EN400" s="8"/>
    </row>
    <row r="401" spans="1:145">
      <c r="A401" s="8" t="s">
        <v>182</v>
      </c>
      <c r="B401" s="16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V401" s="58"/>
      <c r="W401" s="58"/>
      <c r="X401" s="58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8"/>
      <c r="AN401" s="58"/>
      <c r="AO401" s="58"/>
      <c r="AP401" s="58"/>
      <c r="AQ401" s="58" t="e">
        <f t="shared" si="519"/>
        <v>#DIV/0!</v>
      </c>
      <c r="AR401" s="58" t="e">
        <f t="shared" si="520"/>
        <v>#DIV/0!</v>
      </c>
      <c r="AS401" s="58" t="e">
        <f t="shared" si="521"/>
        <v>#DIV/0!</v>
      </c>
      <c r="AT401" s="58" t="e">
        <f t="shared" si="522"/>
        <v>#DIV/0!</v>
      </c>
      <c r="AU401" s="58" t="e">
        <f t="shared" si="523"/>
        <v>#DIV/0!</v>
      </c>
      <c r="AV401" s="58" t="e">
        <f t="shared" si="524"/>
        <v>#DIV/0!</v>
      </c>
      <c r="AW401" s="58" t="e">
        <f t="shared" si="525"/>
        <v>#DIV/0!</v>
      </c>
      <c r="AX401" s="58" t="e">
        <f t="shared" si="526"/>
        <v>#DIV/0!</v>
      </c>
      <c r="AY401" s="58"/>
      <c r="AZ401" s="58"/>
      <c r="BA401" s="58"/>
      <c r="BB401" s="58"/>
      <c r="BC401" s="58"/>
      <c r="BD401" s="58"/>
      <c r="BE401" s="58"/>
      <c r="BF401" s="58"/>
      <c r="BG401" s="58"/>
      <c r="BH401" s="58"/>
      <c r="BI401" s="58"/>
      <c r="BJ401" s="58"/>
      <c r="BK401" s="58"/>
      <c r="BL401" s="58"/>
      <c r="BM401" s="58"/>
      <c r="BN401" s="58"/>
      <c r="BO401" s="58"/>
      <c r="BP401" s="58"/>
      <c r="BQ401" s="58"/>
      <c r="BR401" s="58"/>
      <c r="BS401" s="58"/>
      <c r="BT401" s="58"/>
      <c r="BU401" s="58"/>
      <c r="BV401" s="58"/>
      <c r="BW401" s="58"/>
      <c r="BX401" s="58"/>
      <c r="BY401" s="58"/>
      <c r="BZ401" s="58"/>
      <c r="CA401" s="58"/>
      <c r="CB401" s="58"/>
      <c r="CC401" s="58"/>
      <c r="CD401" s="58"/>
      <c r="CE401" s="58"/>
      <c r="CF401" s="58"/>
      <c r="CG401" s="58"/>
      <c r="CH401" s="58"/>
      <c r="CI401" s="58"/>
      <c r="CJ401" s="58"/>
      <c r="CK401" s="58"/>
      <c r="CL401" s="58"/>
      <c r="CM401" s="58"/>
      <c r="CN401" s="58"/>
      <c r="CO401" s="58"/>
      <c r="CP401" s="58"/>
      <c r="CQ401" s="58"/>
      <c r="CR401" s="58"/>
      <c r="CS401" s="58"/>
      <c r="CT401" s="58"/>
      <c r="CU401" s="58"/>
      <c r="CV401" s="58"/>
      <c r="CW401" s="58"/>
      <c r="CX401" s="58"/>
      <c r="CY401" s="58"/>
      <c r="CZ401" s="58"/>
      <c r="DA401" s="58"/>
      <c r="DB401" s="58"/>
      <c r="DC401" s="58"/>
      <c r="DD401" s="58"/>
      <c r="DE401" s="58"/>
      <c r="DF401" s="58"/>
      <c r="DG401" s="58"/>
      <c r="DH401" s="58"/>
      <c r="DI401" s="58"/>
      <c r="DJ401" s="58"/>
      <c r="DK401" s="58"/>
      <c r="DL401" s="58"/>
      <c r="DM401" s="58"/>
      <c r="DN401" s="58"/>
      <c r="DO401" s="58"/>
      <c r="DP401" s="58"/>
      <c r="DQ401" s="58"/>
      <c r="DR401" s="58"/>
      <c r="DS401" s="58"/>
      <c r="DT401" s="58"/>
      <c r="DU401" s="58"/>
      <c r="DV401" s="58"/>
      <c r="DW401" s="58"/>
      <c r="DX401" s="58"/>
      <c r="DY401" s="58"/>
      <c r="DZ401" s="58"/>
      <c r="EA401" s="58"/>
      <c r="EB401" s="58"/>
      <c r="EC401" s="58"/>
      <c r="ED401" s="58"/>
      <c r="EE401" s="58"/>
      <c r="EF401" s="58"/>
      <c r="EG401" s="58"/>
      <c r="EH401" s="58"/>
      <c r="EI401" s="58"/>
      <c r="EJ401" s="58"/>
      <c r="EK401" s="58"/>
      <c r="EL401" s="58"/>
    </row>
    <row r="402" spans="1:145">
      <c r="B402" s="30" t="s">
        <v>951</v>
      </c>
      <c r="C402" s="18" t="s">
        <v>114</v>
      </c>
      <c r="D402" s="30">
        <v>1</v>
      </c>
      <c r="E402" s="8">
        <v>1</v>
      </c>
      <c r="F402" s="8">
        <v>1</v>
      </c>
      <c r="G402" s="8" t="s">
        <v>1192</v>
      </c>
      <c r="H402" s="8" t="s">
        <v>1193</v>
      </c>
      <c r="I402" s="64">
        <v>3.49</v>
      </c>
      <c r="J402" s="64">
        <v>3.79</v>
      </c>
      <c r="K402" s="64">
        <v>0.503</v>
      </c>
      <c r="L402" s="64">
        <v>73.569999999999993</v>
      </c>
      <c r="M402" s="64">
        <v>6.6600000000000006E-2</v>
      </c>
      <c r="N402" s="64">
        <v>8.3400000000000002E-2</v>
      </c>
      <c r="O402" s="64">
        <v>0.61250000000000004</v>
      </c>
      <c r="P402" s="64">
        <v>4.24E-2</v>
      </c>
      <c r="Q402" s="64">
        <v>12.2</v>
      </c>
      <c r="R402" s="64">
        <v>9.4000000000000004E-3</v>
      </c>
      <c r="S402" s="64">
        <v>94.3673</v>
      </c>
      <c r="T402" s="31"/>
      <c r="V402" s="58">
        <f t="shared" ref="V402:V416" si="527">(I402*100)/S402</f>
        <v>3.6983149883487183</v>
      </c>
      <c r="W402" s="58"/>
      <c r="X402" s="58">
        <f t="shared" ref="X402:X416" si="528">(J402*100)/S402</f>
        <v>4.0162217208715303</v>
      </c>
      <c r="Y402" s="58"/>
      <c r="Z402" s="58">
        <f t="shared" ref="Z402:Z416" si="529">(K402*100)/S402</f>
        <v>0.53302362152991556</v>
      </c>
      <c r="AA402" s="58"/>
      <c r="AB402" s="58">
        <f t="shared" ref="AB402:AB416" si="530">(L402*100)/S402</f>
        <v>77.961327705677704</v>
      </c>
      <c r="AC402" s="58"/>
      <c r="AD402" s="58">
        <f t="shared" ref="AD402:AD416" si="531">(M402*100)/S402</f>
        <v>7.0575294620064372E-2</v>
      </c>
      <c r="AE402" s="58"/>
      <c r="AF402" s="58">
        <f t="shared" ref="AF402:AF416" si="532">(N402*100)/S402</f>
        <v>8.8378071641341857E-2</v>
      </c>
      <c r="AG402" s="58"/>
      <c r="AH402" s="58">
        <f t="shared" ref="AH402:AH416" si="533">(O402*100)/S402</f>
        <v>0.64905957890074217</v>
      </c>
      <c r="AI402" s="58"/>
      <c r="AJ402" s="58">
        <f t="shared" ref="AJ402:AJ416" si="534">(P402*100)/S402</f>
        <v>4.4930818196557497E-2</v>
      </c>
      <c r="AK402" s="58"/>
      <c r="AL402" s="58">
        <f t="shared" ref="AL402:AL416" si="535">(Q402*100)/S402</f>
        <v>12.928207122594372</v>
      </c>
      <c r="AM402" s="58"/>
      <c r="AN402" s="58">
        <f t="shared" ref="AN402:AN416" si="536">(R402*100)/S402</f>
        <v>9.961077619048124E-3</v>
      </c>
      <c r="AO402" s="58"/>
      <c r="AP402" s="58">
        <f t="shared" ref="AP402:AP416" si="537">V402+X402</f>
        <v>7.7145367092202486</v>
      </c>
      <c r="AQ402" s="58">
        <f t="shared" si="519"/>
        <v>1.7572559366754621E-2</v>
      </c>
      <c r="AR402" s="58">
        <f t="shared" si="520"/>
        <v>1104.6546546546545</v>
      </c>
      <c r="AS402" s="58">
        <f t="shared" si="521"/>
        <v>19.41160949868074</v>
      </c>
      <c r="AT402" s="58">
        <f t="shared" si="522"/>
        <v>0.13616326530612241</v>
      </c>
      <c r="AU402" s="58">
        <f t="shared" si="523"/>
        <v>6.0311750599520391</v>
      </c>
      <c r="AV402" s="58">
        <f t="shared" si="524"/>
        <v>7.5525525525525516</v>
      </c>
      <c r="AW402" s="58">
        <f t="shared" si="525"/>
        <v>6.8370259616691593E-3</v>
      </c>
      <c r="AX402" s="58">
        <f t="shared" si="526"/>
        <v>39.643435702083814</v>
      </c>
      <c r="AY402" s="75">
        <v>42.56</v>
      </c>
      <c r="AZ402" s="75"/>
      <c r="BA402" s="75"/>
      <c r="BB402" s="75"/>
      <c r="BC402" s="75">
        <v>4288.21</v>
      </c>
      <c r="BD402" s="75">
        <v>4.0599999999999996</v>
      </c>
      <c r="BE402" s="75"/>
      <c r="BF402" s="75"/>
      <c r="BG402" s="76" t="s">
        <v>467</v>
      </c>
      <c r="BH402" s="76"/>
      <c r="BI402" s="76">
        <v>0.193</v>
      </c>
      <c r="BJ402" s="76"/>
      <c r="BK402" s="76"/>
      <c r="BL402" s="76"/>
      <c r="BM402" s="75">
        <v>133.81</v>
      </c>
      <c r="BN402" s="75">
        <v>60.63</v>
      </c>
      <c r="BO402" s="77">
        <v>10.53</v>
      </c>
      <c r="BP402" s="75">
        <v>47.99</v>
      </c>
      <c r="BQ402" s="75">
        <v>6.94</v>
      </c>
      <c r="BR402" s="75"/>
      <c r="BS402" s="75">
        <v>6.51</v>
      </c>
      <c r="BT402" s="75">
        <v>1049.3599999999999</v>
      </c>
      <c r="BU402" s="75">
        <v>12.81</v>
      </c>
      <c r="BV402" s="75">
        <v>26.09</v>
      </c>
      <c r="BW402" s="75">
        <v>2.89</v>
      </c>
      <c r="BX402" s="75">
        <v>9.7799999999999994</v>
      </c>
      <c r="BY402" s="75">
        <v>2.0299999999999998</v>
      </c>
      <c r="BZ402" s="75">
        <v>0.373</v>
      </c>
      <c r="CA402" s="75">
        <v>2.09</v>
      </c>
      <c r="CB402" s="75">
        <v>0.24099999999999999</v>
      </c>
      <c r="CC402" s="75">
        <v>1.51</v>
      </c>
      <c r="CD402" s="75">
        <v>0.33900000000000002</v>
      </c>
      <c r="CE402" s="75">
        <v>1.06</v>
      </c>
      <c r="CF402" s="77">
        <v>0.16500000000000001</v>
      </c>
      <c r="CG402" s="75">
        <v>1.1399999999999999</v>
      </c>
      <c r="CH402" s="77">
        <v>0.188</v>
      </c>
      <c r="CI402" s="75">
        <v>1.94</v>
      </c>
      <c r="CJ402" s="75">
        <v>0.64300000000000002</v>
      </c>
      <c r="CK402" s="77">
        <v>13.83</v>
      </c>
      <c r="CL402" s="75">
        <v>11.11</v>
      </c>
      <c r="CM402" s="75">
        <v>4.72</v>
      </c>
      <c r="CN402" s="78">
        <f>BU402/CL402</f>
        <v>1.1530153015301532</v>
      </c>
      <c r="CO402" s="78">
        <f>BU402/CG402</f>
        <v>11.236842105263159</v>
      </c>
      <c r="CP402" s="78">
        <f>BM402/BU402</f>
        <v>10.445745511319281</v>
      </c>
      <c r="CQ402" s="78">
        <f>BU402/BY402</f>
        <v>6.3103448275862082</v>
      </c>
      <c r="CR402" s="78">
        <f>BV402/CG402</f>
        <v>22.885964912280702</v>
      </c>
      <c r="CS402" s="78">
        <f>BP402/BS402</f>
        <v>7.3717357910906305</v>
      </c>
      <c r="CT402" s="78">
        <f>CK402/BX402</f>
        <v>1.4141104294478528</v>
      </c>
      <c r="CU402" s="78">
        <f>AY402/BO402</f>
        <v>4.0417853751187085</v>
      </c>
      <c r="CV402" s="78">
        <f>BQ402/BM402</f>
        <v>5.1864584111800317E-2</v>
      </c>
      <c r="CW402" s="78">
        <f>BT402/BV402</f>
        <v>40.220774243004982</v>
      </c>
      <c r="CX402" s="78">
        <f>BV402/CK402</f>
        <v>1.8864786695589297</v>
      </c>
      <c r="CY402" s="78">
        <f>CM402/CL402</f>
        <v>0.42484248424842486</v>
      </c>
      <c r="CZ402" s="79">
        <f>BT402/BU402</f>
        <v>81.917252146760333</v>
      </c>
      <c r="DA402" s="78">
        <f>CM402/CK402</f>
        <v>0.34128705712219809</v>
      </c>
      <c r="DB402" s="79">
        <f>BT402/BM402</f>
        <v>7.8421642627606296</v>
      </c>
      <c r="DC402" s="79">
        <f>BQ402/CJ402</f>
        <v>10.793157076205288</v>
      </c>
      <c r="DD402" s="78">
        <f>BT402/CL402</f>
        <v>94.451845184518447</v>
      </c>
      <c r="DE402" s="78">
        <f>CL402/CJ402</f>
        <v>17.278382581648522</v>
      </c>
      <c r="DF402" s="78">
        <f>BT402/BQ402</f>
        <v>151.20461095100862</v>
      </c>
      <c r="DG402" s="78">
        <f>BQ402/CL402</f>
        <v>0.62466246624662469</v>
      </c>
      <c r="DH402" s="78">
        <f>BM402/CI402</f>
        <v>68.974226804123717</v>
      </c>
      <c r="DI402" s="78">
        <f>BM402/BX402</f>
        <v>13.682004089979552</v>
      </c>
      <c r="DJ402" s="78">
        <f>BM402/BN402</f>
        <v>2.2069932376711199</v>
      </c>
      <c r="DK402" s="78">
        <f>BT402/BP402</f>
        <v>21.866222129610332</v>
      </c>
      <c r="DL402" s="67">
        <f>(AD402*0.59933)/BP402*10000</f>
        <v>8.8138969211592375</v>
      </c>
      <c r="DM402" s="78">
        <f>BP402/BQ402</f>
        <v>6.9149855907780982</v>
      </c>
      <c r="DN402" s="78">
        <f>CC402/CH402</f>
        <v>8.0319148936170208</v>
      </c>
      <c r="DO402" s="78">
        <f>BU402/BQ402</f>
        <v>1.8458213256484151</v>
      </c>
      <c r="DP402" s="78">
        <f>BY402/CG402</f>
        <v>1.7807017543859649</v>
      </c>
      <c r="DQ402" s="78">
        <f>CJ402/CM402</f>
        <v>0.13622881355932204</v>
      </c>
      <c r="DR402" s="78">
        <f>BQ402/BP402</f>
        <v>0.14461346113773704</v>
      </c>
      <c r="DS402" s="78">
        <f>BV402/BZ402</f>
        <v>69.946380697050941</v>
      </c>
      <c r="DT402" s="78">
        <f>BV402/CI402</f>
        <v>13.448453608247423</v>
      </c>
      <c r="DU402" s="78">
        <f>BY402/BX402</f>
        <v>0.20756646216768915</v>
      </c>
      <c r="DV402" s="78">
        <f>BY402/BP402</f>
        <v>4.2300479266513855E-2</v>
      </c>
      <c r="DW402" s="78">
        <f>CH402/CI402</f>
        <v>9.6907216494845363E-2</v>
      </c>
      <c r="DX402" s="67">
        <f>(X402*0.83014)/BU402</f>
        <v>0.26026747067636941</v>
      </c>
      <c r="DY402" s="67">
        <f>BM402/CL402</f>
        <v>12.044104410441046</v>
      </c>
      <c r="DZ402" s="67">
        <f>BQ402/(AD402*0.59933)</f>
        <v>164.07437303988451</v>
      </c>
      <c r="EA402" s="80">
        <f>BP402/CI402</f>
        <v>24.737113402061858</v>
      </c>
      <c r="EB402" s="80">
        <f>BQ402/CM402</f>
        <v>1.4703389830508475</v>
      </c>
      <c r="EC402" s="81">
        <f>BM402/BS402</f>
        <v>20.554531490015361</v>
      </c>
      <c r="ED402" s="80">
        <f>BV402/CM402</f>
        <v>5.5275423728813564</v>
      </c>
      <c r="EE402" s="81">
        <f>BN402/BX402</f>
        <v>6.1993865030674851</v>
      </c>
      <c r="EF402" s="81">
        <f>CM402/BU402</f>
        <v>0.3684621389539422</v>
      </c>
      <c r="EG402" s="81">
        <f>BT402/BU402*0.1</f>
        <v>8.1917252146760333</v>
      </c>
      <c r="EH402" s="81">
        <f>BT402/BU402*0.3</f>
        <v>24.5751756440281</v>
      </c>
      <c r="EI402" s="81">
        <f>DM402*1.1</f>
        <v>7.6064841498559082</v>
      </c>
      <c r="EJ402" s="81">
        <f>CY402*50</f>
        <v>21.242124212421242</v>
      </c>
      <c r="EK402" s="81">
        <f>CR402*1.5</f>
        <v>34.328947368421055</v>
      </c>
      <c r="EL402" s="81">
        <f>CI402/3</f>
        <v>0.64666666666666661</v>
      </c>
      <c r="EN402" s="30">
        <v>1</v>
      </c>
      <c r="EO402" s="8">
        <v>1</v>
      </c>
    </row>
    <row r="403" spans="1:145">
      <c r="B403" s="30" t="s">
        <v>952</v>
      </c>
      <c r="C403" s="18" t="s">
        <v>114</v>
      </c>
      <c r="D403" s="30">
        <v>1</v>
      </c>
      <c r="E403" s="8">
        <v>1</v>
      </c>
      <c r="F403" s="8">
        <v>1</v>
      </c>
      <c r="I403" s="64">
        <v>3.4</v>
      </c>
      <c r="J403" s="64">
        <v>3.74</v>
      </c>
      <c r="K403" s="64">
        <v>0.51549999999999996</v>
      </c>
      <c r="L403" s="64">
        <v>74.040000000000006</v>
      </c>
      <c r="M403" s="64">
        <v>8.7400000000000005E-2</v>
      </c>
      <c r="N403" s="64">
        <v>5.1999999999999998E-2</v>
      </c>
      <c r="O403" s="64">
        <v>0.61870000000000003</v>
      </c>
      <c r="P403" s="64">
        <v>1.2699999999999999E-2</v>
      </c>
      <c r="Q403" s="64">
        <v>12.11</v>
      </c>
      <c r="R403" s="64">
        <v>3.2399999999999998E-2</v>
      </c>
      <c r="S403" s="64">
        <v>94.608800000000002</v>
      </c>
      <c r="T403" s="31"/>
      <c r="V403" s="58">
        <f t="shared" si="527"/>
        <v>3.5937460363095188</v>
      </c>
      <c r="W403" s="58"/>
      <c r="X403" s="58">
        <f t="shared" si="528"/>
        <v>3.9531206399404706</v>
      </c>
      <c r="Y403" s="58"/>
      <c r="Z403" s="58">
        <f t="shared" si="529"/>
        <v>0.54487531815222257</v>
      </c>
      <c r="AA403" s="58"/>
      <c r="AB403" s="58">
        <f t="shared" si="530"/>
        <v>78.259104861281415</v>
      </c>
      <c r="AC403" s="58"/>
      <c r="AD403" s="58">
        <f t="shared" si="531"/>
        <v>9.2380412815721152E-2</v>
      </c>
      <c r="AE403" s="58"/>
      <c r="AF403" s="58">
        <f t="shared" si="532"/>
        <v>5.4963174672969115E-2</v>
      </c>
      <c r="AG403" s="58"/>
      <c r="AH403" s="58">
        <f t="shared" si="533"/>
        <v>0.65395608019549978</v>
      </c>
      <c r="AI403" s="58"/>
      <c r="AJ403" s="58">
        <f t="shared" si="534"/>
        <v>1.3423698429744379E-2</v>
      </c>
      <c r="AK403" s="58"/>
      <c r="AL403" s="58">
        <f t="shared" si="535"/>
        <v>12.800077794031845</v>
      </c>
      <c r="AM403" s="58"/>
      <c r="AN403" s="58">
        <f t="shared" si="536"/>
        <v>3.4246285757773061E-2</v>
      </c>
      <c r="AO403" s="58"/>
      <c r="AP403" s="58">
        <f t="shared" si="537"/>
        <v>7.546866676249989</v>
      </c>
      <c r="AQ403" s="58">
        <f t="shared" si="519"/>
        <v>2.3368983957219251E-2</v>
      </c>
      <c r="AR403" s="58">
        <f t="shared" si="520"/>
        <v>847.13958810068664</v>
      </c>
      <c r="AS403" s="58">
        <f t="shared" si="521"/>
        <v>19.796791443850271</v>
      </c>
      <c r="AT403" s="58">
        <f t="shared" si="522"/>
        <v>8.4047195732988536E-2</v>
      </c>
      <c r="AU403" s="58">
        <f t="shared" si="523"/>
        <v>9.9134615384615365</v>
      </c>
      <c r="AV403" s="58">
        <f t="shared" si="524"/>
        <v>5.8981693363844387</v>
      </c>
      <c r="AW403" s="58">
        <f t="shared" si="525"/>
        <v>6.9624527282549954E-3</v>
      </c>
      <c r="AX403" s="58">
        <f t="shared" si="526"/>
        <v>28.550916133839678</v>
      </c>
      <c r="AY403" s="75">
        <v>44.6</v>
      </c>
      <c r="AZ403" s="75"/>
      <c r="BA403" s="75"/>
      <c r="BB403" s="75"/>
      <c r="BC403" s="75">
        <v>4288.21</v>
      </c>
      <c r="BD403" s="75">
        <v>4.72</v>
      </c>
      <c r="BE403" s="75"/>
      <c r="BF403" s="75"/>
      <c r="BG403" s="76" t="s">
        <v>468</v>
      </c>
      <c r="BH403" s="76"/>
      <c r="BI403" s="76">
        <v>0.153</v>
      </c>
      <c r="BJ403" s="76"/>
      <c r="BK403" s="76"/>
      <c r="BL403" s="76"/>
      <c r="BM403" s="75">
        <v>141.62</v>
      </c>
      <c r="BN403" s="75">
        <v>61.89</v>
      </c>
      <c r="BO403" s="77">
        <v>10.32</v>
      </c>
      <c r="BP403" s="75">
        <v>47.95</v>
      </c>
      <c r="BQ403" s="75">
        <v>7.08</v>
      </c>
      <c r="BR403" s="75"/>
      <c r="BS403" s="75">
        <v>7.08</v>
      </c>
      <c r="BT403" s="75">
        <v>1089.8900000000001</v>
      </c>
      <c r="BU403" s="75">
        <v>12.7</v>
      </c>
      <c r="BV403" s="75">
        <v>27.91</v>
      </c>
      <c r="BW403" s="75">
        <v>2.92</v>
      </c>
      <c r="BX403" s="75">
        <v>9.9499999999999993</v>
      </c>
      <c r="BY403" s="75">
        <v>2.11</v>
      </c>
      <c r="BZ403" s="75">
        <v>0.378</v>
      </c>
      <c r="CA403" s="75">
        <v>1.37</v>
      </c>
      <c r="CB403" s="75">
        <v>0.28000000000000003</v>
      </c>
      <c r="CC403" s="75">
        <v>1.68</v>
      </c>
      <c r="CD403" s="75">
        <v>0.34699999999999998</v>
      </c>
      <c r="CE403" s="75">
        <v>0.9</v>
      </c>
      <c r="CF403" s="77">
        <v>0.153</v>
      </c>
      <c r="CG403" s="75">
        <v>1.31</v>
      </c>
      <c r="CH403" s="77">
        <v>0.17499999999999999</v>
      </c>
      <c r="CI403" s="75">
        <v>2.02</v>
      </c>
      <c r="CJ403" s="75">
        <v>0.73</v>
      </c>
      <c r="CK403" s="77">
        <v>13.78</v>
      </c>
      <c r="CL403" s="75">
        <v>10.52</v>
      </c>
      <c r="CM403" s="75">
        <v>5.01</v>
      </c>
      <c r="CN403" s="78">
        <f>BU403/CL403</f>
        <v>1.2072243346007605</v>
      </c>
      <c r="CO403" s="78">
        <f>BU403/CG403</f>
        <v>9.6946564885496169</v>
      </c>
      <c r="CP403" s="78">
        <f>BM403/BU403</f>
        <v>11.151181102362205</v>
      </c>
      <c r="CQ403" s="78">
        <f>BU403/BY403</f>
        <v>6.0189573459715637</v>
      </c>
      <c r="CR403" s="78">
        <f>BV403/CG403</f>
        <v>21.305343511450381</v>
      </c>
      <c r="CS403" s="78">
        <f>BP403/BS403</f>
        <v>6.7725988700564974</v>
      </c>
      <c r="CT403" s="78">
        <f>CK403/BX403</f>
        <v>1.3849246231155778</v>
      </c>
      <c r="CU403" s="78">
        <f>AY403/BO403</f>
        <v>4.3217054263565888</v>
      </c>
      <c r="CV403" s="78">
        <f>BQ403/BM403</f>
        <v>4.9992938850444854E-2</v>
      </c>
      <c r="CW403" s="78">
        <f>BT403/BV403</f>
        <v>39.050161232533142</v>
      </c>
      <c r="CX403" s="78">
        <f>BV403/CK403</f>
        <v>2.025399129172714</v>
      </c>
      <c r="CY403" s="78">
        <f>CM403/CL403</f>
        <v>0.47623574144486691</v>
      </c>
      <c r="CZ403" s="79">
        <f>BT403/BU403</f>
        <v>85.818110236220491</v>
      </c>
      <c r="DA403" s="78">
        <f>CM403/CK403</f>
        <v>0.36357039187227869</v>
      </c>
      <c r="DB403" s="79">
        <f>BT403/BM403</f>
        <v>7.695876288659794</v>
      </c>
      <c r="DC403" s="79">
        <f>BQ403/CJ403</f>
        <v>9.6986301369863011</v>
      </c>
      <c r="DD403" s="78">
        <f>BT403/CL403</f>
        <v>103.60171102661599</v>
      </c>
      <c r="DE403" s="78">
        <f>CL403/CJ403</f>
        <v>14.410958904109588</v>
      </c>
      <c r="DF403" s="78">
        <f>BT403/BQ403</f>
        <v>153.93926553672318</v>
      </c>
      <c r="DG403" s="78">
        <f>BQ403/CL403</f>
        <v>0.6730038022813688</v>
      </c>
      <c r="DH403" s="78">
        <f>BM403/CI403</f>
        <v>70.10891089108911</v>
      </c>
      <c r="DI403" s="78">
        <f>BM403/BX403</f>
        <v>14.233165829145729</v>
      </c>
      <c r="DJ403" s="78">
        <f>BM403/BN403</f>
        <v>2.2882533527225726</v>
      </c>
      <c r="DK403" s="78">
        <f>BT403/BP403</f>
        <v>22.729718456725756</v>
      </c>
      <c r="DL403" s="67">
        <f>(AD403*0.59933)/BP403*10000</f>
        <v>11.546684632501806</v>
      </c>
      <c r="DM403" s="78">
        <f>BP403/BQ403</f>
        <v>6.7725988700564974</v>
      </c>
      <c r="DN403" s="78">
        <f>CC403/CH403</f>
        <v>9.6</v>
      </c>
      <c r="DO403" s="78">
        <f>BU403/BQ403</f>
        <v>1.7937853107344632</v>
      </c>
      <c r="DP403" s="78">
        <f>BY403/CG403</f>
        <v>1.6106870229007633</v>
      </c>
      <c r="DQ403" s="78">
        <f>CJ403/CM403</f>
        <v>0.14570858283433133</v>
      </c>
      <c r="DR403" s="78">
        <f>BQ403/BP403</f>
        <v>0.14765380604796663</v>
      </c>
      <c r="DS403" s="78">
        <f>BV403/BZ403</f>
        <v>73.835978835978835</v>
      </c>
      <c r="DT403" s="78">
        <f>BV403/CI403</f>
        <v>13.816831683168317</v>
      </c>
      <c r="DU403" s="78">
        <f>BY403/BX403</f>
        <v>0.21206030150753769</v>
      </c>
      <c r="DV403" s="78">
        <f>BY403/BP403</f>
        <v>4.4004171011470278E-2</v>
      </c>
      <c r="DW403" s="78">
        <f>CH403/CI403</f>
        <v>8.6633663366336627E-2</v>
      </c>
      <c r="DX403" s="67">
        <f>(X403*0.83014)/BU403</f>
        <v>0.25839713134174663</v>
      </c>
      <c r="DY403" s="67">
        <f>BM403/CL403</f>
        <v>13.461977186311788</v>
      </c>
      <c r="DZ403" s="67">
        <f>BQ403/(AD403*0.59933)</f>
        <v>127.87549911283466</v>
      </c>
      <c r="EA403" s="80">
        <f>BP403/CI403</f>
        <v>23.737623762376238</v>
      </c>
      <c r="EB403" s="80">
        <f>BQ403/CM403</f>
        <v>1.4131736526946108</v>
      </c>
      <c r="EC403" s="81">
        <f>BM403/BS403</f>
        <v>20.002824858757062</v>
      </c>
      <c r="ED403" s="80">
        <f>BV403/CM403</f>
        <v>5.5708582834331342</v>
      </c>
      <c r="EE403" s="81">
        <f>BN403/BX403</f>
        <v>6.2201005025125635</v>
      </c>
      <c r="EF403" s="81">
        <f>CM403/BU403</f>
        <v>0.39448818897637794</v>
      </c>
      <c r="EG403" s="81">
        <f>BT403/BU403*0.1</f>
        <v>8.5818110236220502</v>
      </c>
      <c r="EH403" s="81">
        <f>BT403/BU403*0.3</f>
        <v>25.745433070866145</v>
      </c>
      <c r="EI403" s="81">
        <f>DM403*1.1</f>
        <v>7.449858757062148</v>
      </c>
      <c r="EJ403" s="81">
        <f>CY403*50</f>
        <v>23.811787072243344</v>
      </c>
      <c r="EK403" s="81">
        <f>CR403*1.5</f>
        <v>31.958015267175572</v>
      </c>
      <c r="EL403" s="81">
        <f>CI403/3</f>
        <v>0.67333333333333334</v>
      </c>
      <c r="EN403" s="30">
        <v>1</v>
      </c>
      <c r="EO403" s="8">
        <v>1</v>
      </c>
    </row>
    <row r="404" spans="1:145">
      <c r="B404" s="30" t="s">
        <v>953</v>
      </c>
      <c r="C404" s="18" t="s">
        <v>114</v>
      </c>
      <c r="D404" s="30">
        <v>1</v>
      </c>
      <c r="E404" s="8">
        <v>1</v>
      </c>
      <c r="F404" s="8">
        <v>1</v>
      </c>
      <c r="I404" s="64">
        <v>3.39</v>
      </c>
      <c r="J404" s="64">
        <v>3.88</v>
      </c>
      <c r="K404" s="64">
        <v>0.49619999999999997</v>
      </c>
      <c r="L404" s="64">
        <v>74.3</v>
      </c>
      <c r="M404" s="64">
        <v>8.7400000000000005E-2</v>
      </c>
      <c r="N404" s="64">
        <v>7.0300000000000001E-2</v>
      </c>
      <c r="O404" s="64">
        <v>0.63149999999999995</v>
      </c>
      <c r="P404" s="64">
        <v>3.8600000000000002E-2</v>
      </c>
      <c r="Q404" s="64">
        <v>12.19</v>
      </c>
      <c r="R404" s="64">
        <v>1.5100000000000001E-2</v>
      </c>
      <c r="S404" s="64">
        <v>95.099199999999996</v>
      </c>
      <c r="T404" s="31"/>
      <c r="V404" s="58">
        <f t="shared" si="527"/>
        <v>3.564698756666723</v>
      </c>
      <c r="W404" s="58"/>
      <c r="X404" s="58">
        <f t="shared" si="528"/>
        <v>4.0799501993707628</v>
      </c>
      <c r="Y404" s="58"/>
      <c r="Z404" s="58">
        <f t="shared" si="529"/>
        <v>0.52177095075458046</v>
      </c>
      <c r="AA404" s="58"/>
      <c r="AB404" s="58">
        <f t="shared" si="530"/>
        <v>78.128943250837025</v>
      </c>
      <c r="AC404" s="58"/>
      <c r="AD404" s="58">
        <f t="shared" si="531"/>
        <v>9.190403284149605E-2</v>
      </c>
      <c r="AE404" s="58"/>
      <c r="AF404" s="58">
        <f t="shared" si="532"/>
        <v>7.3922809024681596E-2</v>
      </c>
      <c r="AG404" s="58"/>
      <c r="AH404" s="58">
        <f t="shared" si="533"/>
        <v>0.66404344095428769</v>
      </c>
      <c r="AI404" s="58"/>
      <c r="AJ404" s="58">
        <f t="shared" si="534"/>
        <v>4.0589195282399855E-2</v>
      </c>
      <c r="AK404" s="58"/>
      <c r="AL404" s="58">
        <f t="shared" si="535"/>
        <v>12.818194054208659</v>
      </c>
      <c r="AM404" s="58"/>
      <c r="AN404" s="58">
        <f t="shared" si="536"/>
        <v>1.587815670373673E-2</v>
      </c>
      <c r="AO404" s="58"/>
      <c r="AP404" s="58">
        <f t="shared" si="537"/>
        <v>7.6446489560374857</v>
      </c>
      <c r="AQ404" s="58">
        <f t="shared" si="519"/>
        <v>2.252577319587629E-2</v>
      </c>
      <c r="AR404" s="58">
        <f t="shared" si="520"/>
        <v>850.11441647597246</v>
      </c>
      <c r="AS404" s="58">
        <f t="shared" si="521"/>
        <v>19.149484536082472</v>
      </c>
      <c r="AT404" s="58">
        <f t="shared" si="522"/>
        <v>0.11132224861441015</v>
      </c>
      <c r="AU404" s="58">
        <f t="shared" si="523"/>
        <v>7.0583214793741105</v>
      </c>
      <c r="AV404" s="58">
        <f t="shared" si="524"/>
        <v>5.6773455377574358</v>
      </c>
      <c r="AW404" s="58">
        <f t="shared" si="525"/>
        <v>6.6783310901749656E-3</v>
      </c>
      <c r="AX404" s="58">
        <f t="shared" si="526"/>
        <v>35.948277644819321</v>
      </c>
      <c r="AY404" s="75">
        <v>41.81</v>
      </c>
      <c r="AZ404" s="75"/>
      <c r="BA404" s="75"/>
      <c r="BB404" s="75"/>
      <c r="BC404" s="75">
        <v>4288.21</v>
      </c>
      <c r="BD404" s="75">
        <v>3.83</v>
      </c>
      <c r="BE404" s="75"/>
      <c r="BF404" s="75"/>
      <c r="BG404" s="76" t="s">
        <v>469</v>
      </c>
      <c r="BH404" s="76"/>
      <c r="BI404" s="76">
        <v>0.13900000000000001</v>
      </c>
      <c r="BJ404" s="76"/>
      <c r="BK404" s="76"/>
      <c r="BL404" s="76"/>
      <c r="BM404" s="75">
        <v>130.38999999999999</v>
      </c>
      <c r="BN404" s="75">
        <v>57.29</v>
      </c>
      <c r="BO404" s="77">
        <v>9.57</v>
      </c>
      <c r="BP404" s="75">
        <v>44.18</v>
      </c>
      <c r="BQ404" s="75">
        <v>6.51</v>
      </c>
      <c r="BR404" s="75"/>
      <c r="BS404" s="75">
        <v>6.08</v>
      </c>
      <c r="BT404" s="75">
        <v>1007.67</v>
      </c>
      <c r="BU404" s="75">
        <v>12.03</v>
      </c>
      <c r="BV404" s="75">
        <v>26.27</v>
      </c>
      <c r="BW404" s="75">
        <v>2.9</v>
      </c>
      <c r="BX404" s="75">
        <v>9.6</v>
      </c>
      <c r="BY404" s="75">
        <v>2.06</v>
      </c>
      <c r="BZ404" s="75">
        <v>0.315</v>
      </c>
      <c r="CA404" s="75">
        <v>1.58</v>
      </c>
      <c r="CB404" s="75">
        <v>0.28000000000000003</v>
      </c>
      <c r="CC404" s="75">
        <v>1.61</v>
      </c>
      <c r="CD404" s="75">
        <v>0.32400000000000001</v>
      </c>
      <c r="CE404" s="75">
        <v>1.02</v>
      </c>
      <c r="CF404" s="77">
        <v>0.185</v>
      </c>
      <c r="CG404" s="75">
        <v>1.1499999999999999</v>
      </c>
      <c r="CH404" s="77">
        <v>0.158</v>
      </c>
      <c r="CI404" s="75">
        <v>1.65</v>
      </c>
      <c r="CJ404" s="75">
        <v>0.71099999999999997</v>
      </c>
      <c r="CK404" s="77">
        <v>13.42</v>
      </c>
      <c r="CL404" s="75">
        <v>10.3</v>
      </c>
      <c r="CM404" s="75">
        <v>4.96</v>
      </c>
      <c r="CN404" s="78">
        <f>BU404/CL404</f>
        <v>1.1679611650485435</v>
      </c>
      <c r="CO404" s="78">
        <f>BU404/CG404</f>
        <v>10.460869565217392</v>
      </c>
      <c r="CP404" s="78">
        <f>BM404/BU404</f>
        <v>10.838736492103076</v>
      </c>
      <c r="CQ404" s="78">
        <f>BU404/BY404</f>
        <v>5.8398058252427179</v>
      </c>
      <c r="CR404" s="78">
        <f>BV404/CG404</f>
        <v>22.843478260869567</v>
      </c>
      <c r="CS404" s="78">
        <f>BP404/BS404</f>
        <v>7.2664473684210522</v>
      </c>
      <c r="CT404" s="78">
        <f>CK404/BX404</f>
        <v>1.3979166666666667</v>
      </c>
      <c r="CU404" s="78">
        <f>AY404/BO404</f>
        <v>4.3688610240334382</v>
      </c>
      <c r="CV404" s="78">
        <f>BQ404/BM404</f>
        <v>4.9927141651967176E-2</v>
      </c>
      <c r="CW404" s="78">
        <f>BT404/BV404</f>
        <v>38.358203273696233</v>
      </c>
      <c r="CX404" s="78">
        <f>BV404/CK404</f>
        <v>1.9575260804769001</v>
      </c>
      <c r="CY404" s="78">
        <f>CM404/CL404</f>
        <v>0.48155339805825237</v>
      </c>
      <c r="CZ404" s="79">
        <f>BT404/BU404</f>
        <v>83.763092269326691</v>
      </c>
      <c r="DA404" s="78">
        <f>CM404/CK404</f>
        <v>0.36959761549925485</v>
      </c>
      <c r="DB404" s="79">
        <f>BT404/BM404</f>
        <v>7.7281233223406707</v>
      </c>
      <c r="DC404" s="79">
        <f>BQ404/CJ404</f>
        <v>9.1561181434599153</v>
      </c>
      <c r="DD404" s="78">
        <f>BT404/CL404</f>
        <v>97.832038834951447</v>
      </c>
      <c r="DE404" s="78">
        <f>CL404/CJ404</f>
        <v>14.48663853727145</v>
      </c>
      <c r="DF404" s="78">
        <f>BT404/BQ404</f>
        <v>154.78801843317973</v>
      </c>
      <c r="DG404" s="78">
        <f>BQ404/CL404</f>
        <v>0.6320388349514563</v>
      </c>
      <c r="DH404" s="78">
        <f>BM404/CI404</f>
        <v>79.024242424242416</v>
      </c>
      <c r="DI404" s="78">
        <f>BM404/BX404</f>
        <v>13.582291666666666</v>
      </c>
      <c r="DJ404" s="78">
        <f>BM404/BN404</f>
        <v>2.2759643916913945</v>
      </c>
      <c r="DK404" s="78">
        <f>BT404/BP404</f>
        <v>22.80828429153463</v>
      </c>
      <c r="DL404" s="67">
        <f>(AD404*0.59933)/BP404*10000</f>
        <v>12.467370756653199</v>
      </c>
      <c r="DM404" s="78">
        <f>BP404/BQ404</f>
        <v>6.7864823348694321</v>
      </c>
      <c r="DN404" s="78">
        <f>CC404/CH404</f>
        <v>10.18987341772152</v>
      </c>
      <c r="DO404" s="78">
        <f>BU404/BQ404</f>
        <v>1.8479262672811059</v>
      </c>
      <c r="DP404" s="78">
        <f>BY404/CG404</f>
        <v>1.7913043478260871</v>
      </c>
      <c r="DQ404" s="78">
        <f>CJ404/CM404</f>
        <v>0.14334677419354838</v>
      </c>
      <c r="DR404" s="78">
        <f>BQ404/BP404</f>
        <v>0.14735174287007696</v>
      </c>
      <c r="DS404" s="78">
        <f>BV404/BZ404</f>
        <v>83.396825396825392</v>
      </c>
      <c r="DT404" s="78">
        <f>BV404/CI404</f>
        <v>15.921212121212122</v>
      </c>
      <c r="DU404" s="78">
        <f>BY404/BX404</f>
        <v>0.21458333333333335</v>
      </c>
      <c r="DV404" s="78">
        <f>BY404/BP404</f>
        <v>4.6627433227704844E-2</v>
      </c>
      <c r="DW404" s="78">
        <f>CH404/CI404</f>
        <v>9.5757575757575764E-2</v>
      </c>
      <c r="DX404" s="67">
        <f>(X404*0.83014)/BU404</f>
        <v>0.28154030411518249</v>
      </c>
      <c r="DY404" s="67">
        <f>BM404/CL404</f>
        <v>12.659223300970872</v>
      </c>
      <c r="DZ404" s="67">
        <f>BQ404/(AD404*0.59933)</f>
        <v>118.18991008304046</v>
      </c>
      <c r="EA404" s="80">
        <f>BP404/CI404</f>
        <v>26.775757575757577</v>
      </c>
      <c r="EB404" s="80">
        <f>BQ404/CM404</f>
        <v>1.3125</v>
      </c>
      <c r="EC404" s="81">
        <f>BM404/BS404</f>
        <v>21.445723684210524</v>
      </c>
      <c r="ED404" s="80">
        <f>BV404/CM404</f>
        <v>5.2963709677419351</v>
      </c>
      <c r="EE404" s="81">
        <f>BN404/BX404</f>
        <v>5.9677083333333334</v>
      </c>
      <c r="EF404" s="81">
        <f>CM404/BU404</f>
        <v>0.41230257689110561</v>
      </c>
      <c r="EG404" s="81">
        <f>BT404/BU404*0.1</f>
        <v>8.3763092269326691</v>
      </c>
      <c r="EH404" s="81">
        <f>BT404/BU404*0.3</f>
        <v>25.128927680798007</v>
      </c>
      <c r="EI404" s="81">
        <f>DM404*1.1</f>
        <v>7.4651305683563756</v>
      </c>
      <c r="EJ404" s="81">
        <f>CY404*50</f>
        <v>24.077669902912618</v>
      </c>
      <c r="EK404" s="81">
        <f>CR404*1.5</f>
        <v>34.265217391304347</v>
      </c>
      <c r="EL404" s="81">
        <f>CI404/3</f>
        <v>0.54999999999999993</v>
      </c>
      <c r="EN404" s="30">
        <v>1</v>
      </c>
      <c r="EO404" s="8">
        <v>1</v>
      </c>
    </row>
    <row r="405" spans="1:145">
      <c r="B405" s="30" t="s">
        <v>954</v>
      </c>
      <c r="C405" s="18" t="s">
        <v>114</v>
      </c>
      <c r="D405" s="30">
        <v>1</v>
      </c>
      <c r="E405" s="8">
        <v>1</v>
      </c>
      <c r="F405" s="8">
        <v>1</v>
      </c>
      <c r="I405" s="64">
        <v>3.58</v>
      </c>
      <c r="J405" s="64">
        <v>3.88</v>
      </c>
      <c r="K405" s="64">
        <v>0.64259999999999995</v>
      </c>
      <c r="L405" s="64">
        <v>73.739999999999995</v>
      </c>
      <c r="M405" s="64">
        <v>7.2700000000000001E-2</v>
      </c>
      <c r="N405" s="64">
        <v>2.8400000000000002E-2</v>
      </c>
      <c r="O405" s="64">
        <v>0.56779999999999997</v>
      </c>
      <c r="P405" s="64">
        <v>0</v>
      </c>
      <c r="Q405" s="64">
        <v>11.98</v>
      </c>
      <c r="R405" s="64">
        <v>1.4E-3</v>
      </c>
      <c r="S405" s="64">
        <v>94.492999999999995</v>
      </c>
      <c r="T405" s="31"/>
      <c r="V405" s="58">
        <f t="shared" si="527"/>
        <v>3.7886404283915214</v>
      </c>
      <c r="W405" s="58"/>
      <c r="X405" s="58">
        <f t="shared" si="528"/>
        <v>4.1061242631729336</v>
      </c>
      <c r="Y405" s="58"/>
      <c r="Z405" s="58">
        <f t="shared" si="529"/>
        <v>0.68005037410178526</v>
      </c>
      <c r="AA405" s="58"/>
      <c r="AB405" s="58">
        <f t="shared" si="530"/>
        <v>78.037526589271152</v>
      </c>
      <c r="AC405" s="58"/>
      <c r="AD405" s="58">
        <f t="shared" si="531"/>
        <v>7.6936915962028937E-2</v>
      </c>
      <c r="AE405" s="58"/>
      <c r="AF405" s="58">
        <f t="shared" si="532"/>
        <v>3.0055136359307042E-2</v>
      </c>
      <c r="AG405" s="58"/>
      <c r="AH405" s="58">
        <f t="shared" si="533"/>
        <v>0.60089107129628649</v>
      </c>
      <c r="AI405" s="58"/>
      <c r="AJ405" s="58">
        <f t="shared" si="534"/>
        <v>0</v>
      </c>
      <c r="AK405" s="58"/>
      <c r="AL405" s="58">
        <f t="shared" si="535"/>
        <v>12.678187802271069</v>
      </c>
      <c r="AM405" s="58"/>
      <c r="AN405" s="58">
        <f t="shared" si="536"/>
        <v>1.4815912289799244E-3</v>
      </c>
      <c r="AO405" s="58"/>
      <c r="AP405" s="58">
        <f t="shared" si="537"/>
        <v>7.8947646915644549</v>
      </c>
      <c r="AQ405" s="58">
        <f t="shared" si="519"/>
        <v>1.8737113402061856E-2</v>
      </c>
      <c r="AR405" s="58">
        <f t="shared" si="520"/>
        <v>1014.3053645116917</v>
      </c>
      <c r="AS405" s="58">
        <f t="shared" si="521"/>
        <v>19.005154639175256</v>
      </c>
      <c r="AT405" s="58">
        <f t="shared" si="522"/>
        <v>5.0017611835153228E-2</v>
      </c>
      <c r="AU405" s="58">
        <f t="shared" si="523"/>
        <v>22.626760563380277</v>
      </c>
      <c r="AV405" s="58">
        <f t="shared" si="524"/>
        <v>8.8390646492434648</v>
      </c>
      <c r="AW405" s="58">
        <f t="shared" si="525"/>
        <v>8.7144019528071614E-3</v>
      </c>
      <c r="AX405" s="58">
        <f t="shared" si="526"/>
        <v>14.899113038180595</v>
      </c>
      <c r="AY405" s="58"/>
      <c r="AZ405" s="58"/>
      <c r="BA405" s="58"/>
      <c r="BB405" s="58"/>
      <c r="BC405" s="58"/>
      <c r="BD405" s="58"/>
      <c r="BE405" s="58"/>
      <c r="BF405" s="58"/>
      <c r="BG405" s="58"/>
      <c r="BH405" s="58"/>
      <c r="BI405" s="58"/>
      <c r="BJ405" s="58"/>
      <c r="BK405" s="58"/>
      <c r="BL405" s="58"/>
      <c r="BM405" s="58"/>
      <c r="BN405" s="58"/>
      <c r="BO405" s="58"/>
      <c r="BP405" s="58"/>
      <c r="BQ405" s="58"/>
      <c r="BR405" s="58"/>
      <c r="BS405" s="58"/>
      <c r="BT405" s="58"/>
      <c r="BU405" s="58"/>
      <c r="BV405" s="58"/>
      <c r="BW405" s="58"/>
      <c r="BX405" s="58"/>
      <c r="BY405" s="58"/>
      <c r="BZ405" s="58"/>
      <c r="CA405" s="58"/>
      <c r="CB405" s="58"/>
      <c r="CC405" s="58"/>
      <c r="CD405" s="58"/>
      <c r="CE405" s="58"/>
      <c r="CF405" s="58"/>
      <c r="CG405" s="58"/>
      <c r="CH405" s="58"/>
      <c r="CI405" s="58"/>
      <c r="CJ405" s="58"/>
      <c r="CK405" s="58"/>
      <c r="CL405" s="58"/>
      <c r="CM405" s="58"/>
      <c r="CN405" s="58"/>
      <c r="CO405" s="58"/>
      <c r="CP405" s="58"/>
      <c r="CQ405" s="58"/>
      <c r="CR405" s="58"/>
      <c r="CS405" s="58"/>
      <c r="CT405" s="58"/>
      <c r="CU405" s="58"/>
      <c r="CV405" s="58"/>
      <c r="CW405" s="58"/>
      <c r="CX405" s="58"/>
      <c r="CY405" s="58"/>
      <c r="CZ405" s="58"/>
      <c r="DA405" s="58"/>
      <c r="DB405" s="58"/>
      <c r="DC405" s="58"/>
      <c r="DD405" s="58"/>
      <c r="DE405" s="58"/>
      <c r="DF405" s="58"/>
      <c r="DG405" s="58"/>
      <c r="DH405" s="58"/>
      <c r="DI405" s="58"/>
      <c r="DJ405" s="58"/>
      <c r="DK405" s="58"/>
      <c r="DL405" s="58"/>
      <c r="DM405" s="58"/>
      <c r="DN405" s="58"/>
      <c r="DO405" s="58"/>
      <c r="DP405" s="58"/>
      <c r="DQ405" s="58"/>
      <c r="DR405" s="58"/>
      <c r="DS405" s="58"/>
      <c r="DT405" s="58"/>
      <c r="DU405" s="58"/>
      <c r="DV405" s="58"/>
      <c r="DW405" s="58"/>
      <c r="DX405" s="58"/>
      <c r="DY405" s="58"/>
      <c r="DZ405" s="58"/>
      <c r="EA405" s="58"/>
      <c r="EB405" s="58"/>
      <c r="EC405" s="58"/>
      <c r="ED405" s="58"/>
      <c r="EE405" s="58"/>
      <c r="EF405" s="58"/>
      <c r="EG405" s="58"/>
      <c r="EH405" s="58"/>
      <c r="EI405" s="58"/>
      <c r="EJ405" s="58"/>
      <c r="EK405" s="58"/>
      <c r="EL405" s="58"/>
      <c r="EN405" s="30">
        <v>1</v>
      </c>
      <c r="EO405" s="8">
        <v>1</v>
      </c>
    </row>
    <row r="406" spans="1:145">
      <c r="B406" s="30" t="s">
        <v>955</v>
      </c>
      <c r="C406" s="18" t="s">
        <v>114</v>
      </c>
      <c r="D406" s="30">
        <v>1</v>
      </c>
      <c r="E406" s="8">
        <v>1</v>
      </c>
      <c r="F406" s="8">
        <v>1</v>
      </c>
      <c r="I406" s="64">
        <v>3.31</v>
      </c>
      <c r="J406" s="64">
        <v>3.93</v>
      </c>
      <c r="K406" s="64">
        <v>0.5282</v>
      </c>
      <c r="L406" s="64">
        <v>73.77</v>
      </c>
      <c r="M406" s="64">
        <v>7.2099999999999997E-2</v>
      </c>
      <c r="N406" s="64">
        <v>9.3299999999999994E-2</v>
      </c>
      <c r="O406" s="64">
        <v>0.51929999999999998</v>
      </c>
      <c r="P406" s="64">
        <v>5.8900000000000001E-2</v>
      </c>
      <c r="Q406" s="64">
        <v>12</v>
      </c>
      <c r="R406" s="64">
        <v>1.04E-2</v>
      </c>
      <c r="S406" s="64">
        <v>94.292299999999997</v>
      </c>
      <c r="T406" s="31"/>
      <c r="V406" s="58">
        <f t="shared" si="527"/>
        <v>3.5103608672182141</v>
      </c>
      <c r="W406" s="58"/>
      <c r="X406" s="58">
        <f t="shared" si="528"/>
        <v>4.1678906973315959</v>
      </c>
      <c r="Y406" s="58"/>
      <c r="Z406" s="58">
        <f t="shared" si="529"/>
        <v>0.56017299397723885</v>
      </c>
      <c r="AA406" s="58"/>
      <c r="AB406" s="58">
        <f t="shared" si="530"/>
        <v>78.235444463651859</v>
      </c>
      <c r="AC406" s="58"/>
      <c r="AD406" s="58">
        <f t="shared" si="531"/>
        <v>7.6464356050281942E-2</v>
      </c>
      <c r="AE406" s="58"/>
      <c r="AF406" s="58">
        <f t="shared" si="532"/>
        <v>9.8947634112223376E-2</v>
      </c>
      <c r="AG406" s="58"/>
      <c r="AH406" s="58">
        <f t="shared" si="533"/>
        <v>0.55073425931915965</v>
      </c>
      <c r="AI406" s="58"/>
      <c r="AJ406" s="58">
        <f t="shared" si="534"/>
        <v>6.2465333860771237E-2</v>
      </c>
      <c r="AK406" s="58"/>
      <c r="AL406" s="58">
        <f t="shared" si="535"/>
        <v>12.726383808646093</v>
      </c>
      <c r="AM406" s="58"/>
      <c r="AN406" s="58">
        <f t="shared" si="536"/>
        <v>1.1029532634159948E-2</v>
      </c>
      <c r="AO406" s="58"/>
      <c r="AP406" s="58">
        <f t="shared" si="537"/>
        <v>7.6782515645498099</v>
      </c>
      <c r="AQ406" s="58">
        <f t="shared" si="519"/>
        <v>1.8346055979643765E-2</v>
      </c>
      <c r="AR406" s="58">
        <f t="shared" si="520"/>
        <v>1023.1622746185853</v>
      </c>
      <c r="AS406" s="58">
        <f t="shared" si="521"/>
        <v>18.770992366412212</v>
      </c>
      <c r="AT406" s="58">
        <f t="shared" si="522"/>
        <v>0.17966493356441365</v>
      </c>
      <c r="AU406" s="58">
        <f t="shared" si="523"/>
        <v>5.6613076098606641</v>
      </c>
      <c r="AV406" s="58">
        <f t="shared" si="524"/>
        <v>7.3259361997226078</v>
      </c>
      <c r="AW406" s="58">
        <f t="shared" si="525"/>
        <v>7.1600921783922999E-3</v>
      </c>
      <c r="AX406" s="58">
        <f t="shared" si="526"/>
        <v>41.16720810550629</v>
      </c>
      <c r="AY406" s="58"/>
      <c r="AZ406" s="58"/>
      <c r="BA406" s="58"/>
      <c r="BB406" s="58"/>
      <c r="BC406" s="58"/>
      <c r="BD406" s="58"/>
      <c r="BE406" s="58"/>
      <c r="BF406" s="58"/>
      <c r="BG406" s="58"/>
      <c r="BH406" s="58"/>
      <c r="BI406" s="58"/>
      <c r="BJ406" s="58"/>
      <c r="BK406" s="58"/>
      <c r="BL406" s="58"/>
      <c r="BM406" s="58"/>
      <c r="BN406" s="58"/>
      <c r="BO406" s="58"/>
      <c r="BP406" s="58"/>
      <c r="BQ406" s="58"/>
      <c r="BR406" s="58"/>
      <c r="BS406" s="58"/>
      <c r="BT406" s="58"/>
      <c r="BU406" s="58"/>
      <c r="BV406" s="58"/>
      <c r="BW406" s="58"/>
      <c r="BX406" s="58"/>
      <c r="BY406" s="58"/>
      <c r="BZ406" s="58"/>
      <c r="CA406" s="58"/>
      <c r="CB406" s="58"/>
      <c r="CC406" s="58"/>
      <c r="CD406" s="58"/>
      <c r="CE406" s="58"/>
      <c r="CF406" s="58"/>
      <c r="CG406" s="58"/>
      <c r="CH406" s="58"/>
      <c r="CI406" s="58"/>
      <c r="CJ406" s="58"/>
      <c r="CK406" s="58"/>
      <c r="CL406" s="58"/>
      <c r="CM406" s="58"/>
      <c r="CN406" s="58"/>
      <c r="CO406" s="58"/>
      <c r="CP406" s="58"/>
      <c r="CQ406" s="58"/>
      <c r="CR406" s="58"/>
      <c r="CS406" s="58"/>
      <c r="CT406" s="58"/>
      <c r="CU406" s="58"/>
      <c r="CV406" s="58"/>
      <c r="CW406" s="58"/>
      <c r="CX406" s="58"/>
      <c r="CY406" s="58"/>
      <c r="CZ406" s="58"/>
      <c r="DA406" s="58"/>
      <c r="DB406" s="58"/>
      <c r="DC406" s="58"/>
      <c r="DD406" s="58"/>
      <c r="DE406" s="58"/>
      <c r="DF406" s="58"/>
      <c r="DG406" s="58"/>
      <c r="DH406" s="58"/>
      <c r="DI406" s="58"/>
      <c r="DJ406" s="58"/>
      <c r="DK406" s="58"/>
      <c r="DL406" s="58"/>
      <c r="DM406" s="58"/>
      <c r="DN406" s="58"/>
      <c r="DO406" s="58"/>
      <c r="DP406" s="58"/>
      <c r="DQ406" s="58"/>
      <c r="DR406" s="58"/>
      <c r="DS406" s="58"/>
      <c r="DT406" s="58"/>
      <c r="DU406" s="58"/>
      <c r="DV406" s="58"/>
      <c r="DW406" s="58"/>
      <c r="DX406" s="58"/>
      <c r="DY406" s="58"/>
      <c r="DZ406" s="58"/>
      <c r="EA406" s="58"/>
      <c r="EB406" s="58"/>
      <c r="EC406" s="58"/>
      <c r="ED406" s="58"/>
      <c r="EE406" s="58"/>
      <c r="EF406" s="58"/>
      <c r="EG406" s="58"/>
      <c r="EH406" s="58"/>
      <c r="EI406" s="58"/>
      <c r="EJ406" s="58"/>
      <c r="EK406" s="58"/>
      <c r="EL406" s="58"/>
      <c r="EN406" s="30">
        <v>1</v>
      </c>
      <c r="EO406" s="8">
        <v>1</v>
      </c>
    </row>
    <row r="407" spans="1:145">
      <c r="B407" s="30" t="s">
        <v>956</v>
      </c>
      <c r="C407" s="18" t="s">
        <v>114</v>
      </c>
      <c r="D407" s="30">
        <v>1</v>
      </c>
      <c r="E407" s="8">
        <v>1</v>
      </c>
      <c r="F407" s="8">
        <v>1</v>
      </c>
      <c r="I407" s="64">
        <v>3.36</v>
      </c>
      <c r="J407" s="64">
        <v>3.78</v>
      </c>
      <c r="K407" s="64">
        <v>0.54700000000000004</v>
      </c>
      <c r="L407" s="64">
        <v>75.06</v>
      </c>
      <c r="M407" s="64">
        <v>8.1799999999999998E-2</v>
      </c>
      <c r="N407" s="64">
        <v>9.3200000000000005E-2</v>
      </c>
      <c r="O407" s="64">
        <v>0.53649999999999998</v>
      </c>
      <c r="P407" s="64">
        <v>4.7399999999999998E-2</v>
      </c>
      <c r="Q407" s="64">
        <v>12.2</v>
      </c>
      <c r="R407" s="64">
        <v>6.4999999999999997E-3</v>
      </c>
      <c r="S407" s="64">
        <v>95.712400000000002</v>
      </c>
      <c r="T407" s="31"/>
      <c r="V407" s="58">
        <f t="shared" si="527"/>
        <v>3.5105169236170024</v>
      </c>
      <c r="W407" s="58"/>
      <c r="X407" s="58">
        <f t="shared" si="528"/>
        <v>3.9493315390691279</v>
      </c>
      <c r="Y407" s="58"/>
      <c r="Z407" s="58">
        <f t="shared" si="529"/>
        <v>0.57150379679122043</v>
      </c>
      <c r="AA407" s="58"/>
      <c r="AB407" s="58">
        <f t="shared" si="530"/>
        <v>78.422440561515543</v>
      </c>
      <c r="AC407" s="58"/>
      <c r="AD407" s="58">
        <f t="shared" si="531"/>
        <v>8.5464370342818688E-2</v>
      </c>
      <c r="AE407" s="58"/>
      <c r="AF407" s="58">
        <f t="shared" si="532"/>
        <v>9.737505276223353E-2</v>
      </c>
      <c r="AG407" s="58"/>
      <c r="AH407" s="58">
        <f t="shared" si="533"/>
        <v>0.56053343140491718</v>
      </c>
      <c r="AI407" s="58"/>
      <c r="AJ407" s="58">
        <f t="shared" si="534"/>
        <v>4.9523363743882713E-2</v>
      </c>
      <c r="AK407" s="58"/>
      <c r="AL407" s="58">
        <f t="shared" si="535"/>
        <v>12.746519782180783</v>
      </c>
      <c r="AM407" s="58"/>
      <c r="AN407" s="58">
        <f t="shared" si="536"/>
        <v>6.7911785724733683E-3</v>
      </c>
      <c r="AO407" s="58"/>
      <c r="AP407" s="58">
        <f t="shared" si="537"/>
        <v>7.4598484626861303</v>
      </c>
      <c r="AQ407" s="58">
        <f t="shared" si="519"/>
        <v>2.164021164021164E-2</v>
      </c>
      <c r="AR407" s="58">
        <f t="shared" si="520"/>
        <v>917.60391198044022</v>
      </c>
      <c r="AS407" s="58">
        <f t="shared" si="521"/>
        <v>19.857142857142858</v>
      </c>
      <c r="AT407" s="58">
        <f t="shared" si="522"/>
        <v>0.17371854613233925</v>
      </c>
      <c r="AU407" s="58">
        <f t="shared" si="523"/>
        <v>5.8690987124463527</v>
      </c>
      <c r="AV407" s="58">
        <f t="shared" si="524"/>
        <v>6.6870415647921773</v>
      </c>
      <c r="AW407" s="58">
        <f t="shared" si="525"/>
        <v>7.2875033306687986E-3</v>
      </c>
      <c r="AX407" s="58">
        <f t="shared" si="526"/>
        <v>40.297040709777932</v>
      </c>
      <c r="AY407" s="58"/>
      <c r="AZ407" s="58"/>
      <c r="BA407" s="58"/>
      <c r="BB407" s="58"/>
      <c r="BC407" s="58"/>
      <c r="BD407" s="58"/>
      <c r="BE407" s="58"/>
      <c r="BF407" s="58"/>
      <c r="BG407" s="58"/>
      <c r="BH407" s="58"/>
      <c r="BI407" s="58"/>
      <c r="BJ407" s="58"/>
      <c r="BK407" s="58"/>
      <c r="BL407" s="58"/>
      <c r="BM407" s="58"/>
      <c r="BN407" s="58"/>
      <c r="BO407" s="58"/>
      <c r="BP407" s="58"/>
      <c r="BQ407" s="58"/>
      <c r="BR407" s="58"/>
      <c r="BS407" s="58"/>
      <c r="BT407" s="58"/>
      <c r="BU407" s="58"/>
      <c r="BV407" s="58"/>
      <c r="BW407" s="58"/>
      <c r="BX407" s="58"/>
      <c r="BY407" s="58"/>
      <c r="BZ407" s="58"/>
      <c r="CA407" s="58"/>
      <c r="CB407" s="58"/>
      <c r="CC407" s="58"/>
      <c r="CD407" s="58"/>
      <c r="CE407" s="58"/>
      <c r="CF407" s="58"/>
      <c r="CG407" s="58"/>
      <c r="CH407" s="58"/>
      <c r="CI407" s="58"/>
      <c r="CJ407" s="58"/>
      <c r="CK407" s="58"/>
      <c r="CL407" s="58"/>
      <c r="CM407" s="58"/>
      <c r="CN407" s="58"/>
      <c r="CO407" s="58"/>
      <c r="CP407" s="58"/>
      <c r="CQ407" s="58"/>
      <c r="CR407" s="58"/>
      <c r="CS407" s="58"/>
      <c r="CT407" s="58"/>
      <c r="CU407" s="58"/>
      <c r="CV407" s="58"/>
      <c r="CW407" s="58"/>
      <c r="CX407" s="58"/>
      <c r="CY407" s="58"/>
      <c r="CZ407" s="58"/>
      <c r="DA407" s="58"/>
      <c r="DB407" s="58"/>
      <c r="DC407" s="58"/>
      <c r="DD407" s="58"/>
      <c r="DE407" s="58"/>
      <c r="DF407" s="58"/>
      <c r="DG407" s="58"/>
      <c r="DH407" s="58"/>
      <c r="DI407" s="58"/>
      <c r="DJ407" s="58"/>
      <c r="DK407" s="58"/>
      <c r="DL407" s="58"/>
      <c r="DM407" s="58"/>
      <c r="DN407" s="58"/>
      <c r="DO407" s="58"/>
      <c r="DP407" s="58"/>
      <c r="DQ407" s="58"/>
      <c r="DR407" s="58"/>
      <c r="DS407" s="58"/>
      <c r="DT407" s="58"/>
      <c r="DU407" s="58"/>
      <c r="DV407" s="58"/>
      <c r="DW407" s="58"/>
      <c r="DX407" s="58"/>
      <c r="DY407" s="58"/>
      <c r="DZ407" s="58"/>
      <c r="EA407" s="58"/>
      <c r="EB407" s="58"/>
      <c r="EC407" s="58"/>
      <c r="ED407" s="58"/>
      <c r="EE407" s="58"/>
      <c r="EF407" s="58"/>
      <c r="EG407" s="58"/>
      <c r="EH407" s="58"/>
      <c r="EI407" s="58"/>
      <c r="EJ407" s="58"/>
      <c r="EK407" s="58"/>
      <c r="EL407" s="58"/>
      <c r="EN407" s="30">
        <v>1</v>
      </c>
      <c r="EO407" s="8">
        <v>1</v>
      </c>
    </row>
    <row r="408" spans="1:145">
      <c r="B408" s="30" t="s">
        <v>957</v>
      </c>
      <c r="C408" s="18" t="s">
        <v>114</v>
      </c>
      <c r="D408" s="30">
        <v>1</v>
      </c>
      <c r="E408" s="8">
        <v>1</v>
      </c>
      <c r="F408" s="8">
        <v>1</v>
      </c>
      <c r="I408" s="64">
        <v>3.16</v>
      </c>
      <c r="J408" s="64">
        <v>4.08</v>
      </c>
      <c r="K408" s="64">
        <v>0.56030000000000002</v>
      </c>
      <c r="L408" s="64">
        <v>74.12</v>
      </c>
      <c r="M408" s="64">
        <v>8.8099999999999998E-2</v>
      </c>
      <c r="N408" s="64">
        <v>7.7899999999999997E-2</v>
      </c>
      <c r="O408" s="64">
        <v>0.56820000000000004</v>
      </c>
      <c r="P408" s="64">
        <v>3.2099999999999997E-2</v>
      </c>
      <c r="Q408" s="64">
        <v>11.94</v>
      </c>
      <c r="R408" s="64">
        <v>6.1000000000000004E-3</v>
      </c>
      <c r="S408" s="64">
        <v>94.632800000000003</v>
      </c>
      <c r="T408" s="31"/>
      <c r="V408" s="58">
        <f t="shared" si="527"/>
        <v>3.3392227642001502</v>
      </c>
      <c r="W408" s="58"/>
      <c r="X408" s="58">
        <f t="shared" si="528"/>
        <v>4.3114015436508266</v>
      </c>
      <c r="Y408" s="58"/>
      <c r="Z408" s="58">
        <f t="shared" si="529"/>
        <v>0.5920780110067545</v>
      </c>
      <c r="AA408" s="58"/>
      <c r="AB408" s="58">
        <f t="shared" si="530"/>
        <v>78.323794709656696</v>
      </c>
      <c r="AC408" s="58"/>
      <c r="AD408" s="58">
        <f t="shared" si="531"/>
        <v>9.3096685293048501E-2</v>
      </c>
      <c r="AE408" s="58"/>
      <c r="AF408" s="58">
        <f t="shared" si="532"/>
        <v>8.2318181433921431E-2</v>
      </c>
      <c r="AG408" s="58"/>
      <c r="AH408" s="58">
        <f t="shared" si="533"/>
        <v>0.60042606791725495</v>
      </c>
      <c r="AI408" s="58"/>
      <c r="AJ408" s="58">
        <f t="shared" si="534"/>
        <v>3.3920585674311651E-2</v>
      </c>
      <c r="AK408" s="58"/>
      <c r="AL408" s="58">
        <f t="shared" si="535"/>
        <v>12.617189811566391</v>
      </c>
      <c r="AM408" s="58"/>
      <c r="AN408" s="58">
        <f t="shared" si="536"/>
        <v>6.4459679941838346E-3</v>
      </c>
      <c r="AO408" s="58"/>
      <c r="AP408" s="58">
        <f t="shared" si="537"/>
        <v>7.6506243078509772</v>
      </c>
      <c r="AQ408" s="58">
        <f t="shared" si="519"/>
        <v>2.1593137254901962E-2</v>
      </c>
      <c r="AR408" s="58">
        <f t="shared" si="520"/>
        <v>841.31668558456295</v>
      </c>
      <c r="AS408" s="58">
        <f t="shared" si="521"/>
        <v>18.166666666666668</v>
      </c>
      <c r="AT408" s="58">
        <f t="shared" si="522"/>
        <v>0.13709961281239</v>
      </c>
      <c r="AU408" s="58">
        <f t="shared" si="523"/>
        <v>7.1925545571245184</v>
      </c>
      <c r="AV408" s="58">
        <f t="shared" si="524"/>
        <v>6.3598183881952322</v>
      </c>
      <c r="AW408" s="58">
        <f t="shared" si="525"/>
        <v>7.5593631948192115E-3</v>
      </c>
      <c r="AX408" s="58">
        <f t="shared" si="526"/>
        <v>35.515655486103391</v>
      </c>
      <c r="AY408" s="58"/>
      <c r="AZ408" s="58"/>
      <c r="BA408" s="58"/>
      <c r="BB408" s="58"/>
      <c r="BC408" s="58"/>
      <c r="BD408" s="58"/>
      <c r="BE408" s="58"/>
      <c r="BF408" s="58"/>
      <c r="BG408" s="58"/>
      <c r="BH408" s="58"/>
      <c r="BI408" s="58"/>
      <c r="BJ408" s="58"/>
      <c r="BK408" s="58"/>
      <c r="BL408" s="58"/>
      <c r="BM408" s="58"/>
      <c r="BN408" s="58"/>
      <c r="BO408" s="58"/>
      <c r="BP408" s="58"/>
      <c r="BQ408" s="58"/>
      <c r="BR408" s="58"/>
      <c r="BS408" s="58"/>
      <c r="BT408" s="58"/>
      <c r="BU408" s="58"/>
      <c r="BV408" s="58"/>
      <c r="BW408" s="58"/>
      <c r="BX408" s="58"/>
      <c r="BY408" s="58"/>
      <c r="BZ408" s="58"/>
      <c r="CA408" s="58"/>
      <c r="CB408" s="58"/>
      <c r="CC408" s="58"/>
      <c r="CD408" s="58"/>
      <c r="CE408" s="58"/>
      <c r="CF408" s="58"/>
      <c r="CG408" s="58"/>
      <c r="CH408" s="58"/>
      <c r="CI408" s="58"/>
      <c r="CJ408" s="58"/>
      <c r="CK408" s="58"/>
      <c r="CL408" s="58"/>
      <c r="CM408" s="58"/>
      <c r="CN408" s="58"/>
      <c r="CO408" s="58"/>
      <c r="CP408" s="58"/>
      <c r="CQ408" s="58"/>
      <c r="CR408" s="58"/>
      <c r="CS408" s="58"/>
      <c r="CT408" s="58"/>
      <c r="CU408" s="58"/>
      <c r="CV408" s="58"/>
      <c r="CW408" s="58"/>
      <c r="CX408" s="58"/>
      <c r="CY408" s="58"/>
      <c r="CZ408" s="58"/>
      <c r="DA408" s="58"/>
      <c r="DB408" s="58"/>
      <c r="DC408" s="58"/>
      <c r="DD408" s="58"/>
      <c r="DE408" s="58"/>
      <c r="DF408" s="58"/>
      <c r="DG408" s="58"/>
      <c r="DH408" s="58"/>
      <c r="DI408" s="58"/>
      <c r="DJ408" s="58"/>
      <c r="DK408" s="58"/>
      <c r="DL408" s="58"/>
      <c r="DM408" s="58"/>
      <c r="DN408" s="58"/>
      <c r="DO408" s="58"/>
      <c r="DP408" s="58"/>
      <c r="DQ408" s="58"/>
      <c r="DR408" s="58"/>
      <c r="DS408" s="58"/>
      <c r="DT408" s="58"/>
      <c r="DU408" s="58"/>
      <c r="DV408" s="58"/>
      <c r="DW408" s="58"/>
      <c r="DX408" s="58"/>
      <c r="DY408" s="58"/>
      <c r="DZ408" s="58"/>
      <c r="EA408" s="58"/>
      <c r="EB408" s="58"/>
      <c r="EC408" s="58"/>
      <c r="ED408" s="58"/>
      <c r="EE408" s="58"/>
      <c r="EF408" s="58"/>
      <c r="EG408" s="58"/>
      <c r="EH408" s="58"/>
      <c r="EI408" s="58"/>
      <c r="EJ408" s="58"/>
      <c r="EK408" s="58"/>
      <c r="EL408" s="58"/>
      <c r="EN408" s="30">
        <v>1</v>
      </c>
      <c r="EO408" s="8">
        <v>1</v>
      </c>
    </row>
    <row r="409" spans="1:145">
      <c r="B409" s="30" t="s">
        <v>958</v>
      </c>
      <c r="C409" s="18" t="s">
        <v>114</v>
      </c>
      <c r="D409" s="30">
        <v>1</v>
      </c>
      <c r="E409" s="8">
        <v>1</v>
      </c>
      <c r="F409" s="8">
        <v>1</v>
      </c>
      <c r="I409" s="64">
        <v>3.33</v>
      </c>
      <c r="J409" s="64">
        <v>3.68</v>
      </c>
      <c r="K409" s="64">
        <v>0.50290000000000001</v>
      </c>
      <c r="L409" s="64">
        <v>73.77</v>
      </c>
      <c r="M409" s="64">
        <v>7.1099999999999997E-2</v>
      </c>
      <c r="N409" s="64">
        <v>0.1022</v>
      </c>
      <c r="O409" s="64">
        <v>0.5373</v>
      </c>
      <c r="P409" s="64">
        <v>8.8499999999999995E-2</v>
      </c>
      <c r="Q409" s="64">
        <v>11.8</v>
      </c>
      <c r="R409" s="64">
        <v>1.1900000000000001E-2</v>
      </c>
      <c r="S409" s="64">
        <v>93.894000000000005</v>
      </c>
      <c r="T409" s="31"/>
      <c r="V409" s="58">
        <f t="shared" si="527"/>
        <v>3.5465524953671159</v>
      </c>
      <c r="W409" s="58"/>
      <c r="X409" s="58">
        <f t="shared" si="528"/>
        <v>3.9193132681534495</v>
      </c>
      <c r="Y409" s="58"/>
      <c r="Z409" s="58">
        <f t="shared" si="529"/>
        <v>0.53560397895499179</v>
      </c>
      <c r="AA409" s="58"/>
      <c r="AB409" s="58">
        <f t="shared" si="530"/>
        <v>78.567320595565207</v>
      </c>
      <c r="AC409" s="58"/>
      <c r="AD409" s="58">
        <f t="shared" si="531"/>
        <v>7.5723688414595175E-2</v>
      </c>
      <c r="AE409" s="58"/>
      <c r="AF409" s="58">
        <f t="shared" si="532"/>
        <v>0.10884614565360939</v>
      </c>
      <c r="AG409" s="58"/>
      <c r="AH409" s="58">
        <f t="shared" si="533"/>
        <v>0.57224103776599133</v>
      </c>
      <c r="AI409" s="58"/>
      <c r="AJ409" s="58">
        <f t="shared" si="534"/>
        <v>9.4255223975972899E-2</v>
      </c>
      <c r="AK409" s="58"/>
      <c r="AL409" s="58">
        <f t="shared" si="535"/>
        <v>12.567363196796387</v>
      </c>
      <c r="AM409" s="58"/>
      <c r="AN409" s="58">
        <f t="shared" si="536"/>
        <v>1.2673866274735341E-2</v>
      </c>
      <c r="AO409" s="58"/>
      <c r="AP409" s="58">
        <f t="shared" si="537"/>
        <v>7.465865763520565</v>
      </c>
      <c r="AQ409" s="58">
        <f t="shared" si="519"/>
        <v>1.9320652173913041E-2</v>
      </c>
      <c r="AR409" s="58">
        <f t="shared" si="520"/>
        <v>1037.5527426160338</v>
      </c>
      <c r="AS409" s="58">
        <f t="shared" si="521"/>
        <v>20.046195652173914</v>
      </c>
      <c r="AT409" s="58">
        <f t="shared" si="522"/>
        <v>0.19021031081332593</v>
      </c>
      <c r="AU409" s="58">
        <f t="shared" si="523"/>
        <v>4.9207436399217217</v>
      </c>
      <c r="AV409" s="58">
        <f t="shared" si="524"/>
        <v>7.0731364275668076</v>
      </c>
      <c r="AW409" s="58">
        <f t="shared" si="525"/>
        <v>6.8171343364511324E-3</v>
      </c>
      <c r="AX409" s="58">
        <f t="shared" si="526"/>
        <v>44.599594690340425</v>
      </c>
      <c r="AY409" s="58"/>
      <c r="AZ409" s="58"/>
      <c r="BA409" s="58"/>
      <c r="BB409" s="58"/>
      <c r="BC409" s="58"/>
      <c r="BD409" s="58"/>
      <c r="BE409" s="58"/>
      <c r="BF409" s="58"/>
      <c r="BG409" s="58"/>
      <c r="BH409" s="58"/>
      <c r="BI409" s="58"/>
      <c r="BJ409" s="58"/>
      <c r="BK409" s="58"/>
      <c r="BL409" s="58"/>
      <c r="BM409" s="58"/>
      <c r="BN409" s="58"/>
      <c r="BO409" s="58"/>
      <c r="BP409" s="58"/>
      <c r="BQ409" s="58"/>
      <c r="BR409" s="58"/>
      <c r="BS409" s="58"/>
      <c r="BT409" s="58"/>
      <c r="BU409" s="58"/>
      <c r="BV409" s="58"/>
      <c r="BW409" s="58"/>
      <c r="BX409" s="58"/>
      <c r="BY409" s="58"/>
      <c r="BZ409" s="58"/>
      <c r="CA409" s="58"/>
      <c r="CB409" s="58"/>
      <c r="CC409" s="58"/>
      <c r="CD409" s="58"/>
      <c r="CE409" s="58"/>
      <c r="CF409" s="58"/>
      <c r="CG409" s="58"/>
      <c r="CH409" s="58"/>
      <c r="CI409" s="58"/>
      <c r="CJ409" s="58"/>
      <c r="CK409" s="58"/>
      <c r="CL409" s="58"/>
      <c r="CM409" s="58"/>
      <c r="CN409" s="58"/>
      <c r="CO409" s="58"/>
      <c r="CP409" s="58"/>
      <c r="CQ409" s="58"/>
      <c r="CR409" s="58"/>
      <c r="CS409" s="58"/>
      <c r="CT409" s="58"/>
      <c r="CU409" s="58"/>
      <c r="CV409" s="58"/>
      <c r="CW409" s="58"/>
      <c r="CX409" s="58"/>
      <c r="CY409" s="58"/>
      <c r="CZ409" s="58"/>
      <c r="DA409" s="58"/>
      <c r="DB409" s="58"/>
      <c r="DC409" s="58"/>
      <c r="DD409" s="58"/>
      <c r="DE409" s="58"/>
      <c r="DF409" s="58"/>
      <c r="DG409" s="58"/>
      <c r="DH409" s="58"/>
      <c r="DI409" s="58"/>
      <c r="DJ409" s="58"/>
      <c r="DK409" s="58"/>
      <c r="DL409" s="58"/>
      <c r="DM409" s="58"/>
      <c r="DN409" s="58"/>
      <c r="DO409" s="58"/>
      <c r="DP409" s="58"/>
      <c r="DQ409" s="58"/>
      <c r="DR409" s="58"/>
      <c r="DS409" s="58"/>
      <c r="DT409" s="58"/>
      <c r="DU409" s="58"/>
      <c r="DV409" s="58"/>
      <c r="DW409" s="58"/>
      <c r="DX409" s="58"/>
      <c r="DY409" s="58"/>
      <c r="DZ409" s="58"/>
      <c r="EA409" s="58"/>
      <c r="EB409" s="58"/>
      <c r="EC409" s="58"/>
      <c r="ED409" s="58"/>
      <c r="EE409" s="58"/>
      <c r="EF409" s="58"/>
      <c r="EG409" s="58"/>
      <c r="EH409" s="58"/>
      <c r="EI409" s="58"/>
      <c r="EJ409" s="58"/>
      <c r="EK409" s="58"/>
      <c r="EL409" s="58"/>
      <c r="EN409" s="30">
        <v>1</v>
      </c>
      <c r="EO409" s="8">
        <v>1</v>
      </c>
    </row>
    <row r="410" spans="1:145">
      <c r="B410" s="30" t="s">
        <v>959</v>
      </c>
      <c r="C410" s="18" t="s">
        <v>114</v>
      </c>
      <c r="D410" s="30">
        <v>1</v>
      </c>
      <c r="E410" s="8">
        <v>1</v>
      </c>
      <c r="F410" s="8">
        <v>1</v>
      </c>
      <c r="I410" s="64">
        <v>3.39</v>
      </c>
      <c r="J410" s="64">
        <v>3.76</v>
      </c>
      <c r="K410" s="64">
        <v>0.26740000000000003</v>
      </c>
      <c r="L410" s="64">
        <v>73.459999999999994</v>
      </c>
      <c r="M410" s="64">
        <v>0.10249999999999999</v>
      </c>
      <c r="N410" s="64">
        <v>8.7300000000000003E-2</v>
      </c>
      <c r="O410" s="64">
        <v>0.56720000000000004</v>
      </c>
      <c r="P410" s="64">
        <v>6.7000000000000002E-3</v>
      </c>
      <c r="Q410" s="64">
        <v>12</v>
      </c>
      <c r="R410" s="64">
        <v>0</v>
      </c>
      <c r="S410" s="64">
        <v>93.641199999999998</v>
      </c>
      <c r="T410" s="31"/>
      <c r="V410" s="58">
        <f t="shared" si="527"/>
        <v>3.6202013643567148</v>
      </c>
      <c r="W410" s="58"/>
      <c r="X410" s="58">
        <f t="shared" si="528"/>
        <v>4.0153265870151174</v>
      </c>
      <c r="Y410" s="58"/>
      <c r="Z410" s="58">
        <f t="shared" si="529"/>
        <v>0.2855580663212347</v>
      </c>
      <c r="AA410" s="58"/>
      <c r="AB410" s="58">
        <f t="shared" si="530"/>
        <v>78.448375287800658</v>
      </c>
      <c r="AC410" s="58"/>
      <c r="AD410" s="58">
        <f t="shared" si="531"/>
        <v>0.10946036573644935</v>
      </c>
      <c r="AE410" s="58"/>
      <c r="AF410" s="58">
        <f t="shared" si="532"/>
        <v>9.32281944272393E-2</v>
      </c>
      <c r="AG410" s="58"/>
      <c r="AH410" s="58">
        <f t="shared" si="533"/>
        <v>0.60571628727525928</v>
      </c>
      <c r="AI410" s="58"/>
      <c r="AJ410" s="58">
        <f t="shared" si="534"/>
        <v>7.1549702481386408E-3</v>
      </c>
      <c r="AK410" s="58"/>
      <c r="AL410" s="58">
        <f t="shared" si="535"/>
        <v>12.814872086218459</v>
      </c>
      <c r="AM410" s="58"/>
      <c r="AN410" s="58">
        <f t="shared" si="536"/>
        <v>0</v>
      </c>
      <c r="AO410" s="58"/>
      <c r="AP410" s="58">
        <f t="shared" si="537"/>
        <v>7.6355279513718326</v>
      </c>
      <c r="AQ410" s="58">
        <f t="shared" si="519"/>
        <v>2.7260638297872342E-2</v>
      </c>
      <c r="AR410" s="58">
        <f t="shared" si="520"/>
        <v>716.68292682926813</v>
      </c>
      <c r="AS410" s="58">
        <f t="shared" si="521"/>
        <v>19.537234042553187</v>
      </c>
      <c r="AT410" s="58">
        <f t="shared" si="522"/>
        <v>0.15391396332863186</v>
      </c>
      <c r="AU410" s="58">
        <f t="shared" si="523"/>
        <v>3.0630011454753725</v>
      </c>
      <c r="AV410" s="58">
        <f t="shared" si="524"/>
        <v>2.6087804878048781</v>
      </c>
      <c r="AW410" s="58">
        <f t="shared" si="525"/>
        <v>3.6400762319629739E-3</v>
      </c>
      <c r="AX410" s="58">
        <f t="shared" si="526"/>
        <v>56.394843741387255</v>
      </c>
      <c r="AY410" s="58"/>
      <c r="AZ410" s="58"/>
      <c r="BA410" s="58"/>
      <c r="BB410" s="58"/>
      <c r="BC410" s="58"/>
      <c r="BD410" s="58"/>
      <c r="BE410" s="58"/>
      <c r="BF410" s="58"/>
      <c r="BG410" s="58"/>
      <c r="BH410" s="58"/>
      <c r="BI410" s="58"/>
      <c r="BJ410" s="58"/>
      <c r="BK410" s="58"/>
      <c r="BL410" s="58"/>
      <c r="BM410" s="58"/>
      <c r="BN410" s="58"/>
      <c r="BO410" s="58"/>
      <c r="BP410" s="58"/>
      <c r="BQ410" s="58"/>
      <c r="BR410" s="58"/>
      <c r="BS410" s="58"/>
      <c r="BT410" s="58"/>
      <c r="BU410" s="58"/>
      <c r="BV410" s="58"/>
      <c r="BW410" s="58"/>
      <c r="BX410" s="58"/>
      <c r="BY410" s="58"/>
      <c r="BZ410" s="58"/>
      <c r="CA410" s="58"/>
      <c r="CB410" s="58"/>
      <c r="CC410" s="58"/>
      <c r="CD410" s="58"/>
      <c r="CE410" s="58"/>
      <c r="CF410" s="58"/>
      <c r="CG410" s="58"/>
      <c r="CH410" s="58"/>
      <c r="CI410" s="58"/>
      <c r="CJ410" s="58"/>
      <c r="CK410" s="58"/>
      <c r="CL410" s="58"/>
      <c r="CM410" s="58"/>
      <c r="CN410" s="58"/>
      <c r="CO410" s="58"/>
      <c r="CP410" s="58"/>
      <c r="CQ410" s="58"/>
      <c r="CR410" s="58"/>
      <c r="CS410" s="58"/>
      <c r="CT410" s="58"/>
      <c r="CU410" s="58"/>
      <c r="CV410" s="58"/>
      <c r="CW410" s="58"/>
      <c r="CX410" s="58"/>
      <c r="CY410" s="58"/>
      <c r="CZ410" s="58"/>
      <c r="DA410" s="58"/>
      <c r="DB410" s="58"/>
      <c r="DC410" s="58"/>
      <c r="DD410" s="58"/>
      <c r="DE410" s="58"/>
      <c r="DF410" s="58"/>
      <c r="DG410" s="58"/>
      <c r="DH410" s="58"/>
      <c r="DI410" s="58"/>
      <c r="DJ410" s="58"/>
      <c r="DK410" s="58"/>
      <c r="DL410" s="58"/>
      <c r="DM410" s="58"/>
      <c r="DN410" s="58"/>
      <c r="DO410" s="58"/>
      <c r="DP410" s="58"/>
      <c r="DQ410" s="58"/>
      <c r="DR410" s="58"/>
      <c r="DS410" s="58"/>
      <c r="DT410" s="58"/>
      <c r="DU410" s="58"/>
      <c r="DV410" s="58"/>
      <c r="DW410" s="58"/>
      <c r="DX410" s="58"/>
      <c r="DY410" s="58"/>
      <c r="DZ410" s="58"/>
      <c r="EA410" s="58"/>
      <c r="EB410" s="58"/>
      <c r="EC410" s="58"/>
      <c r="ED410" s="58"/>
      <c r="EE410" s="58"/>
      <c r="EF410" s="58"/>
      <c r="EG410" s="58"/>
      <c r="EH410" s="58"/>
      <c r="EI410" s="58"/>
      <c r="EJ410" s="58"/>
      <c r="EK410" s="58"/>
      <c r="EL410" s="58"/>
      <c r="EN410" s="30">
        <v>1</v>
      </c>
      <c r="EO410" s="8">
        <v>1</v>
      </c>
    </row>
    <row r="411" spans="1:145">
      <c r="B411" s="30" t="s">
        <v>960</v>
      </c>
      <c r="C411" s="18" t="s">
        <v>114</v>
      </c>
      <c r="D411" s="30">
        <v>1</v>
      </c>
      <c r="E411" s="8">
        <v>1</v>
      </c>
      <c r="F411" s="8">
        <v>1</v>
      </c>
      <c r="I411" s="64">
        <v>3.27</v>
      </c>
      <c r="J411" s="64">
        <v>3.86</v>
      </c>
      <c r="K411" s="64">
        <v>0.49030000000000001</v>
      </c>
      <c r="L411" s="64">
        <v>74.010000000000005</v>
      </c>
      <c r="M411" s="64">
        <v>8.3500000000000005E-2</v>
      </c>
      <c r="N411" s="64">
        <v>8.9200000000000002E-2</v>
      </c>
      <c r="O411" s="64">
        <v>0.61309999999999998</v>
      </c>
      <c r="P411" s="64">
        <v>7.22E-2</v>
      </c>
      <c r="Q411" s="64">
        <v>12.1</v>
      </c>
      <c r="R411" s="64">
        <v>5.4000000000000003E-3</v>
      </c>
      <c r="S411" s="64">
        <v>94.593800000000002</v>
      </c>
      <c r="T411" s="31"/>
      <c r="V411" s="58">
        <f t="shared" si="527"/>
        <v>3.4568861807010607</v>
      </c>
      <c r="W411" s="58"/>
      <c r="X411" s="58">
        <f t="shared" si="528"/>
        <v>4.0806057056593561</v>
      </c>
      <c r="Y411" s="58"/>
      <c r="Z411" s="58">
        <f t="shared" si="529"/>
        <v>0.51832149675771566</v>
      </c>
      <c r="AA411" s="58"/>
      <c r="AB411" s="58">
        <f t="shared" si="530"/>
        <v>78.239800071463463</v>
      </c>
      <c r="AC411" s="58"/>
      <c r="AD411" s="58">
        <f t="shared" si="531"/>
        <v>8.8272170057657057E-2</v>
      </c>
      <c r="AE411" s="58"/>
      <c r="AF411" s="58">
        <f t="shared" si="532"/>
        <v>9.429793495979652E-2</v>
      </c>
      <c r="AG411" s="58"/>
      <c r="AH411" s="58">
        <f t="shared" si="533"/>
        <v>0.6481397300880184</v>
      </c>
      <c r="AI411" s="58"/>
      <c r="AJ411" s="58">
        <f t="shared" si="534"/>
        <v>7.6326355427099868E-2</v>
      </c>
      <c r="AK411" s="58"/>
      <c r="AL411" s="58">
        <f t="shared" si="535"/>
        <v>12.791536020331142</v>
      </c>
      <c r="AM411" s="58"/>
      <c r="AN411" s="58">
        <f t="shared" si="536"/>
        <v>5.7086193809742294E-3</v>
      </c>
      <c r="AO411" s="58"/>
      <c r="AP411" s="58">
        <f t="shared" si="537"/>
        <v>7.5374918863604172</v>
      </c>
      <c r="AQ411" s="58">
        <f t="shared" si="519"/>
        <v>2.1632124352331607E-2</v>
      </c>
      <c r="AR411" s="58">
        <f t="shared" si="520"/>
        <v>886.34730538922156</v>
      </c>
      <c r="AS411" s="58">
        <f t="shared" si="521"/>
        <v>19.173575129533681</v>
      </c>
      <c r="AT411" s="58">
        <f t="shared" si="522"/>
        <v>0.14549013211547873</v>
      </c>
      <c r="AU411" s="58">
        <f t="shared" si="523"/>
        <v>5.4966367713004489</v>
      </c>
      <c r="AV411" s="58">
        <f t="shared" si="524"/>
        <v>5.8718562874251496</v>
      </c>
      <c r="AW411" s="58">
        <f t="shared" si="525"/>
        <v>6.6247804350763407E-3</v>
      </c>
      <c r="AX411" s="58">
        <f t="shared" si="526"/>
        <v>41.883957126687591</v>
      </c>
      <c r="AY411" s="58"/>
      <c r="AZ411" s="58"/>
      <c r="BA411" s="58"/>
      <c r="BB411" s="58"/>
      <c r="BC411" s="58"/>
      <c r="BD411" s="58"/>
      <c r="BE411" s="58"/>
      <c r="BF411" s="58"/>
      <c r="BG411" s="58"/>
      <c r="BH411" s="58"/>
      <c r="BI411" s="58"/>
      <c r="BJ411" s="58"/>
      <c r="BK411" s="58"/>
      <c r="BL411" s="58"/>
      <c r="BM411" s="58"/>
      <c r="BN411" s="58"/>
      <c r="BO411" s="58"/>
      <c r="BP411" s="58"/>
      <c r="BQ411" s="58"/>
      <c r="BR411" s="58"/>
      <c r="BS411" s="58"/>
      <c r="BT411" s="58"/>
      <c r="BU411" s="58"/>
      <c r="BV411" s="58"/>
      <c r="BW411" s="58"/>
      <c r="BX411" s="58"/>
      <c r="BY411" s="58"/>
      <c r="BZ411" s="58"/>
      <c r="CA411" s="58"/>
      <c r="CB411" s="58"/>
      <c r="CC411" s="58"/>
      <c r="CD411" s="58"/>
      <c r="CE411" s="58"/>
      <c r="CF411" s="58"/>
      <c r="CG411" s="58"/>
      <c r="CH411" s="58"/>
      <c r="CI411" s="58"/>
      <c r="CJ411" s="58"/>
      <c r="CK411" s="58"/>
      <c r="CL411" s="58"/>
      <c r="CM411" s="58"/>
      <c r="CN411" s="58"/>
      <c r="CO411" s="58"/>
      <c r="CP411" s="58"/>
      <c r="CQ411" s="58"/>
      <c r="CR411" s="58"/>
      <c r="CS411" s="58"/>
      <c r="CT411" s="58"/>
      <c r="CU411" s="58"/>
      <c r="CV411" s="58"/>
      <c r="CW411" s="58"/>
      <c r="CX411" s="58"/>
      <c r="CY411" s="58"/>
      <c r="CZ411" s="58"/>
      <c r="DA411" s="58"/>
      <c r="DB411" s="58"/>
      <c r="DC411" s="58"/>
      <c r="DD411" s="58"/>
      <c r="DE411" s="58"/>
      <c r="DF411" s="58"/>
      <c r="DG411" s="58"/>
      <c r="DH411" s="58"/>
      <c r="DI411" s="58"/>
      <c r="DJ411" s="58"/>
      <c r="DK411" s="58"/>
      <c r="DL411" s="58"/>
      <c r="DM411" s="58"/>
      <c r="DN411" s="58"/>
      <c r="DO411" s="58"/>
      <c r="DP411" s="58"/>
      <c r="DQ411" s="58"/>
      <c r="DR411" s="58"/>
      <c r="DS411" s="58"/>
      <c r="DT411" s="58"/>
      <c r="DU411" s="58"/>
      <c r="DV411" s="58"/>
      <c r="DW411" s="58"/>
      <c r="DX411" s="58"/>
      <c r="DY411" s="58"/>
      <c r="DZ411" s="58"/>
      <c r="EA411" s="58"/>
      <c r="EB411" s="58"/>
      <c r="EC411" s="58"/>
      <c r="ED411" s="58"/>
      <c r="EE411" s="58"/>
      <c r="EF411" s="58"/>
      <c r="EG411" s="58"/>
      <c r="EH411" s="58"/>
      <c r="EI411" s="58"/>
      <c r="EJ411" s="58"/>
      <c r="EK411" s="58"/>
      <c r="EL411" s="58"/>
      <c r="EN411" s="30">
        <v>1</v>
      </c>
      <c r="EO411" s="8">
        <v>1</v>
      </c>
    </row>
    <row r="412" spans="1:145">
      <c r="B412" s="30" t="s">
        <v>961</v>
      </c>
      <c r="C412" s="18" t="s">
        <v>114</v>
      </c>
      <c r="D412" s="30">
        <v>1</v>
      </c>
      <c r="E412" s="8">
        <v>1</v>
      </c>
      <c r="F412" s="8">
        <v>1</v>
      </c>
      <c r="I412" s="64">
        <v>3.38</v>
      </c>
      <c r="J412" s="64">
        <v>3.94</v>
      </c>
      <c r="K412" s="64">
        <v>0.55379999999999996</v>
      </c>
      <c r="L412" s="64">
        <v>74.28</v>
      </c>
      <c r="M412" s="64">
        <v>0.11260000000000001</v>
      </c>
      <c r="N412" s="64">
        <v>7.3300000000000004E-2</v>
      </c>
      <c r="O412" s="64">
        <v>0.54779999999999995</v>
      </c>
      <c r="P412" s="64">
        <v>2.24E-2</v>
      </c>
      <c r="Q412" s="64">
        <v>12.07</v>
      </c>
      <c r="R412" s="64">
        <v>0</v>
      </c>
      <c r="S412" s="64">
        <v>94.98</v>
      </c>
      <c r="T412" s="31"/>
      <c r="V412" s="58">
        <f t="shared" si="527"/>
        <v>3.5586439250368498</v>
      </c>
      <c r="W412" s="58"/>
      <c r="X412" s="58">
        <f t="shared" si="528"/>
        <v>4.1482417351021263</v>
      </c>
      <c r="Y412" s="58"/>
      <c r="Z412" s="58">
        <f t="shared" si="529"/>
        <v>0.58307012002526837</v>
      </c>
      <c r="AA412" s="58"/>
      <c r="AB412" s="58">
        <f t="shared" si="530"/>
        <v>78.205938092229943</v>
      </c>
      <c r="AC412" s="58"/>
      <c r="AD412" s="58">
        <f t="shared" si="531"/>
        <v>0.11855127395241102</v>
      </c>
      <c r="AE412" s="58"/>
      <c r="AF412" s="58">
        <f t="shared" si="532"/>
        <v>7.7174141924615705E-2</v>
      </c>
      <c r="AG412" s="58"/>
      <c r="AH412" s="58">
        <f t="shared" si="533"/>
        <v>0.57675300063171187</v>
      </c>
      <c r="AI412" s="58"/>
      <c r="AJ412" s="58">
        <f t="shared" si="534"/>
        <v>2.3583912402611071E-2</v>
      </c>
      <c r="AK412" s="58"/>
      <c r="AL412" s="58">
        <f t="shared" si="535"/>
        <v>12.707938513371236</v>
      </c>
      <c r="AM412" s="58"/>
      <c r="AN412" s="58">
        <f t="shared" si="536"/>
        <v>0</v>
      </c>
      <c r="AO412" s="58"/>
      <c r="AP412" s="58">
        <f t="shared" si="537"/>
        <v>7.7068856601389761</v>
      </c>
      <c r="AQ412" s="58">
        <f t="shared" si="519"/>
        <v>2.8578680203045687E-2</v>
      </c>
      <c r="AR412" s="58">
        <f t="shared" si="520"/>
        <v>659.68028419182951</v>
      </c>
      <c r="AS412" s="58">
        <f t="shared" si="521"/>
        <v>18.852791878172592</v>
      </c>
      <c r="AT412" s="58">
        <f t="shared" si="522"/>
        <v>0.13380795910916393</v>
      </c>
      <c r="AU412" s="58">
        <f t="shared" si="523"/>
        <v>7.5552523874488395</v>
      </c>
      <c r="AV412" s="58">
        <f t="shared" si="524"/>
        <v>4.9182948490230904</v>
      </c>
      <c r="AW412" s="58">
        <f t="shared" si="525"/>
        <v>7.4555735056542798E-3</v>
      </c>
      <c r="AX412" s="58">
        <f t="shared" si="526"/>
        <v>34.397148942156782</v>
      </c>
      <c r="AY412" s="58"/>
      <c r="AZ412" s="58"/>
      <c r="BA412" s="58"/>
      <c r="BB412" s="58"/>
      <c r="BC412" s="58"/>
      <c r="BD412" s="58"/>
      <c r="BE412" s="58"/>
      <c r="BF412" s="58"/>
      <c r="BG412" s="58"/>
      <c r="BH412" s="58"/>
      <c r="BI412" s="58"/>
      <c r="BJ412" s="58"/>
      <c r="BK412" s="58"/>
      <c r="BL412" s="58"/>
      <c r="BM412" s="58"/>
      <c r="BN412" s="58"/>
      <c r="BO412" s="58"/>
      <c r="BP412" s="58"/>
      <c r="BQ412" s="58"/>
      <c r="BR412" s="58"/>
      <c r="BS412" s="58"/>
      <c r="BT412" s="58"/>
      <c r="BU412" s="58"/>
      <c r="BV412" s="58"/>
      <c r="BW412" s="58"/>
      <c r="BX412" s="58"/>
      <c r="BY412" s="58"/>
      <c r="BZ412" s="58"/>
      <c r="CA412" s="58"/>
      <c r="CB412" s="58"/>
      <c r="CC412" s="58"/>
      <c r="CD412" s="58"/>
      <c r="CE412" s="58"/>
      <c r="CF412" s="58"/>
      <c r="CG412" s="58"/>
      <c r="CH412" s="58"/>
      <c r="CI412" s="58"/>
      <c r="CJ412" s="58"/>
      <c r="CK412" s="58"/>
      <c r="CL412" s="58"/>
      <c r="CM412" s="58"/>
      <c r="CN412" s="58"/>
      <c r="CO412" s="58"/>
      <c r="CP412" s="58"/>
      <c r="CQ412" s="58"/>
      <c r="CR412" s="58"/>
      <c r="CS412" s="58"/>
      <c r="CT412" s="58"/>
      <c r="CU412" s="58"/>
      <c r="CV412" s="58"/>
      <c r="CW412" s="58"/>
      <c r="CX412" s="58"/>
      <c r="CY412" s="58"/>
      <c r="CZ412" s="58"/>
      <c r="DA412" s="58"/>
      <c r="DB412" s="58"/>
      <c r="DC412" s="58"/>
      <c r="DD412" s="58"/>
      <c r="DE412" s="58"/>
      <c r="DF412" s="58"/>
      <c r="DG412" s="58"/>
      <c r="DH412" s="58"/>
      <c r="DI412" s="58"/>
      <c r="DJ412" s="58"/>
      <c r="DK412" s="58"/>
      <c r="DL412" s="58"/>
      <c r="DM412" s="58"/>
      <c r="DN412" s="58"/>
      <c r="DO412" s="58"/>
      <c r="DP412" s="58"/>
      <c r="DQ412" s="58"/>
      <c r="DR412" s="58"/>
      <c r="DS412" s="58"/>
      <c r="DT412" s="58"/>
      <c r="DU412" s="58"/>
      <c r="DV412" s="58"/>
      <c r="DW412" s="58"/>
      <c r="DX412" s="58"/>
      <c r="DY412" s="58"/>
      <c r="DZ412" s="58"/>
      <c r="EA412" s="58"/>
      <c r="EB412" s="58"/>
      <c r="EC412" s="58"/>
      <c r="ED412" s="58"/>
      <c r="EE412" s="58"/>
      <c r="EF412" s="58"/>
      <c r="EG412" s="58"/>
      <c r="EH412" s="58"/>
      <c r="EI412" s="58"/>
      <c r="EJ412" s="58"/>
      <c r="EK412" s="58"/>
      <c r="EL412" s="58"/>
      <c r="EN412" s="30">
        <v>1</v>
      </c>
      <c r="EO412" s="8">
        <v>1</v>
      </c>
    </row>
    <row r="413" spans="1:145">
      <c r="B413" s="30" t="s">
        <v>962</v>
      </c>
      <c r="C413" s="18" t="s">
        <v>114</v>
      </c>
      <c r="D413" s="30">
        <v>1</v>
      </c>
      <c r="E413" s="8">
        <v>1</v>
      </c>
      <c r="F413" s="8">
        <v>1</v>
      </c>
      <c r="I413" s="64">
        <v>3.43</v>
      </c>
      <c r="J413" s="64">
        <v>3.93</v>
      </c>
      <c r="K413" s="64">
        <v>0.3881</v>
      </c>
      <c r="L413" s="64">
        <v>74.709999999999994</v>
      </c>
      <c r="M413" s="64">
        <v>8.7099999999999997E-2</v>
      </c>
      <c r="N413" s="64">
        <v>6.08E-2</v>
      </c>
      <c r="O413" s="64">
        <v>0.55389999999999995</v>
      </c>
      <c r="P413" s="64">
        <v>6.3899999999999998E-2</v>
      </c>
      <c r="Q413" s="64">
        <v>11.99</v>
      </c>
      <c r="R413" s="64">
        <v>0</v>
      </c>
      <c r="S413" s="64">
        <v>95.213899999999995</v>
      </c>
      <c r="T413" s="31"/>
      <c r="V413" s="58">
        <f t="shared" si="527"/>
        <v>3.6024151935799291</v>
      </c>
      <c r="W413" s="58"/>
      <c r="X413" s="58">
        <f t="shared" si="528"/>
        <v>4.1275486037227758</v>
      </c>
      <c r="Y413" s="58"/>
      <c r="Z413" s="58">
        <f t="shared" si="529"/>
        <v>0.40760855295287773</v>
      </c>
      <c r="AA413" s="58"/>
      <c r="AB413" s="58">
        <f t="shared" si="530"/>
        <v>78.465434143544158</v>
      </c>
      <c r="AC413" s="58"/>
      <c r="AD413" s="58">
        <f t="shared" si="531"/>
        <v>9.1478240046883902E-2</v>
      </c>
      <c r="AE413" s="58"/>
      <c r="AF413" s="58">
        <f t="shared" si="532"/>
        <v>6.3856222673370169E-2</v>
      </c>
      <c r="AG413" s="58"/>
      <c r="AH413" s="58">
        <f t="shared" si="533"/>
        <v>0.58174279175624566</v>
      </c>
      <c r="AI413" s="58"/>
      <c r="AJ413" s="58">
        <f t="shared" si="534"/>
        <v>6.711204981625582E-2</v>
      </c>
      <c r="AK413" s="58"/>
      <c r="AL413" s="58">
        <f t="shared" si="535"/>
        <v>12.592699175225466</v>
      </c>
      <c r="AM413" s="58"/>
      <c r="AN413" s="58">
        <f t="shared" si="536"/>
        <v>0</v>
      </c>
      <c r="AO413" s="58"/>
      <c r="AP413" s="58">
        <f t="shared" si="537"/>
        <v>7.7299637973027053</v>
      </c>
      <c r="AQ413" s="58">
        <f t="shared" si="519"/>
        <v>2.2162849872773536E-2</v>
      </c>
      <c r="AR413" s="58">
        <f t="shared" si="520"/>
        <v>857.74971297359355</v>
      </c>
      <c r="AS413" s="58">
        <f t="shared" si="521"/>
        <v>19.010178117048344</v>
      </c>
      <c r="AT413" s="58">
        <f t="shared" si="522"/>
        <v>0.10976710597580791</v>
      </c>
      <c r="AU413" s="58">
        <f t="shared" si="523"/>
        <v>6.3832236842105274</v>
      </c>
      <c r="AV413" s="58">
        <f t="shared" si="524"/>
        <v>4.4557979334098752</v>
      </c>
      <c r="AW413" s="58">
        <f t="shared" si="525"/>
        <v>5.1947530451077516E-3</v>
      </c>
      <c r="AX413" s="58">
        <f t="shared" si="526"/>
        <v>38.294288814590374</v>
      </c>
      <c r="AY413" s="58"/>
      <c r="AZ413" s="58"/>
      <c r="BA413" s="58"/>
      <c r="BB413" s="58"/>
      <c r="BC413" s="58"/>
      <c r="BD413" s="58"/>
      <c r="BE413" s="58"/>
      <c r="BF413" s="58"/>
      <c r="BG413" s="58"/>
      <c r="BH413" s="58"/>
      <c r="BI413" s="58"/>
      <c r="BJ413" s="58"/>
      <c r="BK413" s="58"/>
      <c r="BL413" s="58"/>
      <c r="BM413" s="58"/>
      <c r="BN413" s="58"/>
      <c r="BO413" s="58"/>
      <c r="BP413" s="58"/>
      <c r="BQ413" s="58"/>
      <c r="BR413" s="58"/>
      <c r="BS413" s="58"/>
      <c r="BT413" s="58"/>
      <c r="BU413" s="58"/>
      <c r="BV413" s="58"/>
      <c r="BW413" s="58"/>
      <c r="BX413" s="58"/>
      <c r="BY413" s="58"/>
      <c r="BZ413" s="58"/>
      <c r="CA413" s="58"/>
      <c r="CB413" s="58"/>
      <c r="CC413" s="58"/>
      <c r="CD413" s="58"/>
      <c r="CE413" s="58"/>
      <c r="CF413" s="58"/>
      <c r="CG413" s="58"/>
      <c r="CH413" s="58"/>
      <c r="CI413" s="58"/>
      <c r="CJ413" s="58"/>
      <c r="CK413" s="58"/>
      <c r="CL413" s="58"/>
      <c r="CM413" s="58"/>
      <c r="CN413" s="58"/>
      <c r="CO413" s="58"/>
      <c r="CP413" s="58"/>
      <c r="CQ413" s="58"/>
      <c r="CR413" s="58"/>
      <c r="CS413" s="58"/>
      <c r="CT413" s="58"/>
      <c r="CU413" s="58"/>
      <c r="CV413" s="58"/>
      <c r="CW413" s="58"/>
      <c r="CX413" s="58"/>
      <c r="CY413" s="58"/>
      <c r="CZ413" s="58"/>
      <c r="DA413" s="58"/>
      <c r="DB413" s="58"/>
      <c r="DC413" s="58"/>
      <c r="DD413" s="58"/>
      <c r="DE413" s="58"/>
      <c r="DF413" s="58"/>
      <c r="DG413" s="58"/>
      <c r="DH413" s="58"/>
      <c r="DI413" s="58"/>
      <c r="DJ413" s="58"/>
      <c r="DK413" s="58"/>
      <c r="DL413" s="58"/>
      <c r="DM413" s="58"/>
      <c r="DN413" s="58"/>
      <c r="DO413" s="58"/>
      <c r="DP413" s="58"/>
      <c r="DQ413" s="58"/>
      <c r="DR413" s="58"/>
      <c r="DS413" s="58"/>
      <c r="DT413" s="58"/>
      <c r="DU413" s="58"/>
      <c r="DV413" s="58"/>
      <c r="DW413" s="58"/>
      <c r="DX413" s="58"/>
      <c r="DY413" s="58"/>
      <c r="DZ413" s="58"/>
      <c r="EA413" s="58"/>
      <c r="EB413" s="58"/>
      <c r="EC413" s="58"/>
      <c r="ED413" s="58"/>
      <c r="EE413" s="58"/>
      <c r="EF413" s="58"/>
      <c r="EG413" s="58"/>
      <c r="EH413" s="58"/>
      <c r="EI413" s="58"/>
      <c r="EJ413" s="58"/>
      <c r="EK413" s="58"/>
      <c r="EL413" s="58"/>
      <c r="EN413" s="30">
        <v>1</v>
      </c>
      <c r="EO413" s="8">
        <v>1</v>
      </c>
    </row>
    <row r="414" spans="1:145">
      <c r="B414" s="30" t="s">
        <v>963</v>
      </c>
      <c r="C414" s="18" t="s">
        <v>114</v>
      </c>
      <c r="D414" s="30">
        <v>1</v>
      </c>
      <c r="E414" s="8">
        <v>1</v>
      </c>
      <c r="F414" s="8">
        <v>1</v>
      </c>
      <c r="I414" s="64">
        <v>3.41</v>
      </c>
      <c r="J414" s="64">
        <v>3.8</v>
      </c>
      <c r="K414" s="64">
        <v>0.46460000000000001</v>
      </c>
      <c r="L414" s="64">
        <v>74.599999999999994</v>
      </c>
      <c r="M414" s="64">
        <v>7.2099999999999997E-2</v>
      </c>
      <c r="N414" s="64">
        <v>6.6699999999999995E-2</v>
      </c>
      <c r="O414" s="64">
        <v>0.58560000000000001</v>
      </c>
      <c r="P414" s="64">
        <v>8.8499999999999995E-2</v>
      </c>
      <c r="Q414" s="64">
        <v>12.12</v>
      </c>
      <c r="R414" s="64">
        <v>6.9999999999999999E-4</v>
      </c>
      <c r="S414" s="64">
        <v>95.208299999999994</v>
      </c>
      <c r="T414" s="31"/>
      <c r="V414" s="58">
        <f t="shared" si="527"/>
        <v>3.5816205099765464</v>
      </c>
      <c r="W414" s="58"/>
      <c r="X414" s="58">
        <f t="shared" si="528"/>
        <v>3.9912486621439518</v>
      </c>
      <c r="Y414" s="58"/>
      <c r="Z414" s="58">
        <f t="shared" si="529"/>
        <v>0.48798266537686319</v>
      </c>
      <c r="AA414" s="58"/>
      <c r="AB414" s="58">
        <f t="shared" si="530"/>
        <v>78.354513209457579</v>
      </c>
      <c r="AC414" s="58"/>
      <c r="AD414" s="58">
        <f t="shared" si="531"/>
        <v>7.5728691721204985E-2</v>
      </c>
      <c r="AE414" s="58"/>
      <c r="AF414" s="58">
        <f t="shared" si="532"/>
        <v>7.0056917306579369E-2</v>
      </c>
      <c r="AG414" s="58"/>
      <c r="AH414" s="58">
        <f t="shared" si="533"/>
        <v>0.61507242540828899</v>
      </c>
      <c r="AI414" s="58"/>
      <c r="AJ414" s="58">
        <f t="shared" si="534"/>
        <v>9.2954080684142029E-2</v>
      </c>
      <c r="AK414" s="58"/>
      <c r="AL414" s="58">
        <f t="shared" si="535"/>
        <v>12.729982575048604</v>
      </c>
      <c r="AM414" s="58"/>
      <c r="AN414" s="58">
        <f t="shared" si="536"/>
        <v>7.3523001671072787E-4</v>
      </c>
      <c r="AO414" s="58"/>
      <c r="AP414" s="58">
        <f t="shared" si="537"/>
        <v>7.5728691721204981</v>
      </c>
      <c r="AQ414" s="58">
        <f t="shared" si="519"/>
        <v>1.8973684210526316E-2</v>
      </c>
      <c r="AR414" s="58">
        <f t="shared" si="520"/>
        <v>1034.6740638002773</v>
      </c>
      <c r="AS414" s="58">
        <f t="shared" si="521"/>
        <v>19.631578947368421</v>
      </c>
      <c r="AT414" s="58">
        <f t="shared" si="522"/>
        <v>0.11390027322404372</v>
      </c>
      <c r="AU414" s="58">
        <f t="shared" si="523"/>
        <v>6.9655172413793105</v>
      </c>
      <c r="AV414" s="58">
        <f t="shared" si="524"/>
        <v>6.4438280166435504</v>
      </c>
      <c r="AW414" s="58">
        <f t="shared" si="525"/>
        <v>6.2278820375335124E-3</v>
      </c>
      <c r="AX414" s="58">
        <f t="shared" si="526"/>
        <v>36.253592712693994</v>
      </c>
      <c r="AY414" s="58"/>
      <c r="AZ414" s="58"/>
      <c r="BA414" s="58"/>
      <c r="BB414" s="58"/>
      <c r="BC414" s="58"/>
      <c r="BD414" s="58"/>
      <c r="BE414" s="58"/>
      <c r="BF414" s="58"/>
      <c r="BG414" s="58"/>
      <c r="BH414" s="58"/>
      <c r="BI414" s="58"/>
      <c r="BJ414" s="58"/>
      <c r="BK414" s="58"/>
      <c r="BL414" s="58"/>
      <c r="BM414" s="58"/>
      <c r="BN414" s="58"/>
      <c r="BO414" s="58"/>
      <c r="BP414" s="58"/>
      <c r="BQ414" s="58"/>
      <c r="BR414" s="58"/>
      <c r="BS414" s="58"/>
      <c r="BT414" s="58"/>
      <c r="BU414" s="58"/>
      <c r="BV414" s="58"/>
      <c r="BW414" s="58"/>
      <c r="BX414" s="58"/>
      <c r="BY414" s="58"/>
      <c r="BZ414" s="58"/>
      <c r="CA414" s="58"/>
      <c r="CB414" s="58"/>
      <c r="CC414" s="58"/>
      <c r="CD414" s="58"/>
      <c r="CE414" s="58"/>
      <c r="CF414" s="58"/>
      <c r="CG414" s="58"/>
      <c r="CH414" s="58"/>
      <c r="CI414" s="58"/>
      <c r="CJ414" s="58"/>
      <c r="CK414" s="58"/>
      <c r="CL414" s="58"/>
      <c r="CM414" s="58"/>
      <c r="CN414" s="58"/>
      <c r="CO414" s="58"/>
      <c r="CP414" s="58"/>
      <c r="CQ414" s="58"/>
      <c r="CR414" s="58"/>
      <c r="CS414" s="58"/>
      <c r="CT414" s="58"/>
      <c r="CU414" s="58"/>
      <c r="CV414" s="58"/>
      <c r="CW414" s="58"/>
      <c r="CX414" s="58"/>
      <c r="CY414" s="58"/>
      <c r="CZ414" s="58"/>
      <c r="DA414" s="58"/>
      <c r="DB414" s="58"/>
      <c r="DC414" s="58"/>
      <c r="DD414" s="58"/>
      <c r="DE414" s="58"/>
      <c r="DF414" s="58"/>
      <c r="DG414" s="58"/>
      <c r="DH414" s="58"/>
      <c r="DI414" s="58"/>
      <c r="DJ414" s="58"/>
      <c r="DK414" s="58"/>
      <c r="DL414" s="58"/>
      <c r="DM414" s="58"/>
      <c r="DN414" s="58"/>
      <c r="DO414" s="58"/>
      <c r="DP414" s="58"/>
      <c r="DQ414" s="58"/>
      <c r="DR414" s="58"/>
      <c r="DS414" s="58"/>
      <c r="DT414" s="58"/>
      <c r="DU414" s="58"/>
      <c r="DV414" s="58"/>
      <c r="DW414" s="58"/>
      <c r="DX414" s="58"/>
      <c r="DY414" s="58"/>
      <c r="DZ414" s="58"/>
      <c r="EA414" s="58"/>
      <c r="EB414" s="58"/>
      <c r="EC414" s="58"/>
      <c r="ED414" s="58"/>
      <c r="EE414" s="58"/>
      <c r="EF414" s="58"/>
      <c r="EG414" s="58"/>
      <c r="EH414" s="58"/>
      <c r="EI414" s="58"/>
      <c r="EJ414" s="58"/>
      <c r="EK414" s="58"/>
      <c r="EL414" s="58"/>
      <c r="EN414" s="30">
        <v>1</v>
      </c>
      <c r="EO414" s="8">
        <v>1</v>
      </c>
    </row>
    <row r="415" spans="1:145">
      <c r="B415" s="30" t="s">
        <v>964</v>
      </c>
      <c r="C415" s="18" t="s">
        <v>114</v>
      </c>
      <c r="D415" s="30">
        <v>1</v>
      </c>
      <c r="E415" s="8">
        <v>1</v>
      </c>
      <c r="F415" s="8">
        <v>1</v>
      </c>
      <c r="I415" s="64">
        <v>3.4</v>
      </c>
      <c r="J415" s="64">
        <v>4</v>
      </c>
      <c r="K415" s="64">
        <v>0.52839999999999998</v>
      </c>
      <c r="L415" s="64">
        <v>74.38</v>
      </c>
      <c r="M415" s="64">
        <v>4.99E-2</v>
      </c>
      <c r="N415" s="64">
        <v>7.6200000000000004E-2</v>
      </c>
      <c r="O415" s="64">
        <v>0.55120000000000002</v>
      </c>
      <c r="P415" s="64">
        <v>0</v>
      </c>
      <c r="Q415" s="64">
        <v>12.15</v>
      </c>
      <c r="R415" s="64">
        <v>5.0799999999999998E-2</v>
      </c>
      <c r="S415" s="64">
        <v>95.186599999999999</v>
      </c>
      <c r="T415" s="31"/>
      <c r="V415" s="58">
        <f t="shared" si="527"/>
        <v>3.5719313432773099</v>
      </c>
      <c r="W415" s="58"/>
      <c r="X415" s="58">
        <f t="shared" si="528"/>
        <v>4.2022721685615414</v>
      </c>
      <c r="Y415" s="58"/>
      <c r="Z415" s="58">
        <f t="shared" si="529"/>
        <v>0.55512015346697952</v>
      </c>
      <c r="AA415" s="58"/>
      <c r="AB415" s="58">
        <f t="shared" si="530"/>
        <v>78.141250974401856</v>
      </c>
      <c r="AC415" s="58"/>
      <c r="AD415" s="58">
        <f t="shared" si="531"/>
        <v>5.2423345302805228E-2</v>
      </c>
      <c r="AE415" s="58"/>
      <c r="AF415" s="58">
        <f t="shared" si="532"/>
        <v>8.0053284811097358E-2</v>
      </c>
      <c r="AG415" s="58"/>
      <c r="AH415" s="58">
        <f t="shared" si="533"/>
        <v>0.5790731048277804</v>
      </c>
      <c r="AI415" s="58"/>
      <c r="AJ415" s="58">
        <f t="shared" si="534"/>
        <v>0</v>
      </c>
      <c r="AK415" s="58"/>
      <c r="AL415" s="58">
        <f t="shared" si="535"/>
        <v>12.764401712005682</v>
      </c>
      <c r="AM415" s="58"/>
      <c r="AN415" s="58">
        <f t="shared" si="536"/>
        <v>5.3368856540731577E-2</v>
      </c>
      <c r="AO415" s="58"/>
      <c r="AP415" s="58">
        <f t="shared" si="537"/>
        <v>7.7742035118388513</v>
      </c>
      <c r="AQ415" s="58">
        <f t="shared" si="519"/>
        <v>1.2475E-2</v>
      </c>
      <c r="AR415" s="58">
        <f t="shared" si="520"/>
        <v>1490.5811623246493</v>
      </c>
      <c r="AS415" s="58">
        <f t="shared" si="521"/>
        <v>18.594999999999999</v>
      </c>
      <c r="AT415" s="58">
        <f t="shared" si="522"/>
        <v>0.13824383164005805</v>
      </c>
      <c r="AU415" s="58">
        <f t="shared" si="523"/>
        <v>6.9343832020997365</v>
      </c>
      <c r="AV415" s="58">
        <f t="shared" si="524"/>
        <v>10.589178356713425</v>
      </c>
      <c r="AW415" s="58">
        <f t="shared" si="525"/>
        <v>7.1040602312449578E-3</v>
      </c>
      <c r="AX415" s="58">
        <f t="shared" si="526"/>
        <v>36.357185152703622</v>
      </c>
      <c r="AY415" s="58"/>
      <c r="AZ415" s="58"/>
      <c r="BA415" s="58"/>
      <c r="BB415" s="58"/>
      <c r="BC415" s="58"/>
      <c r="BD415" s="58"/>
      <c r="BE415" s="58"/>
      <c r="BF415" s="58"/>
      <c r="BG415" s="58"/>
      <c r="BH415" s="58"/>
      <c r="BI415" s="58"/>
      <c r="BJ415" s="58"/>
      <c r="BK415" s="58"/>
      <c r="BL415" s="58"/>
      <c r="BM415" s="58"/>
      <c r="BN415" s="58"/>
      <c r="BO415" s="58"/>
      <c r="BP415" s="58"/>
      <c r="BQ415" s="58"/>
      <c r="BR415" s="58"/>
      <c r="BS415" s="58"/>
      <c r="BT415" s="58"/>
      <c r="BU415" s="58"/>
      <c r="BV415" s="58"/>
      <c r="BW415" s="58"/>
      <c r="BX415" s="58"/>
      <c r="BY415" s="58"/>
      <c r="BZ415" s="58"/>
      <c r="CA415" s="58"/>
      <c r="CB415" s="58"/>
      <c r="CC415" s="58"/>
      <c r="CD415" s="58"/>
      <c r="CE415" s="58"/>
      <c r="CF415" s="58"/>
      <c r="CG415" s="58"/>
      <c r="CH415" s="58"/>
      <c r="CI415" s="58"/>
      <c r="CJ415" s="58"/>
      <c r="CK415" s="58"/>
      <c r="CL415" s="58"/>
      <c r="CM415" s="58"/>
      <c r="CN415" s="58"/>
      <c r="CO415" s="58"/>
      <c r="CP415" s="58"/>
      <c r="CQ415" s="58"/>
      <c r="CR415" s="58"/>
      <c r="CS415" s="58"/>
      <c r="CT415" s="58"/>
      <c r="CU415" s="58"/>
      <c r="CV415" s="58"/>
      <c r="CW415" s="58"/>
      <c r="CX415" s="58"/>
      <c r="CY415" s="58"/>
      <c r="CZ415" s="58"/>
      <c r="DA415" s="58"/>
      <c r="DB415" s="58"/>
      <c r="DC415" s="58"/>
      <c r="DD415" s="58"/>
      <c r="DE415" s="58"/>
      <c r="DF415" s="58"/>
      <c r="DG415" s="58"/>
      <c r="DH415" s="58"/>
      <c r="DI415" s="58"/>
      <c r="DJ415" s="58"/>
      <c r="DK415" s="58"/>
      <c r="DL415" s="58"/>
      <c r="DM415" s="58"/>
      <c r="DN415" s="58"/>
      <c r="DO415" s="58"/>
      <c r="DP415" s="58"/>
      <c r="DQ415" s="58"/>
      <c r="DR415" s="58"/>
      <c r="DS415" s="58"/>
      <c r="DT415" s="58"/>
      <c r="DU415" s="58"/>
      <c r="DV415" s="58"/>
      <c r="DW415" s="58"/>
      <c r="DX415" s="58"/>
      <c r="DY415" s="58"/>
      <c r="DZ415" s="58"/>
      <c r="EA415" s="58"/>
      <c r="EB415" s="58"/>
      <c r="EC415" s="58"/>
      <c r="ED415" s="58"/>
      <c r="EE415" s="58"/>
      <c r="EF415" s="58"/>
      <c r="EG415" s="58"/>
      <c r="EH415" s="58"/>
      <c r="EI415" s="58"/>
      <c r="EJ415" s="58"/>
      <c r="EK415" s="58"/>
      <c r="EL415" s="58"/>
      <c r="EN415" s="30">
        <v>1</v>
      </c>
      <c r="EO415" s="8">
        <v>1</v>
      </c>
    </row>
    <row r="416" spans="1:145">
      <c r="B416" s="30" t="s">
        <v>965</v>
      </c>
      <c r="C416" s="18" t="s">
        <v>114</v>
      </c>
      <c r="D416" s="30">
        <v>1</v>
      </c>
      <c r="E416" s="8">
        <v>1</v>
      </c>
      <c r="F416" s="8">
        <v>1</v>
      </c>
      <c r="I416" s="64">
        <v>3.53</v>
      </c>
      <c r="J416" s="64">
        <v>3.83</v>
      </c>
      <c r="K416" s="64">
        <v>0.53449999999999998</v>
      </c>
      <c r="L416" s="64">
        <v>73.099999999999994</v>
      </c>
      <c r="M416" s="64">
        <v>9.8199999999999996E-2</v>
      </c>
      <c r="N416" s="64">
        <v>9.5899999999999999E-2</v>
      </c>
      <c r="O416" s="64">
        <v>0.54410000000000003</v>
      </c>
      <c r="P416" s="64">
        <v>6.9099999999999995E-2</v>
      </c>
      <c r="Q416" s="64">
        <v>11.98</v>
      </c>
      <c r="R416" s="64">
        <v>1.7000000000000001E-2</v>
      </c>
      <c r="S416" s="64">
        <v>93.7988</v>
      </c>
      <c r="T416" s="31"/>
      <c r="V416" s="58">
        <f t="shared" si="527"/>
        <v>3.7633743715271413</v>
      </c>
      <c r="W416" s="58"/>
      <c r="X416" s="58">
        <f t="shared" si="528"/>
        <v>4.083207887520949</v>
      </c>
      <c r="Y416" s="58"/>
      <c r="Z416" s="58">
        <f t="shared" si="529"/>
        <v>0.56983671432896787</v>
      </c>
      <c r="AA416" s="58"/>
      <c r="AB416" s="58">
        <f t="shared" si="530"/>
        <v>77.93276673049121</v>
      </c>
      <c r="AC416" s="58"/>
      <c r="AD416" s="58">
        <f t="shared" si="531"/>
        <v>0.10469217090197316</v>
      </c>
      <c r="AE416" s="58"/>
      <c r="AF416" s="58">
        <f t="shared" si="532"/>
        <v>0.10224011394602063</v>
      </c>
      <c r="AG416" s="58"/>
      <c r="AH416" s="58">
        <f t="shared" si="533"/>
        <v>0.58007138684076986</v>
      </c>
      <c r="AI416" s="58"/>
      <c r="AJ416" s="58">
        <f t="shared" si="534"/>
        <v>7.3668319850573774E-2</v>
      </c>
      <c r="AK416" s="58"/>
      <c r="AL416" s="58">
        <f t="shared" si="535"/>
        <v>12.772018405352734</v>
      </c>
      <c r="AM416" s="58"/>
      <c r="AN416" s="58">
        <f t="shared" si="536"/>
        <v>1.8123899239649122E-2</v>
      </c>
      <c r="AO416" s="58"/>
      <c r="AP416" s="58">
        <f t="shared" si="537"/>
        <v>7.8465822590480903</v>
      </c>
      <c r="AQ416" s="58">
        <f t="shared" si="519"/>
        <v>2.5639686684073109E-2</v>
      </c>
      <c r="AR416" s="58">
        <f t="shared" si="520"/>
        <v>744.39918533604873</v>
      </c>
      <c r="AS416" s="58">
        <f t="shared" si="521"/>
        <v>19.08616187989556</v>
      </c>
      <c r="AT416" s="58">
        <f t="shared" si="522"/>
        <v>0.17625436500643263</v>
      </c>
      <c r="AU416" s="58">
        <f t="shared" si="523"/>
        <v>5.5735140771637113</v>
      </c>
      <c r="AV416" s="58">
        <f t="shared" si="524"/>
        <v>5.4429735234215872</v>
      </c>
      <c r="AW416" s="58">
        <f t="shared" si="525"/>
        <v>7.3119015047879614E-3</v>
      </c>
      <c r="AX416" s="58">
        <f t="shared" si="526"/>
        <v>41.546258672543352</v>
      </c>
      <c r="AY416" s="58"/>
      <c r="AZ416" s="58"/>
      <c r="BA416" s="58"/>
      <c r="BB416" s="58"/>
      <c r="BC416" s="58"/>
      <c r="BD416" s="58"/>
      <c r="BE416" s="58"/>
      <c r="BF416" s="58"/>
      <c r="BG416" s="58"/>
      <c r="BH416" s="58"/>
      <c r="BI416" s="58"/>
      <c r="BJ416" s="58"/>
      <c r="BK416" s="58"/>
      <c r="BL416" s="58"/>
      <c r="BM416" s="58"/>
      <c r="BN416" s="58"/>
      <c r="BO416" s="58"/>
      <c r="BP416" s="58"/>
      <c r="BQ416" s="58"/>
      <c r="BR416" s="58"/>
      <c r="BS416" s="58"/>
      <c r="BT416" s="58"/>
      <c r="BU416" s="58"/>
      <c r="BV416" s="58"/>
      <c r="BW416" s="58"/>
      <c r="BX416" s="58"/>
      <c r="BY416" s="58"/>
      <c r="BZ416" s="58"/>
      <c r="CA416" s="58"/>
      <c r="CB416" s="58"/>
      <c r="CC416" s="58"/>
      <c r="CD416" s="58"/>
      <c r="CE416" s="58"/>
      <c r="CF416" s="58"/>
      <c r="CG416" s="58"/>
      <c r="CH416" s="58"/>
      <c r="CI416" s="58"/>
      <c r="CJ416" s="58"/>
      <c r="CK416" s="58"/>
      <c r="CL416" s="58"/>
      <c r="CM416" s="58"/>
      <c r="CN416" s="58"/>
      <c r="CO416" s="58"/>
      <c r="CP416" s="58"/>
      <c r="CQ416" s="58"/>
      <c r="CR416" s="58"/>
      <c r="CS416" s="58"/>
      <c r="CT416" s="58"/>
      <c r="CU416" s="58"/>
      <c r="CV416" s="58"/>
      <c r="CW416" s="58"/>
      <c r="CX416" s="58"/>
      <c r="CY416" s="58"/>
      <c r="CZ416" s="58"/>
      <c r="DA416" s="58"/>
      <c r="DB416" s="58"/>
      <c r="DC416" s="58"/>
      <c r="DD416" s="58"/>
      <c r="DE416" s="58"/>
      <c r="DF416" s="58"/>
      <c r="DG416" s="58"/>
      <c r="DH416" s="58"/>
      <c r="DI416" s="58"/>
      <c r="DJ416" s="58"/>
      <c r="DK416" s="58"/>
      <c r="DL416" s="58"/>
      <c r="DM416" s="58"/>
      <c r="DN416" s="58"/>
      <c r="DO416" s="58"/>
      <c r="DP416" s="58"/>
      <c r="DQ416" s="58"/>
      <c r="DR416" s="58"/>
      <c r="DS416" s="58"/>
      <c r="DT416" s="58"/>
      <c r="DU416" s="58"/>
      <c r="DV416" s="58"/>
      <c r="DW416" s="58"/>
      <c r="DX416" s="58"/>
      <c r="DY416" s="58"/>
      <c r="DZ416" s="58"/>
      <c r="EA416" s="58"/>
      <c r="EB416" s="58"/>
      <c r="EC416" s="58"/>
      <c r="ED416" s="58"/>
      <c r="EE416" s="58"/>
      <c r="EF416" s="58"/>
      <c r="EG416" s="58"/>
      <c r="EH416" s="58"/>
      <c r="EI416" s="58"/>
      <c r="EJ416" s="58"/>
      <c r="EK416" s="58"/>
      <c r="EL416" s="58"/>
      <c r="EN416" s="30">
        <v>1</v>
      </c>
      <c r="EO416" s="8">
        <v>1</v>
      </c>
    </row>
    <row r="417" spans="1:145" s="16" customFormat="1">
      <c r="A417" s="1"/>
      <c r="B417" s="1" t="s">
        <v>130</v>
      </c>
      <c r="C417" s="1" t="s">
        <v>114</v>
      </c>
      <c r="D417" s="1">
        <v>1</v>
      </c>
      <c r="E417" s="1">
        <v>1</v>
      </c>
      <c r="F417" s="1"/>
      <c r="G417" s="1"/>
      <c r="H417" s="1"/>
      <c r="I417" s="59">
        <f>AVERAGE(I402:I416)</f>
        <v>3.3886666666666669</v>
      </c>
      <c r="J417" s="59">
        <f t="shared" ref="J417:S417" si="538">AVERAGE(J402:J416)</f>
        <v>3.8586666666666658</v>
      </c>
      <c r="K417" s="59">
        <f t="shared" si="538"/>
        <v>0.50151999999999997</v>
      </c>
      <c r="L417" s="59">
        <f t="shared" si="538"/>
        <v>74.060666666666663</v>
      </c>
      <c r="M417" s="59">
        <f t="shared" si="538"/>
        <v>8.2206666666666692E-2</v>
      </c>
      <c r="N417" s="59">
        <f t="shared" si="538"/>
        <v>7.6673333333333343E-2</v>
      </c>
      <c r="O417" s="59">
        <f t="shared" si="538"/>
        <v>0.57031333333333334</v>
      </c>
      <c r="P417" s="59">
        <f t="shared" si="538"/>
        <v>4.2893333333333332E-2</v>
      </c>
      <c r="Q417" s="59">
        <f t="shared" si="538"/>
        <v>12.055333333333333</v>
      </c>
      <c r="R417" s="59">
        <f t="shared" si="538"/>
        <v>1.1140000000000002E-2</v>
      </c>
      <c r="S417" s="59">
        <f t="shared" si="538"/>
        <v>94.64815999999999</v>
      </c>
      <c r="T417" s="1"/>
      <c r="U417" s="1"/>
      <c r="V417" s="59">
        <f>AVERAGE(V402:V416)</f>
        <v>3.5804750765716351</v>
      </c>
      <c r="W417" s="59">
        <f>STDEV(V402:V416)</f>
        <v>0.11280338613621782</v>
      </c>
      <c r="X417" s="59">
        <f>AVERAGE(X402:X416)</f>
        <v>4.0767870147524343</v>
      </c>
      <c r="Y417" s="59">
        <f>STDEV(X402:X416)</f>
        <v>0.10650217570434499</v>
      </c>
      <c r="Z417" s="59">
        <f>AVERAGE(Z402:Z416)</f>
        <v>0.52977178763324106</v>
      </c>
      <c r="AA417" s="59">
        <f>STDEV(Z402:Z416)</f>
        <v>8.9041851950904388E-2</v>
      </c>
      <c r="AB417" s="59">
        <f>AVERAGE(AB402:AB416)</f>
        <v>78.248265416456377</v>
      </c>
      <c r="AC417" s="59">
        <f>STDEV(AB402:AB416)</f>
        <v>0.18716898430585688</v>
      </c>
      <c r="AD417" s="59">
        <f>AVERAGE(AD402:AD416)</f>
        <v>8.6876800937295981E-2</v>
      </c>
      <c r="AE417" s="59">
        <f>STDEV(AD402:AD416)</f>
        <v>1.6601881052686347E-2</v>
      </c>
      <c r="AF417" s="59">
        <f>AVERAGE(AF402:AF416)</f>
        <v>8.1047534380600444E-2</v>
      </c>
      <c r="AG417" s="59">
        <f>STDEV(AF402:AF416)</f>
        <v>2.0618800906175631E-2</v>
      </c>
      <c r="AH417" s="59">
        <f>AVERAGE(AH402:AH416)</f>
        <v>0.60256357963881413</v>
      </c>
      <c r="AI417" s="59">
        <f>STDEV(AH402:AH416)</f>
        <v>3.6217067422742159E-2</v>
      </c>
      <c r="AJ417" s="59">
        <f>AVERAGE(AJ402:AJ416)</f>
        <v>4.5327193839497432E-2</v>
      </c>
      <c r="AK417" s="59">
        <f>STDEV(AJ402:AJ416)</f>
        <v>3.2095717314322328E-2</v>
      </c>
      <c r="AL417" s="59">
        <f>AVERAGE(AL402:AL416)</f>
        <v>12.737038123989928</v>
      </c>
      <c r="AM417" s="59">
        <f>STDEV(AL402:AL416)</f>
        <v>9.5115223073114957E-2</v>
      </c>
      <c r="AN417" s="59">
        <f>AVERAGE(AN402:AN416)</f>
        <v>1.1762950797543732E-2</v>
      </c>
      <c r="AO417" s="59">
        <f>STDEV(AN402:AN416)</f>
        <v>1.4713027544186881E-2</v>
      </c>
      <c r="AP417" s="59">
        <f t="shared" ref="AP417:DA417" si="539">AVERAGE(AP402:AP416)</f>
        <v>7.6572620913240685</v>
      </c>
      <c r="AQ417" s="59">
        <f t="shared" si="539"/>
        <v>2.1321810039413674E-2</v>
      </c>
      <c r="AR417" s="59">
        <f t="shared" si="539"/>
        <v>935.06428529250104</v>
      </c>
      <c r="AS417" s="59">
        <f t="shared" si="539"/>
        <v>19.206037176983742</v>
      </c>
      <c r="AT417" s="59">
        <f t="shared" si="539"/>
        <v>0.13557475701405067</v>
      </c>
      <c r="AU417" s="59">
        <f t="shared" si="539"/>
        <v>7.4163301113066114</v>
      </c>
      <c r="AV417" s="59">
        <f t="shared" si="539"/>
        <v>6.3829182740437505</v>
      </c>
      <c r="AW417" s="59">
        <f t="shared" si="539"/>
        <v>6.771688784307033E-3</v>
      </c>
      <c r="AX417" s="59">
        <f t="shared" si="539"/>
        <v>37.716567778227628</v>
      </c>
      <c r="AY417" s="59">
        <f t="shared" si="539"/>
        <v>42.99</v>
      </c>
      <c r="AZ417" s="59" t="e">
        <f t="shared" si="539"/>
        <v>#DIV/0!</v>
      </c>
      <c r="BA417" s="59" t="e">
        <f t="shared" si="539"/>
        <v>#DIV/0!</v>
      </c>
      <c r="BB417" s="59" t="e">
        <f t="shared" si="539"/>
        <v>#DIV/0!</v>
      </c>
      <c r="BC417" s="59">
        <f t="shared" si="539"/>
        <v>4288.21</v>
      </c>
      <c r="BD417" s="59">
        <f t="shared" si="539"/>
        <v>4.2033333333333331</v>
      </c>
      <c r="BE417" s="59" t="e">
        <f t="shared" si="539"/>
        <v>#DIV/0!</v>
      </c>
      <c r="BF417" s="59" t="e">
        <f t="shared" si="539"/>
        <v>#DIV/0!</v>
      </c>
      <c r="BG417" s="59" t="e">
        <f t="shared" si="539"/>
        <v>#DIV/0!</v>
      </c>
      <c r="BH417" s="59" t="e">
        <f t="shared" si="539"/>
        <v>#DIV/0!</v>
      </c>
      <c r="BI417" s="59">
        <f t="shared" si="539"/>
        <v>0.16166666666666665</v>
      </c>
      <c r="BJ417" s="59" t="e">
        <f t="shared" si="539"/>
        <v>#DIV/0!</v>
      </c>
      <c r="BK417" s="59" t="e">
        <f t="shared" si="539"/>
        <v>#DIV/0!</v>
      </c>
      <c r="BL417" s="59" t="e">
        <f t="shared" si="539"/>
        <v>#DIV/0!</v>
      </c>
      <c r="BM417" s="59">
        <f t="shared" si="539"/>
        <v>135.27333333333334</v>
      </c>
      <c r="BN417" s="59">
        <f t="shared" si="539"/>
        <v>59.936666666666667</v>
      </c>
      <c r="BO417" s="59">
        <f t="shared" si="539"/>
        <v>10.14</v>
      </c>
      <c r="BP417" s="59">
        <f t="shared" si="539"/>
        <v>46.706666666666671</v>
      </c>
      <c r="BQ417" s="59">
        <f t="shared" si="539"/>
        <v>6.8433333333333337</v>
      </c>
      <c r="BR417" s="59" t="e">
        <f t="shared" si="539"/>
        <v>#DIV/0!</v>
      </c>
      <c r="BS417" s="59">
        <f t="shared" si="539"/>
        <v>6.5566666666666675</v>
      </c>
      <c r="BT417" s="59">
        <f t="shared" si="539"/>
        <v>1048.9733333333334</v>
      </c>
      <c r="BU417" s="59">
        <f t="shared" si="539"/>
        <v>12.513333333333334</v>
      </c>
      <c r="BV417" s="59">
        <f t="shared" si="539"/>
        <v>26.756666666666664</v>
      </c>
      <c r="BW417" s="59">
        <f t="shared" si="539"/>
        <v>2.9033333333333338</v>
      </c>
      <c r="BX417" s="59">
        <f t="shared" si="539"/>
        <v>9.7766666666666655</v>
      </c>
      <c r="BY417" s="59">
        <f t="shared" si="539"/>
        <v>2.0666666666666664</v>
      </c>
      <c r="BZ417" s="59">
        <f t="shared" si="539"/>
        <v>0.35533333333333333</v>
      </c>
      <c r="CA417" s="59">
        <f t="shared" si="539"/>
        <v>1.68</v>
      </c>
      <c r="CB417" s="59">
        <f t="shared" si="539"/>
        <v>0.26700000000000002</v>
      </c>
      <c r="CC417" s="59">
        <f t="shared" si="539"/>
        <v>1.5999999999999999</v>
      </c>
      <c r="CD417" s="59">
        <f t="shared" si="539"/>
        <v>0.33666666666666667</v>
      </c>
      <c r="CE417" s="59">
        <f t="shared" si="539"/>
        <v>0.99333333333333329</v>
      </c>
      <c r="CF417" s="59">
        <f t="shared" si="539"/>
        <v>0.16766666666666666</v>
      </c>
      <c r="CG417" s="59">
        <f t="shared" si="539"/>
        <v>1.2</v>
      </c>
      <c r="CH417" s="59">
        <f t="shared" si="539"/>
        <v>0.17366666666666666</v>
      </c>
      <c r="CI417" s="59">
        <f t="shared" si="539"/>
        <v>1.8699999999999999</v>
      </c>
      <c r="CJ417" s="59">
        <f t="shared" si="539"/>
        <v>0.69466666666666665</v>
      </c>
      <c r="CK417" s="59">
        <f t="shared" si="539"/>
        <v>13.676666666666668</v>
      </c>
      <c r="CL417" s="59">
        <f t="shared" si="539"/>
        <v>10.643333333333333</v>
      </c>
      <c r="CM417" s="59">
        <f t="shared" si="539"/>
        <v>4.8966666666666674</v>
      </c>
      <c r="CN417" s="59">
        <f t="shared" si="539"/>
        <v>1.1760669337264857</v>
      </c>
      <c r="CO417" s="59">
        <f t="shared" si="539"/>
        <v>10.464122719676723</v>
      </c>
      <c r="CP417" s="59">
        <f t="shared" si="539"/>
        <v>10.811887701928187</v>
      </c>
      <c r="CQ417" s="59">
        <f t="shared" si="539"/>
        <v>6.056369332933496</v>
      </c>
      <c r="CR417" s="59">
        <f t="shared" si="539"/>
        <v>22.344928894866882</v>
      </c>
      <c r="CS417" s="59">
        <f t="shared" si="539"/>
        <v>7.1369273431893925</v>
      </c>
      <c r="CT417" s="59">
        <f t="shared" si="539"/>
        <v>1.3989839064100327</v>
      </c>
      <c r="CU417" s="59">
        <f t="shared" si="539"/>
        <v>4.2441172751695788</v>
      </c>
      <c r="CV417" s="59">
        <f t="shared" si="539"/>
        <v>5.0594888204737454E-2</v>
      </c>
      <c r="CW417" s="59">
        <f t="shared" si="539"/>
        <v>39.209712916411455</v>
      </c>
      <c r="CX417" s="59">
        <f t="shared" si="539"/>
        <v>1.9564679597361814</v>
      </c>
      <c r="CY417" s="59">
        <f t="shared" si="539"/>
        <v>0.4608772079171814</v>
      </c>
      <c r="CZ417" s="59">
        <f t="shared" si="539"/>
        <v>83.832818217435843</v>
      </c>
      <c r="DA417" s="59">
        <f t="shared" si="539"/>
        <v>0.35815168816457721</v>
      </c>
      <c r="DB417" s="59">
        <f t="shared" ref="DB417:EG417" si="540">AVERAGE(DB402:DB416)</f>
        <v>7.7553879579203651</v>
      </c>
      <c r="DC417" s="59">
        <f t="shared" si="540"/>
        <v>9.8826351188838348</v>
      </c>
      <c r="DD417" s="59">
        <f t="shared" si="540"/>
        <v>98.628531682028623</v>
      </c>
      <c r="DE417" s="59">
        <f t="shared" si="540"/>
        <v>15.391993341009853</v>
      </c>
      <c r="DF417" s="59">
        <f t="shared" si="540"/>
        <v>153.31063164030385</v>
      </c>
      <c r="DG417" s="59">
        <f t="shared" si="540"/>
        <v>0.64323503449315</v>
      </c>
      <c r="DH417" s="59">
        <f t="shared" si="540"/>
        <v>72.702460039818405</v>
      </c>
      <c r="DI417" s="59">
        <f t="shared" si="540"/>
        <v>13.832487195263985</v>
      </c>
      <c r="DJ417" s="59">
        <f t="shared" si="540"/>
        <v>2.2570703273616957</v>
      </c>
      <c r="DK417" s="59">
        <f t="shared" si="540"/>
        <v>22.468074959290238</v>
      </c>
      <c r="DL417" s="59">
        <f t="shared" si="540"/>
        <v>10.942650770104748</v>
      </c>
      <c r="DM417" s="59">
        <f t="shared" si="540"/>
        <v>6.8246889319013428</v>
      </c>
      <c r="DN417" s="59">
        <f t="shared" si="540"/>
        <v>9.273929437112848</v>
      </c>
      <c r="DO417" s="59">
        <f t="shared" si="540"/>
        <v>1.8291776345546615</v>
      </c>
      <c r="DP417" s="59">
        <f t="shared" si="540"/>
        <v>1.7275643750376053</v>
      </c>
      <c r="DQ417" s="59">
        <f t="shared" si="540"/>
        <v>0.14176139019573389</v>
      </c>
      <c r="DR417" s="59">
        <f t="shared" si="540"/>
        <v>0.14653967001859355</v>
      </c>
      <c r="DS417" s="59">
        <f t="shared" si="540"/>
        <v>75.72639497661838</v>
      </c>
      <c r="DT417" s="59">
        <f t="shared" si="540"/>
        <v>14.39549913754262</v>
      </c>
      <c r="DU417" s="59">
        <f t="shared" si="540"/>
        <v>0.21140336566952009</v>
      </c>
      <c r="DV417" s="59">
        <f t="shared" si="540"/>
        <v>4.4310694501896321E-2</v>
      </c>
      <c r="DW417" s="59">
        <f t="shared" si="540"/>
        <v>9.3099485206252594E-2</v>
      </c>
      <c r="DX417" s="59">
        <f t="shared" si="540"/>
        <v>0.26673496871109953</v>
      </c>
      <c r="DY417" s="59">
        <f t="shared" si="540"/>
        <v>12.721768299241235</v>
      </c>
      <c r="DZ417" s="59">
        <f t="shared" si="540"/>
        <v>136.71326074525322</v>
      </c>
      <c r="EA417" s="59">
        <f t="shared" si="540"/>
        <v>25.083498246731892</v>
      </c>
      <c r="EB417" s="59">
        <f t="shared" si="540"/>
        <v>1.3986708785818196</v>
      </c>
      <c r="EC417" s="59">
        <f t="shared" si="540"/>
        <v>20.667693344327649</v>
      </c>
      <c r="ED417" s="59">
        <f t="shared" si="540"/>
        <v>5.4649238746854749</v>
      </c>
      <c r="EE417" s="59">
        <f t="shared" si="540"/>
        <v>6.1290651129711273</v>
      </c>
      <c r="EF417" s="59">
        <f t="shared" si="540"/>
        <v>0.39175096827380856</v>
      </c>
      <c r="EG417" s="59">
        <f t="shared" si="540"/>
        <v>8.3832818217435854</v>
      </c>
      <c r="EH417" s="59">
        <f>AVERAGE(EH402:EH416)</f>
        <v>25.149845465230754</v>
      </c>
      <c r="EI417" s="59">
        <f>AVERAGE(EI402:EI416)</f>
        <v>7.5071578250914781</v>
      </c>
      <c r="EJ417" s="59">
        <f>AVERAGE(EJ402:EJ416)</f>
        <v>23.04386039585907</v>
      </c>
      <c r="EK417" s="59">
        <f>AVERAGE(EK402:EK416)</f>
        <v>33.517393342300323</v>
      </c>
      <c r="EL417" s="59">
        <f>AVERAGE(EL402:EL416)</f>
        <v>0.62333333333333318</v>
      </c>
      <c r="EM417" s="16">
        <v>1</v>
      </c>
      <c r="EN417" s="16">
        <v>1</v>
      </c>
    </row>
    <row r="418" spans="1:145" s="19" customFormat="1">
      <c r="A418" s="2"/>
      <c r="B418" s="2"/>
      <c r="C418" s="2"/>
      <c r="D418" s="2"/>
      <c r="E418" s="2"/>
      <c r="F418" s="2"/>
      <c r="G418" s="2"/>
      <c r="H418" s="2"/>
      <c r="I418" s="60">
        <f>STDEV(I402:I416)</f>
        <v>0.10218097856720877</v>
      </c>
      <c r="J418" s="60">
        <f t="shared" ref="J418:S418" si="541">STDEV(J402:J416)</f>
        <v>0.10609070692213385</v>
      </c>
      <c r="K418" s="60">
        <f t="shared" si="541"/>
        <v>8.4547283474143115E-2</v>
      </c>
      <c r="L418" s="60">
        <f t="shared" si="541"/>
        <v>0.51556441563268118</v>
      </c>
      <c r="M418" s="60">
        <f t="shared" si="541"/>
        <v>1.5609359219330311E-2</v>
      </c>
      <c r="N418" s="60">
        <f t="shared" si="541"/>
        <v>1.9328345826297451E-2</v>
      </c>
      <c r="O418" s="60">
        <f t="shared" si="541"/>
        <v>3.4448654683801649E-2</v>
      </c>
      <c r="P418" s="60">
        <f t="shared" si="541"/>
        <v>3.0331300821491467E-2</v>
      </c>
      <c r="Q418" s="60">
        <f t="shared" si="541"/>
        <v>0.11293909020015178</v>
      </c>
      <c r="R418" s="60">
        <f t="shared" si="541"/>
        <v>1.3977318361238986E-2</v>
      </c>
      <c r="S418" s="60">
        <f t="shared" si="541"/>
        <v>0.59211301141396433</v>
      </c>
      <c r="T418" s="2"/>
      <c r="U418" s="2"/>
      <c r="V418" s="60"/>
      <c r="W418" s="60"/>
      <c r="X418" s="60"/>
      <c r="Y418" s="60"/>
      <c r="Z418" s="60"/>
      <c r="AA418" s="60"/>
      <c r="AB418" s="60"/>
      <c r="AC418" s="60"/>
      <c r="AD418" s="60"/>
      <c r="AE418" s="60"/>
      <c r="AF418" s="60"/>
      <c r="AG418" s="60"/>
      <c r="AH418" s="60"/>
      <c r="AI418" s="60"/>
      <c r="AJ418" s="60"/>
      <c r="AK418" s="60"/>
      <c r="AL418" s="60"/>
      <c r="AM418" s="60"/>
      <c r="AN418" s="60"/>
      <c r="AO418" s="60"/>
      <c r="AP418" s="60">
        <f t="shared" ref="AP418:DA418" si="542">STDEV(AP402:AP416)</f>
        <v>0.12742737905877038</v>
      </c>
      <c r="AQ418" s="60">
        <f t="shared" si="542"/>
        <v>4.0582545406968804E-3</v>
      </c>
      <c r="AR418" s="60">
        <f t="shared" si="542"/>
        <v>200.73042215387576</v>
      </c>
      <c r="AS418" s="60">
        <f t="shared" si="542"/>
        <v>0.51247808114650995</v>
      </c>
      <c r="AT418" s="60">
        <f t="shared" si="542"/>
        <v>3.7971268932724893E-2</v>
      </c>
      <c r="AU418" s="60">
        <f t="shared" si="542"/>
        <v>4.4637149871515645</v>
      </c>
      <c r="AV418" s="60">
        <f t="shared" si="542"/>
        <v>1.8619549490299734</v>
      </c>
      <c r="AW418" s="60">
        <f t="shared" si="542"/>
        <v>1.1446758206025156E-3</v>
      </c>
      <c r="AX418" s="60">
        <f t="shared" si="542"/>
        <v>8.7770931322681882</v>
      </c>
      <c r="AY418" s="60">
        <f t="shared" si="542"/>
        <v>1.4438490225781915</v>
      </c>
      <c r="AZ418" s="60" t="e">
        <f t="shared" si="542"/>
        <v>#DIV/0!</v>
      </c>
      <c r="BA418" s="60" t="e">
        <f t="shared" si="542"/>
        <v>#DIV/0!</v>
      </c>
      <c r="BB418" s="60" t="e">
        <f t="shared" si="542"/>
        <v>#DIV/0!</v>
      </c>
      <c r="BC418" s="60">
        <f t="shared" si="542"/>
        <v>0</v>
      </c>
      <c r="BD418" s="60">
        <f t="shared" si="542"/>
        <v>0.46198845584422693</v>
      </c>
      <c r="BE418" s="60" t="e">
        <f t="shared" si="542"/>
        <v>#DIV/0!</v>
      </c>
      <c r="BF418" s="60" t="e">
        <f t="shared" si="542"/>
        <v>#DIV/0!</v>
      </c>
      <c r="BG418" s="60" t="e">
        <f t="shared" si="542"/>
        <v>#DIV/0!</v>
      </c>
      <c r="BH418" s="60" t="e">
        <f t="shared" si="542"/>
        <v>#DIV/0!</v>
      </c>
      <c r="BI418" s="60">
        <f t="shared" si="542"/>
        <v>2.8023799409311708E-2</v>
      </c>
      <c r="BJ418" s="60" t="e">
        <f t="shared" si="542"/>
        <v>#DIV/0!</v>
      </c>
      <c r="BK418" s="60" t="e">
        <f t="shared" si="542"/>
        <v>#DIV/0!</v>
      </c>
      <c r="BL418" s="60" t="e">
        <f t="shared" si="542"/>
        <v>#DIV/0!</v>
      </c>
      <c r="BM418" s="60">
        <f t="shared" si="542"/>
        <v>5.7562343014624959</v>
      </c>
      <c r="BN418" s="60">
        <f t="shared" si="542"/>
        <v>2.3770850496634188</v>
      </c>
      <c r="BO418" s="60">
        <f t="shared" si="542"/>
        <v>0.50467811523782136</v>
      </c>
      <c r="BP418" s="60">
        <f t="shared" si="542"/>
        <v>2.1882489194178389</v>
      </c>
      <c r="BQ418" s="60">
        <f t="shared" si="542"/>
        <v>0.29704096238285632</v>
      </c>
      <c r="BR418" s="60" t="e">
        <f t="shared" si="542"/>
        <v>#DIV/0!</v>
      </c>
      <c r="BS418" s="60">
        <f t="shared" si="542"/>
        <v>0.50163067423487306</v>
      </c>
      <c r="BT418" s="60">
        <f t="shared" si="542"/>
        <v>41.111363798022303</v>
      </c>
      <c r="BU418" s="60">
        <f t="shared" si="542"/>
        <v>0.42217689815210596</v>
      </c>
      <c r="BV418" s="60">
        <f t="shared" si="542"/>
        <v>1.0028625695145541</v>
      </c>
      <c r="BW418" s="60">
        <f t="shared" si="542"/>
        <v>1.5275252316519385E-2</v>
      </c>
      <c r="BX418" s="60">
        <f t="shared" si="542"/>
        <v>0.17502380790433417</v>
      </c>
      <c r="BY418" s="60">
        <f t="shared" si="542"/>
        <v>4.0414518843273822E-2</v>
      </c>
      <c r="BZ418" s="60">
        <f t="shared" si="542"/>
        <v>3.5019042438840804E-2</v>
      </c>
      <c r="CA418" s="60">
        <f t="shared" si="542"/>
        <v>0.37027017163147147</v>
      </c>
      <c r="CB418" s="60">
        <f t="shared" si="542"/>
        <v>2.2516660498395426E-2</v>
      </c>
      <c r="CC418" s="60">
        <f t="shared" si="542"/>
        <v>8.5440037453175285E-2</v>
      </c>
      <c r="CD418" s="60">
        <f t="shared" si="542"/>
        <v>1.1676186592091315E-2</v>
      </c>
      <c r="CE418" s="60">
        <f t="shared" si="542"/>
        <v>8.3266639978645321E-2</v>
      </c>
      <c r="CF418" s="60">
        <f t="shared" si="542"/>
        <v>1.6165807537309521E-2</v>
      </c>
      <c r="CG418" s="60">
        <f t="shared" si="542"/>
        <v>9.5393920141694663E-2</v>
      </c>
      <c r="CH418" s="60">
        <f t="shared" si="542"/>
        <v>1.5044378795195676E-2</v>
      </c>
      <c r="CI418" s="60">
        <f t="shared" si="542"/>
        <v>0.19467922333931789</v>
      </c>
      <c r="CJ418" s="60">
        <f t="shared" si="542"/>
        <v>4.5742030271221361E-2</v>
      </c>
      <c r="CK418" s="60">
        <f t="shared" si="542"/>
        <v>0.22368132093076815</v>
      </c>
      <c r="CL418" s="60">
        <f t="shared" si="542"/>
        <v>0.41884762543594878</v>
      </c>
      <c r="CM418" s="60">
        <f t="shared" si="542"/>
        <v>0.15502687938977985</v>
      </c>
      <c r="CN418" s="60">
        <f t="shared" si="542"/>
        <v>2.7998793384854663E-2</v>
      </c>
      <c r="CO418" s="60">
        <f t="shared" si="542"/>
        <v>0.77109795510037793</v>
      </c>
      <c r="CP418" s="60">
        <f t="shared" si="542"/>
        <v>0.35348336089257643</v>
      </c>
      <c r="CQ418" s="60">
        <f t="shared" si="542"/>
        <v>0.23748995927813807</v>
      </c>
      <c r="CR418" s="60">
        <f t="shared" si="542"/>
        <v>0.90055794147126356</v>
      </c>
      <c r="CS418" s="60">
        <f t="shared" si="542"/>
        <v>0.31987941515291729</v>
      </c>
      <c r="CT418" s="60">
        <f t="shared" si="542"/>
        <v>1.4622143253252238E-2</v>
      </c>
      <c r="CU418" s="60">
        <f t="shared" si="542"/>
        <v>0.17680373562714014</v>
      </c>
      <c r="CV418" s="60">
        <f t="shared" si="542"/>
        <v>1.1000809470857258E-3</v>
      </c>
      <c r="CW418" s="60">
        <f t="shared" si="542"/>
        <v>0.94148032841862184</v>
      </c>
      <c r="CX418" s="60">
        <f t="shared" si="542"/>
        <v>6.9466274115233234E-2</v>
      </c>
      <c r="CY418" s="60">
        <f t="shared" si="542"/>
        <v>3.1320047100494623E-2</v>
      </c>
      <c r="CZ418" s="60">
        <f t="shared" si="542"/>
        <v>1.951363559003416</v>
      </c>
      <c r="DA418" s="60">
        <f t="shared" si="542"/>
        <v>1.4912869989008754E-2</v>
      </c>
      <c r="DB418" s="60">
        <f t="shared" ref="DB418:EL418" si="543">STDEV(DB402:DB416)</f>
        <v>7.6860673342105376E-2</v>
      </c>
      <c r="DC418" s="60">
        <f t="shared" si="543"/>
        <v>0.83388697786532273</v>
      </c>
      <c r="DD418" s="60">
        <f t="shared" si="543"/>
        <v>4.6266415328702166</v>
      </c>
      <c r="DE418" s="60">
        <f t="shared" si="543"/>
        <v>1.6340991790943653</v>
      </c>
      <c r="DF418" s="60">
        <f t="shared" si="543"/>
        <v>1.8725885099550026</v>
      </c>
      <c r="DG418" s="60">
        <f t="shared" si="543"/>
        <v>2.6042990526033639E-2</v>
      </c>
      <c r="DH418" s="60">
        <f t="shared" si="543"/>
        <v>5.5041417479306745</v>
      </c>
      <c r="DI418" s="60">
        <f t="shared" si="543"/>
        <v>0.35056121801725193</v>
      </c>
      <c r="DJ418" s="60">
        <f t="shared" si="543"/>
        <v>4.3801150951943396E-2</v>
      </c>
      <c r="DK418" s="60">
        <f t="shared" si="543"/>
        <v>0.52269806680825548</v>
      </c>
      <c r="DL418" s="60">
        <f t="shared" si="543"/>
        <v>1.9001606371176725</v>
      </c>
      <c r="DM418" s="60">
        <f t="shared" si="543"/>
        <v>7.8506704185259707E-2</v>
      </c>
      <c r="DN418" s="60">
        <f t="shared" si="543"/>
        <v>1.1153195761417334</v>
      </c>
      <c r="DO418" s="60">
        <f t="shared" si="543"/>
        <v>3.0668715882224071E-2</v>
      </c>
      <c r="DP418" s="60">
        <f t="shared" si="543"/>
        <v>0.10135748777867189</v>
      </c>
      <c r="DQ418" s="60">
        <f t="shared" si="543"/>
        <v>4.9347328389941414E-3</v>
      </c>
      <c r="DR418" s="60">
        <f t="shared" si="543"/>
        <v>1.674968964004123E-3</v>
      </c>
      <c r="DS418" s="60">
        <f t="shared" si="543"/>
        <v>6.9216234037988196</v>
      </c>
      <c r="DT418" s="60">
        <f t="shared" si="543"/>
        <v>1.3340823373854684</v>
      </c>
      <c r="DU418" s="60">
        <f t="shared" si="543"/>
        <v>3.5542641657966547E-3</v>
      </c>
      <c r="DV418" s="60">
        <f t="shared" si="543"/>
        <v>2.179701845024641E-3</v>
      </c>
      <c r="DW418" s="60">
        <f t="shared" si="543"/>
        <v>5.6289925835222134E-3</v>
      </c>
      <c r="DX418" s="60">
        <f t="shared" si="543"/>
        <v>1.2855855071803044E-2</v>
      </c>
      <c r="DY418" s="60">
        <f t="shared" si="543"/>
        <v>0.7110026088175283</v>
      </c>
      <c r="DZ418" s="60">
        <f t="shared" si="543"/>
        <v>24.185233267700511</v>
      </c>
      <c r="EA418" s="60">
        <f t="shared" si="543"/>
        <v>1.5484027617081972</v>
      </c>
      <c r="EB418" s="60">
        <f t="shared" si="543"/>
        <v>7.9912664736926542E-2</v>
      </c>
      <c r="EC418" s="60">
        <f t="shared" si="543"/>
        <v>0.72807517405642352</v>
      </c>
      <c r="ED418" s="60">
        <f t="shared" si="543"/>
        <v>0.14756906469877309</v>
      </c>
      <c r="EE418" s="60">
        <f t="shared" si="543"/>
        <v>0.14012235793963207</v>
      </c>
      <c r="EF418" s="60">
        <f t="shared" si="543"/>
        <v>2.2048022190470962E-2</v>
      </c>
      <c r="EG418" s="60">
        <f t="shared" si="543"/>
        <v>0.19513635590034215</v>
      </c>
      <c r="EH418" s="60">
        <f t="shared" si="543"/>
        <v>0.58540906770102374</v>
      </c>
      <c r="EI418" s="60">
        <f t="shared" si="543"/>
        <v>8.6357374603785453E-2</v>
      </c>
      <c r="EJ418" s="60">
        <f t="shared" si="543"/>
        <v>1.5660023550247311</v>
      </c>
      <c r="EK418" s="60">
        <f t="shared" si="543"/>
        <v>1.3508369122068948</v>
      </c>
      <c r="EL418" s="60">
        <f t="shared" si="543"/>
        <v>6.4893074446439311E-2</v>
      </c>
    </row>
    <row r="419" spans="1:145" s="12" customFormat="1">
      <c r="B419" s="32"/>
      <c r="C419" s="32"/>
      <c r="D419" s="32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3"/>
      <c r="U419" s="3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O419" s="32"/>
    </row>
    <row r="420" spans="1:145">
      <c r="B420" s="30" t="s">
        <v>966</v>
      </c>
      <c r="C420" s="18" t="s">
        <v>114</v>
      </c>
      <c r="D420" s="4">
        <v>2</v>
      </c>
      <c r="E420" s="8">
        <v>2</v>
      </c>
      <c r="F420" s="8">
        <v>1</v>
      </c>
      <c r="G420" s="8" t="s">
        <v>1192</v>
      </c>
      <c r="H420" s="8" t="s">
        <v>1193</v>
      </c>
      <c r="I420" s="64">
        <v>3.39</v>
      </c>
      <c r="J420" s="64">
        <v>3.65</v>
      </c>
      <c r="K420" s="64">
        <v>0.78239999999999998</v>
      </c>
      <c r="L420" s="64">
        <v>73.27</v>
      </c>
      <c r="M420" s="64">
        <v>0.15190000000000001</v>
      </c>
      <c r="N420" s="64">
        <v>0.2422</v>
      </c>
      <c r="O420" s="64">
        <v>0.97709999999999997</v>
      </c>
      <c r="P420" s="64">
        <v>4.8500000000000001E-2</v>
      </c>
      <c r="Q420" s="64">
        <v>12.68</v>
      </c>
      <c r="R420" s="64">
        <v>2.5499999999999998E-2</v>
      </c>
      <c r="S420" s="64">
        <v>95.217699999999994</v>
      </c>
      <c r="T420" s="31"/>
      <c r="V420" s="58">
        <f t="shared" ref="V420:V432" si="544">(I420*100)/S420</f>
        <v>3.5602624301994275</v>
      </c>
      <c r="W420" s="58"/>
      <c r="X420" s="58">
        <f t="shared" ref="X420:X432" si="545">(J420*100)/S420</f>
        <v>3.8333209056719499</v>
      </c>
      <c r="Y420" s="58"/>
      <c r="Z420" s="58">
        <f t="shared" ref="Z420:Z432" si="546">(K420*100)/S420</f>
        <v>0.82169596619115981</v>
      </c>
      <c r="AA420" s="58"/>
      <c r="AB420" s="58">
        <f t="shared" ref="AB420:AB432" si="547">(L420*100)/S420</f>
        <v>76.94997883796816</v>
      </c>
      <c r="AC420" s="58"/>
      <c r="AD420" s="58">
        <f t="shared" ref="AD420:AD432" si="548">(M420*100)/S420</f>
        <v>0.15952916317029295</v>
      </c>
      <c r="AE420" s="58"/>
      <c r="AF420" s="58">
        <f t="shared" ref="AF420:AF432" si="549">(N420*100)/S420</f>
        <v>0.25436447215171132</v>
      </c>
      <c r="AG420" s="58"/>
      <c r="AH420" s="58">
        <f t="shared" ref="AH420:AH432" si="550">(O420*100)/S420</f>
        <v>1.0261747553238527</v>
      </c>
      <c r="AI420" s="58"/>
      <c r="AJ420" s="58">
        <f t="shared" ref="AJ420:AJ432" si="551">(P420*100)/S420</f>
        <v>5.0935907924682076E-2</v>
      </c>
      <c r="AK420" s="58"/>
      <c r="AL420" s="58">
        <f t="shared" ref="AL420:AL432" si="552">(Q420*100)/S420</f>
        <v>13.316851803813787</v>
      </c>
      <c r="AM420" s="58"/>
      <c r="AN420" s="58">
        <f t="shared" ref="AN420:AN432" si="553">(R420*100)/S420</f>
        <v>2.6780735094420471E-2</v>
      </c>
      <c r="AO420" s="58"/>
      <c r="AP420" s="58">
        <f t="shared" ref="AP420:AP432" si="554">V420+X420</f>
        <v>7.3935833358713774</v>
      </c>
      <c r="AQ420" s="58">
        <f t="shared" ref="AQ420:AQ432" si="555">AD420/X420</f>
        <v>4.1616438356164388E-2</v>
      </c>
      <c r="AR420" s="58">
        <f t="shared" ref="AR420:AR432" si="556">AB420/AD420</f>
        <v>482.35681369321918</v>
      </c>
      <c r="AS420" s="58">
        <f t="shared" ref="AS420:AS432" si="557">AB420/X420</f>
        <v>20.073972602739726</v>
      </c>
      <c r="AT420" s="58">
        <f t="shared" ref="AT420:AT432" si="558">AF420/AH420</f>
        <v>0.24787636884658684</v>
      </c>
      <c r="AU420" s="58">
        <f t="shared" ref="AU420:AU432" si="559">Z420/AF420</f>
        <v>3.2303881090008253</v>
      </c>
      <c r="AV420" s="58">
        <f t="shared" ref="AV420:AV432" si="560">Z420/AD420</f>
        <v>5.1507570770243571</v>
      </c>
      <c r="AW420" s="58">
        <f t="shared" ref="AW420:AW432" si="561">Z420/AB420</f>
        <v>1.0678313088576497E-2</v>
      </c>
      <c r="AX420" s="58">
        <f t="shared" ref="AX420:AX432" si="562">((AF420/40.311)/((AF420/40.311)+(Z420/159.688)))*100</f>
        <v>55.08226871004458</v>
      </c>
      <c r="AY420" s="75">
        <v>40.9</v>
      </c>
      <c r="AZ420" s="75"/>
      <c r="BA420" s="75"/>
      <c r="BB420" s="75"/>
      <c r="BC420" s="75">
        <v>4859.97</v>
      </c>
      <c r="BD420" s="75">
        <v>4.95</v>
      </c>
      <c r="BE420" s="75"/>
      <c r="BF420" s="75"/>
      <c r="BG420" s="76" t="s">
        <v>470</v>
      </c>
      <c r="BH420" s="76"/>
      <c r="BI420" s="76">
        <v>0.23799999999999999</v>
      </c>
      <c r="BJ420" s="76"/>
      <c r="BK420" s="76"/>
      <c r="BL420" s="76"/>
      <c r="BM420" s="75">
        <v>133.13</v>
      </c>
      <c r="BN420" s="75">
        <v>75.849999999999994</v>
      </c>
      <c r="BO420" s="77">
        <v>11.27</v>
      </c>
      <c r="BP420" s="75">
        <v>54.02</v>
      </c>
      <c r="BQ420" s="75">
        <v>6.68</v>
      </c>
      <c r="BR420" s="75"/>
      <c r="BS420" s="75">
        <v>6.36</v>
      </c>
      <c r="BT420" s="75">
        <v>1129.05</v>
      </c>
      <c r="BU420" s="75">
        <v>16.96</v>
      </c>
      <c r="BV420" s="75">
        <v>31.73</v>
      </c>
      <c r="BW420" s="75">
        <v>3.33</v>
      </c>
      <c r="BX420" s="75">
        <v>12.77</v>
      </c>
      <c r="BY420" s="75">
        <v>2.13</v>
      </c>
      <c r="BZ420" s="75">
        <v>0.44600000000000001</v>
      </c>
      <c r="CA420" s="75">
        <v>1.58</v>
      </c>
      <c r="CB420" s="75">
        <v>0.27600000000000002</v>
      </c>
      <c r="CC420" s="75">
        <v>1.69</v>
      </c>
      <c r="CD420" s="75">
        <v>0.375</v>
      </c>
      <c r="CE420" s="75">
        <v>1.1599999999999999</v>
      </c>
      <c r="CF420" s="77">
        <v>0.16</v>
      </c>
      <c r="CG420" s="75">
        <v>1.3</v>
      </c>
      <c r="CH420" s="77">
        <v>0.22500000000000001</v>
      </c>
      <c r="CI420" s="75">
        <v>2.42</v>
      </c>
      <c r="CJ420" s="75">
        <v>0.68799999999999994</v>
      </c>
      <c r="CK420" s="77">
        <v>13.61</v>
      </c>
      <c r="CL420" s="75">
        <v>12.44</v>
      </c>
      <c r="CM420" s="75">
        <v>4.6100000000000003</v>
      </c>
      <c r="CN420" s="78">
        <f>BU420/CL420</f>
        <v>1.3633440514469455</v>
      </c>
      <c r="CO420" s="78">
        <f>BU420/CG420</f>
        <v>13.046153846153846</v>
      </c>
      <c r="CP420" s="78">
        <f>BM420/BU420</f>
        <v>7.8496462264150937</v>
      </c>
      <c r="CQ420" s="78">
        <f>BU420/BY420</f>
        <v>7.9624413145539918</v>
      </c>
      <c r="CR420" s="78">
        <f>BV420/CG420</f>
        <v>24.407692307692308</v>
      </c>
      <c r="CS420" s="78">
        <f>BP420/BS420</f>
        <v>8.4937106918238996</v>
      </c>
      <c r="CT420" s="78">
        <f>CK420/BX420</f>
        <v>1.0657791699295223</v>
      </c>
      <c r="CU420" s="78">
        <f>AY420/BO420</f>
        <v>3.629103815439219</v>
      </c>
      <c r="CV420" s="78">
        <f>BQ420/BM420</f>
        <v>5.0176519191767445E-2</v>
      </c>
      <c r="CW420" s="78">
        <f>BT420/BV420</f>
        <v>35.583044437440904</v>
      </c>
      <c r="CX420" s="78">
        <f>BV420/CK420</f>
        <v>2.331373989713446</v>
      </c>
      <c r="CY420" s="78">
        <f>CM420/CL420</f>
        <v>0.37057877813504825</v>
      </c>
      <c r="CZ420" s="79">
        <f>BT420/BU420</f>
        <v>66.571344339622641</v>
      </c>
      <c r="DA420" s="78">
        <f>CM420/CK420</f>
        <v>0.33872152828802354</v>
      </c>
      <c r="DB420" s="79">
        <f>BT420/BM420</f>
        <v>8.4808082325546454</v>
      </c>
      <c r="DC420" s="79">
        <f>BQ420/CJ420</f>
        <v>9.7093023255813957</v>
      </c>
      <c r="DD420" s="78">
        <f>BT420/CL420</f>
        <v>90.7596463022508</v>
      </c>
      <c r="DE420" s="78">
        <f>CL420/CJ420</f>
        <v>18.081395348837209</v>
      </c>
      <c r="DF420" s="78">
        <f>BT420/BQ420</f>
        <v>169.01946107784431</v>
      </c>
      <c r="DG420" s="78">
        <f>BQ420/CL420</f>
        <v>0.53697749196141475</v>
      </c>
      <c r="DH420" s="78">
        <f>BM420/CI420</f>
        <v>55.012396694214878</v>
      </c>
      <c r="DI420" s="78">
        <f>BM420/BX420</f>
        <v>10.425215348472983</v>
      </c>
      <c r="DJ420" s="78">
        <f>BM420/BN420</f>
        <v>1.755174686882004</v>
      </c>
      <c r="DK420" s="78">
        <f>BT420/BP420</f>
        <v>20.90059237319511</v>
      </c>
      <c r="DL420" s="67">
        <f>(AD420*0.59933)/BP420*10000</f>
        <v>17.699113913893314</v>
      </c>
      <c r="DM420" s="78">
        <f>BP420/BQ420</f>
        <v>8.0868263473053901</v>
      </c>
      <c r="DN420" s="78">
        <f>CC420/CH420</f>
        <v>7.5111111111111111</v>
      </c>
      <c r="DO420" s="78">
        <f>BU420/BQ420</f>
        <v>2.5389221556886228</v>
      </c>
      <c r="DP420" s="78">
        <f>BY420/CG420</f>
        <v>1.6384615384615384</v>
      </c>
      <c r="DQ420" s="78">
        <f>CJ420/CM420</f>
        <v>0.14924078091106288</v>
      </c>
      <c r="DR420" s="78">
        <f>BQ420/BP420</f>
        <v>0.12365790447982228</v>
      </c>
      <c r="DS420" s="78">
        <f>BV420/BZ420</f>
        <v>71.143497757847527</v>
      </c>
      <c r="DT420" s="78">
        <f>BV420/CI420</f>
        <v>13.111570247933885</v>
      </c>
      <c r="DU420" s="78">
        <f>BY420/BX420</f>
        <v>0.16679718089271731</v>
      </c>
      <c r="DV420" s="78">
        <f>BY420/BP420</f>
        <v>3.9429840799703811E-2</v>
      </c>
      <c r="DW420" s="78">
        <f>CH420/CI420</f>
        <v>9.2975206611570257E-2</v>
      </c>
      <c r="DX420" s="67">
        <f>(X420*0.83014)/BU420</f>
        <v>0.1876293052260915</v>
      </c>
      <c r="DY420" s="67">
        <f>BM420/CL420</f>
        <v>10.70176848874598</v>
      </c>
      <c r="DZ420" s="67">
        <f>BQ420/(AD420*0.59933)</f>
        <v>69.866720493139638</v>
      </c>
      <c r="EA420" s="80">
        <f>BP420/CI420</f>
        <v>22.32231404958678</v>
      </c>
      <c r="EB420" s="80">
        <f>BQ420/CM420</f>
        <v>1.4490238611713664</v>
      </c>
      <c r="EC420" s="81">
        <f>BM420/BS420</f>
        <v>20.932389937106915</v>
      </c>
      <c r="ED420" s="80">
        <f>BV420/CM420</f>
        <v>6.8828633405639907</v>
      </c>
      <c r="EE420" s="81">
        <f>BN420/BX420</f>
        <v>5.9397024275646046</v>
      </c>
      <c r="EF420" s="81">
        <f>CM420/BU420</f>
        <v>0.27181603773584906</v>
      </c>
      <c r="EG420" s="81">
        <f>BT420/BU420*0.1</f>
        <v>6.6571344339622645</v>
      </c>
      <c r="EH420" s="81">
        <f>BT420/BU420*0.3</f>
        <v>19.971403301886792</v>
      </c>
      <c r="EI420" s="81">
        <f>DM420*1.1</f>
        <v>8.8955089820359294</v>
      </c>
      <c r="EJ420" s="81">
        <f>CY420*50</f>
        <v>18.528938906752412</v>
      </c>
      <c r="EK420" s="81">
        <f>CR420*1.5</f>
        <v>36.611538461538458</v>
      </c>
      <c r="EL420" s="81">
        <f>CI420/3</f>
        <v>0.80666666666666664</v>
      </c>
      <c r="EN420" s="4">
        <v>2</v>
      </c>
      <c r="EO420" s="8">
        <v>1</v>
      </c>
    </row>
    <row r="421" spans="1:145">
      <c r="B421" s="30" t="s">
        <v>967</v>
      </c>
      <c r="C421" s="18" t="s">
        <v>114</v>
      </c>
      <c r="D421" s="4">
        <v>2</v>
      </c>
      <c r="E421" s="8">
        <v>2</v>
      </c>
      <c r="F421" s="8">
        <v>1</v>
      </c>
      <c r="I421" s="64">
        <v>3.45</v>
      </c>
      <c r="J421" s="64">
        <v>3.69</v>
      </c>
      <c r="K421" s="64">
        <v>0.42620000000000002</v>
      </c>
      <c r="L421" s="64">
        <v>75.13</v>
      </c>
      <c r="M421" s="64">
        <v>8.3799999999999999E-2</v>
      </c>
      <c r="N421" s="64">
        <v>7.9100000000000004E-2</v>
      </c>
      <c r="O421" s="64">
        <v>0.61699999999999999</v>
      </c>
      <c r="P421" s="64">
        <v>6.0999999999999999E-2</v>
      </c>
      <c r="Q421" s="64">
        <v>12.23</v>
      </c>
      <c r="R421" s="64">
        <v>8.6999999999999994E-3</v>
      </c>
      <c r="S421" s="64">
        <v>95.775899999999993</v>
      </c>
      <c r="T421" s="31"/>
      <c r="V421" s="58">
        <f t="shared" si="544"/>
        <v>3.6021587894240619</v>
      </c>
      <c r="W421" s="58"/>
      <c r="X421" s="58">
        <f t="shared" si="545"/>
        <v>3.8527437486883445</v>
      </c>
      <c r="Y421" s="58"/>
      <c r="Z421" s="58">
        <f t="shared" si="546"/>
        <v>0.44499712349348852</v>
      </c>
      <c r="AA421" s="58"/>
      <c r="AB421" s="58">
        <f t="shared" si="547"/>
        <v>78.443533289689796</v>
      </c>
      <c r="AC421" s="58"/>
      <c r="AD421" s="58">
        <f t="shared" si="548"/>
        <v>8.7495914943112013E-2</v>
      </c>
      <c r="AE421" s="58"/>
      <c r="AF421" s="58">
        <f t="shared" si="549"/>
        <v>8.2588626157519801E-2</v>
      </c>
      <c r="AG421" s="58"/>
      <c r="AH421" s="58">
        <f t="shared" si="550"/>
        <v>0.64421216610859311</v>
      </c>
      <c r="AI421" s="58"/>
      <c r="AJ421" s="58">
        <f t="shared" si="551"/>
        <v>6.3690343813005146E-2</v>
      </c>
      <c r="AK421" s="58"/>
      <c r="AL421" s="58">
        <f t="shared" si="552"/>
        <v>12.769391882509066</v>
      </c>
      <c r="AM421" s="58"/>
      <c r="AN421" s="58">
        <f t="shared" si="553"/>
        <v>9.0837047733302416E-3</v>
      </c>
      <c r="AO421" s="58"/>
      <c r="AP421" s="58">
        <f t="shared" si="554"/>
        <v>7.4549025381124068</v>
      </c>
      <c r="AQ421" s="58">
        <f t="shared" si="555"/>
        <v>2.2710027100271007E-2</v>
      </c>
      <c r="AR421" s="58">
        <f t="shared" si="556"/>
        <v>896.53937947494023</v>
      </c>
      <c r="AS421" s="58">
        <f t="shared" si="557"/>
        <v>20.360433604336045</v>
      </c>
      <c r="AT421" s="58">
        <f t="shared" si="558"/>
        <v>0.12820097244732578</v>
      </c>
      <c r="AU421" s="58">
        <f t="shared" si="559"/>
        <v>5.3881163084702912</v>
      </c>
      <c r="AV421" s="58">
        <f t="shared" si="560"/>
        <v>5.085918854415274</v>
      </c>
      <c r="AW421" s="58">
        <f t="shared" si="561"/>
        <v>5.6728337548249703E-3</v>
      </c>
      <c r="AX421" s="58">
        <f t="shared" si="562"/>
        <v>42.370107020126788</v>
      </c>
      <c r="AY421" s="75">
        <v>41.69</v>
      </c>
      <c r="AZ421" s="75"/>
      <c r="BA421" s="75"/>
      <c r="BB421" s="75"/>
      <c r="BC421" s="75">
        <v>4859.97</v>
      </c>
      <c r="BD421" s="75">
        <v>4.92</v>
      </c>
      <c r="BE421" s="75"/>
      <c r="BF421" s="75"/>
      <c r="BG421" s="76" t="s">
        <v>471</v>
      </c>
      <c r="BH421" s="76"/>
      <c r="BI421" s="76">
        <v>0.20200000000000001</v>
      </c>
      <c r="BJ421" s="76"/>
      <c r="BK421" s="76"/>
      <c r="BL421" s="76"/>
      <c r="BM421" s="75">
        <v>135.68</v>
      </c>
      <c r="BN421" s="75">
        <v>78.13</v>
      </c>
      <c r="BO421" s="77">
        <v>12.08</v>
      </c>
      <c r="BP421" s="75">
        <v>56.35</v>
      </c>
      <c r="BQ421" s="75">
        <v>7.15</v>
      </c>
      <c r="BR421" s="75"/>
      <c r="BS421" s="75">
        <v>6.84</v>
      </c>
      <c r="BT421" s="75">
        <v>1189.6600000000001</v>
      </c>
      <c r="BU421" s="75">
        <v>17.79</v>
      </c>
      <c r="BV421" s="75">
        <v>33.67</v>
      </c>
      <c r="BW421" s="75">
        <v>3.71</v>
      </c>
      <c r="BX421" s="75">
        <v>12.72</v>
      </c>
      <c r="BY421" s="75">
        <v>2.52</v>
      </c>
      <c r="BZ421" s="75">
        <v>0.44</v>
      </c>
      <c r="CA421" s="75">
        <v>1.59</v>
      </c>
      <c r="CB421" s="75">
        <v>0.3</v>
      </c>
      <c r="CC421" s="75">
        <v>1.97</v>
      </c>
      <c r="CD421" s="75">
        <v>0.44400000000000001</v>
      </c>
      <c r="CE421" s="75">
        <v>1.18</v>
      </c>
      <c r="CF421" s="77">
        <v>0.16600000000000001</v>
      </c>
      <c r="CG421" s="75">
        <v>1.57</v>
      </c>
      <c r="CH421" s="77">
        <v>0.23200000000000001</v>
      </c>
      <c r="CI421" s="75">
        <v>2.2200000000000002</v>
      </c>
      <c r="CJ421" s="75">
        <v>0.70099999999999996</v>
      </c>
      <c r="CK421" s="77">
        <v>15.25</v>
      </c>
      <c r="CL421" s="75">
        <v>13.06</v>
      </c>
      <c r="CM421" s="75">
        <v>5.0599999999999996</v>
      </c>
      <c r="CN421" s="78">
        <f>BU421/CL421</f>
        <v>1.3621745788667687</v>
      </c>
      <c r="CO421" s="78">
        <f>BU421/CG421</f>
        <v>11.331210191082802</v>
      </c>
      <c r="CP421" s="78">
        <f>BM421/BU421</f>
        <v>7.6267566048341768</v>
      </c>
      <c r="CQ421" s="78">
        <f>BU421/BY421</f>
        <v>7.0595238095238093</v>
      </c>
      <c r="CR421" s="78">
        <f>BV421/CG421</f>
        <v>21.445859872611464</v>
      </c>
      <c r="CS421" s="78">
        <f>BP421/BS421</f>
        <v>8.2383040935672511</v>
      </c>
      <c r="CT421" s="78">
        <f>CK421/BX421</f>
        <v>1.1988993710691824</v>
      </c>
      <c r="CU421" s="78">
        <f>AY421/BO421</f>
        <v>3.4511589403973506</v>
      </c>
      <c r="CV421" s="78">
        <f>BQ421/BM421</f>
        <v>5.2697523584905662E-2</v>
      </c>
      <c r="CW421" s="78">
        <f>BT421/BV421</f>
        <v>35.332937332937334</v>
      </c>
      <c r="CX421" s="78">
        <f>BV421/CK421</f>
        <v>2.2078688524590167</v>
      </c>
      <c r="CY421" s="78">
        <f>CM421/CL421</f>
        <v>0.38744257274119442</v>
      </c>
      <c r="CZ421" s="79">
        <f>BT421/BU421</f>
        <v>66.872400224845421</v>
      </c>
      <c r="DA421" s="78">
        <f>CM421/CK421</f>
        <v>0.33180327868852455</v>
      </c>
      <c r="DB421" s="79">
        <f>BT421/BM421</f>
        <v>8.7681308962264151</v>
      </c>
      <c r="DC421" s="79">
        <f>BQ421/CJ421</f>
        <v>10.199714693295293</v>
      </c>
      <c r="DD421" s="78">
        <f>BT421/CL421</f>
        <v>91.091883614088829</v>
      </c>
      <c r="DE421" s="78">
        <f>CL421/CJ421</f>
        <v>18.63052781740371</v>
      </c>
      <c r="DF421" s="78">
        <f>BT421/BQ421</f>
        <v>166.38601398601398</v>
      </c>
      <c r="DG421" s="78">
        <f>BQ421/CL421</f>
        <v>0.54747320061255744</v>
      </c>
      <c r="DH421" s="78">
        <f>BM421/CI421</f>
        <v>61.117117117117118</v>
      </c>
      <c r="DI421" s="78">
        <f>BM421/BX421</f>
        <v>10.666666666666666</v>
      </c>
      <c r="DJ421" s="78">
        <f>BM421/BN421</f>
        <v>1.7365928580570846</v>
      </c>
      <c r="DK421" s="78">
        <f>BT421/BP421</f>
        <v>21.111978704525288</v>
      </c>
      <c r="DL421" s="67">
        <f>(AD421*0.59933)/BP421*10000</f>
        <v>9.3059319792112376</v>
      </c>
      <c r="DM421" s="78">
        <f>BP421/BQ421</f>
        <v>7.8811188811188808</v>
      </c>
      <c r="DN421" s="78">
        <f>CC421/CH421</f>
        <v>8.4913793103448274</v>
      </c>
      <c r="DO421" s="78">
        <f>BU421/BQ421</f>
        <v>2.488111888111888</v>
      </c>
      <c r="DP421" s="78">
        <f>BY421/CG421</f>
        <v>1.6050955414012738</v>
      </c>
      <c r="DQ421" s="78">
        <f>CJ421/CM421</f>
        <v>0.13853754940711463</v>
      </c>
      <c r="DR421" s="78">
        <f>BQ421/BP421</f>
        <v>0.12688553682342502</v>
      </c>
      <c r="DS421" s="78">
        <f>BV421/BZ421</f>
        <v>76.52272727272728</v>
      </c>
      <c r="DT421" s="78">
        <f>BV421/CI421</f>
        <v>15.166666666666666</v>
      </c>
      <c r="DU421" s="78">
        <f>BY421/BX421</f>
        <v>0.1981132075471698</v>
      </c>
      <c r="DV421" s="78">
        <f>BY421/BP421</f>
        <v>4.472049689440994E-2</v>
      </c>
      <c r="DW421" s="78">
        <f>CH421/CI421</f>
        <v>0.10450450450450451</v>
      </c>
      <c r="DX421" s="67">
        <f>(X421*0.83014)/BU421</f>
        <v>0.17978171419539868</v>
      </c>
      <c r="DY421" s="67">
        <f>BM421/CL421</f>
        <v>10.388973966309342</v>
      </c>
      <c r="DZ421" s="67">
        <f>BQ421/(AD421*0.59933)</f>
        <v>136.34909121072226</v>
      </c>
      <c r="EA421" s="80">
        <f>BP421/CI421</f>
        <v>25.382882882882882</v>
      </c>
      <c r="EB421" s="80">
        <f>BQ421/CM421</f>
        <v>1.4130434782608698</v>
      </c>
      <c r="EC421" s="81">
        <f>BM421/BS421</f>
        <v>19.836257309941523</v>
      </c>
      <c r="ED421" s="80">
        <f>BV421/CM421</f>
        <v>6.6541501976284589</v>
      </c>
      <c r="EE421" s="81">
        <f>BN421/BX421</f>
        <v>6.1422955974842761</v>
      </c>
      <c r="EF421" s="81">
        <f>CM421/BU421</f>
        <v>0.28442945474985948</v>
      </c>
      <c r="EG421" s="81">
        <f>BT421/BU421*0.1</f>
        <v>6.6872400224845423</v>
      </c>
      <c r="EH421" s="81">
        <f>BT421/BU421*0.3</f>
        <v>20.061720067453624</v>
      </c>
      <c r="EI421" s="81">
        <f>DM421*1.1</f>
        <v>8.6692307692307704</v>
      </c>
      <c r="EJ421" s="81">
        <f>CY421*50</f>
        <v>19.372128637059721</v>
      </c>
      <c r="EK421" s="81">
        <f>CR421*1.5</f>
        <v>32.168789808917197</v>
      </c>
      <c r="EL421" s="81">
        <f>CI421/3</f>
        <v>0.7400000000000001</v>
      </c>
      <c r="EN421" s="4">
        <v>2</v>
      </c>
      <c r="EO421" s="8">
        <v>1</v>
      </c>
    </row>
    <row r="422" spans="1:145">
      <c r="B422" s="30" t="s">
        <v>968</v>
      </c>
      <c r="C422" s="18" t="s">
        <v>114</v>
      </c>
      <c r="D422" s="4">
        <v>2</v>
      </c>
      <c r="E422" s="8">
        <v>2</v>
      </c>
      <c r="F422" s="8">
        <v>1</v>
      </c>
      <c r="I422" s="64">
        <v>3.46</v>
      </c>
      <c r="J422" s="64">
        <v>3.61</v>
      </c>
      <c r="K422" s="64">
        <v>0.45789999999999997</v>
      </c>
      <c r="L422" s="64">
        <v>73.72</v>
      </c>
      <c r="M422" s="64">
        <v>0.1027</v>
      </c>
      <c r="N422" s="64">
        <v>7.9699999999999993E-2</v>
      </c>
      <c r="O422" s="64">
        <v>0.61880000000000002</v>
      </c>
      <c r="P422" s="64">
        <v>6.0199999999999997E-2</v>
      </c>
      <c r="Q422" s="64">
        <v>12.3</v>
      </c>
      <c r="R422" s="64">
        <v>0</v>
      </c>
      <c r="S422" s="64">
        <v>94.409400000000005</v>
      </c>
      <c r="T422" s="31"/>
      <c r="V422" s="58">
        <f t="shared" si="544"/>
        <v>3.6648893012772032</v>
      </c>
      <c r="W422" s="58"/>
      <c r="X422" s="58">
        <f t="shared" si="545"/>
        <v>3.8237717854366196</v>
      </c>
      <c r="Y422" s="58"/>
      <c r="Z422" s="58">
        <f t="shared" si="546"/>
        <v>0.48501526331064487</v>
      </c>
      <c r="AA422" s="58"/>
      <c r="AB422" s="58">
        <f t="shared" si="547"/>
        <v>78.085444881547801</v>
      </c>
      <c r="AC422" s="58"/>
      <c r="AD422" s="58">
        <f t="shared" si="548"/>
        <v>0.10878154082114704</v>
      </c>
      <c r="AE422" s="58"/>
      <c r="AF422" s="58">
        <f t="shared" si="549"/>
        <v>8.4419559916703191E-2</v>
      </c>
      <c r="AG422" s="58"/>
      <c r="AH422" s="58">
        <f t="shared" si="550"/>
        <v>0.65544320798564548</v>
      </c>
      <c r="AI422" s="58"/>
      <c r="AJ422" s="58">
        <f t="shared" si="551"/>
        <v>6.3764836975979081E-2</v>
      </c>
      <c r="AK422" s="58"/>
      <c r="AL422" s="58">
        <f t="shared" si="552"/>
        <v>13.028363701072138</v>
      </c>
      <c r="AM422" s="58"/>
      <c r="AN422" s="58">
        <f t="shared" si="553"/>
        <v>0</v>
      </c>
      <c r="AO422" s="58"/>
      <c r="AP422" s="58">
        <f t="shared" si="554"/>
        <v>7.4886610867138224</v>
      </c>
      <c r="AQ422" s="58">
        <f t="shared" si="555"/>
        <v>2.8448753462603876E-2</v>
      </c>
      <c r="AR422" s="58">
        <f t="shared" si="556"/>
        <v>717.81888997078863</v>
      </c>
      <c r="AS422" s="58">
        <f t="shared" si="557"/>
        <v>20.421052631578945</v>
      </c>
      <c r="AT422" s="58">
        <f t="shared" si="558"/>
        <v>0.12879767291531996</v>
      </c>
      <c r="AU422" s="58">
        <f t="shared" si="559"/>
        <v>5.7452948557089094</v>
      </c>
      <c r="AV422" s="58">
        <f t="shared" si="560"/>
        <v>4.4586173320350539</v>
      </c>
      <c r="AW422" s="58">
        <f t="shared" si="561"/>
        <v>6.211340206185567E-3</v>
      </c>
      <c r="AX422" s="58">
        <f t="shared" si="562"/>
        <v>40.811008550581306</v>
      </c>
      <c r="AY422" s="75">
        <v>43.9</v>
      </c>
      <c r="AZ422" s="75"/>
      <c r="BA422" s="75"/>
      <c r="BB422" s="75"/>
      <c r="BC422" s="75">
        <v>4859.97</v>
      </c>
      <c r="BD422" s="75">
        <v>4.67</v>
      </c>
      <c r="BE422" s="75"/>
      <c r="BF422" s="75"/>
      <c r="BG422" s="76" t="s">
        <v>472</v>
      </c>
      <c r="BH422" s="76"/>
      <c r="BI422" s="76">
        <v>0.17399999999999999</v>
      </c>
      <c r="BJ422" s="76"/>
      <c r="BK422" s="76"/>
      <c r="BL422" s="76"/>
      <c r="BM422" s="75">
        <v>131.86000000000001</v>
      </c>
      <c r="BN422" s="75">
        <v>76.83</v>
      </c>
      <c r="BO422" s="77">
        <v>11.36</v>
      </c>
      <c r="BP422" s="75">
        <v>53.94</v>
      </c>
      <c r="BQ422" s="75">
        <v>7.03</v>
      </c>
      <c r="BR422" s="75"/>
      <c r="BS422" s="75">
        <v>6.49</v>
      </c>
      <c r="BT422" s="75">
        <v>1137.33</v>
      </c>
      <c r="BU422" s="75">
        <v>16.98</v>
      </c>
      <c r="BV422" s="75">
        <v>33.19</v>
      </c>
      <c r="BW422" s="75">
        <v>3.63</v>
      </c>
      <c r="BX422" s="75">
        <v>11.95</v>
      </c>
      <c r="BY422" s="75">
        <v>2.08</v>
      </c>
      <c r="BZ422" s="75">
        <v>0.38900000000000001</v>
      </c>
      <c r="CA422" s="75">
        <v>1.63</v>
      </c>
      <c r="CB422" s="75">
        <v>0.318</v>
      </c>
      <c r="CC422" s="75">
        <v>1.77</v>
      </c>
      <c r="CD422" s="75">
        <v>0.372</v>
      </c>
      <c r="CE422" s="75">
        <v>1.1399999999999999</v>
      </c>
      <c r="CF422" s="77">
        <v>0.125</v>
      </c>
      <c r="CG422" s="75">
        <v>1.24</v>
      </c>
      <c r="CH422" s="77">
        <v>0.22900000000000001</v>
      </c>
      <c r="CI422" s="75">
        <v>2.14</v>
      </c>
      <c r="CJ422" s="75">
        <v>0.72299999999999998</v>
      </c>
      <c r="CK422" s="77">
        <v>13.54</v>
      </c>
      <c r="CL422" s="75">
        <v>12.3</v>
      </c>
      <c r="CM422" s="75">
        <v>4.84</v>
      </c>
      <c r="CN422" s="78">
        <f>BU422/CL422</f>
        <v>1.3804878048780487</v>
      </c>
      <c r="CO422" s="78">
        <f>BU422/CG422</f>
        <v>13.693548387096774</v>
      </c>
      <c r="CP422" s="78">
        <f>BM422/BU422</f>
        <v>7.7656065959952896</v>
      </c>
      <c r="CQ422" s="78">
        <f>BU422/BY422</f>
        <v>8.1634615384615383</v>
      </c>
      <c r="CR422" s="78">
        <f>BV422/CG422</f>
        <v>26.766129032258064</v>
      </c>
      <c r="CS422" s="78">
        <f>BP422/BS422</f>
        <v>8.3112480739599377</v>
      </c>
      <c r="CT422" s="78">
        <f>CK422/BX422</f>
        <v>1.1330543933054393</v>
      </c>
      <c r="CU422" s="78">
        <f>AY422/BO422</f>
        <v>3.86443661971831</v>
      </c>
      <c r="CV422" s="78">
        <f>BQ422/BM422</f>
        <v>5.3314121037463975E-2</v>
      </c>
      <c r="CW422" s="78">
        <f>BT422/BV422</f>
        <v>34.267249171437179</v>
      </c>
      <c r="CX422" s="78">
        <f>BV422/CK422</f>
        <v>2.4512555391432791</v>
      </c>
      <c r="CY422" s="78">
        <f>CM422/CL422</f>
        <v>0.39349593495934954</v>
      </c>
      <c r="CZ422" s="79">
        <f>BT422/BU422</f>
        <v>66.980565371024724</v>
      </c>
      <c r="DA422" s="78">
        <f>CM422/CK422</f>
        <v>0.35745937961595275</v>
      </c>
      <c r="DB422" s="79">
        <f>BT422/BM422</f>
        <v>8.6252843925375391</v>
      </c>
      <c r="DC422" s="79">
        <f>BQ422/CJ422</f>
        <v>9.7233748271092679</v>
      </c>
      <c r="DD422" s="78">
        <f>BT422/CL422</f>
        <v>92.465853658536574</v>
      </c>
      <c r="DE422" s="78">
        <f>CL422/CJ422</f>
        <v>17.012448132780083</v>
      </c>
      <c r="DF422" s="78">
        <f>BT422/BQ422</f>
        <v>161.78236130867708</v>
      </c>
      <c r="DG422" s="78">
        <f>BQ422/CL422</f>
        <v>0.57154471544715446</v>
      </c>
      <c r="DH422" s="78">
        <f>BM422/CI422</f>
        <v>61.616822429906541</v>
      </c>
      <c r="DI422" s="78">
        <f>BM422/BX422</f>
        <v>11.034309623430964</v>
      </c>
      <c r="DJ422" s="78">
        <f>BM422/BN422</f>
        <v>1.7162566705713915</v>
      </c>
      <c r="DK422" s="78">
        <f>BT422/BP422</f>
        <v>21.085094549499445</v>
      </c>
      <c r="DL422" s="67">
        <f>(AD422*0.59933)/BP422*10000</f>
        <v>12.086770645223963</v>
      </c>
      <c r="DM422" s="78">
        <f>BP422/BQ422</f>
        <v>7.6728307254623038</v>
      </c>
      <c r="DN422" s="78">
        <f>CC422/CH422</f>
        <v>7.7292576419213974</v>
      </c>
      <c r="DO422" s="78">
        <f>BU422/BQ422</f>
        <v>2.415362731152205</v>
      </c>
      <c r="DP422" s="78">
        <f>BY422/CG422</f>
        <v>1.6774193548387097</v>
      </c>
      <c r="DQ422" s="78">
        <f>CJ422/CM422</f>
        <v>0.14938016528925621</v>
      </c>
      <c r="DR422" s="78">
        <f>BQ422/BP422</f>
        <v>0.13032999629217651</v>
      </c>
      <c r="DS422" s="78">
        <f>BV422/BZ422</f>
        <v>85.321336760925448</v>
      </c>
      <c r="DT422" s="78">
        <f>BV422/CI422</f>
        <v>15.509345794392521</v>
      </c>
      <c r="DU422" s="78">
        <f>BY422/BX422</f>
        <v>0.17405857740585776</v>
      </c>
      <c r="DV422" s="78">
        <f>BY422/BP422</f>
        <v>3.85613644790508E-2</v>
      </c>
      <c r="DW422" s="78">
        <f>CH422/CI422</f>
        <v>0.10700934579439252</v>
      </c>
      <c r="DX422" s="67">
        <f>(X422*0.83014)/BU422</f>
        <v>0.18694145523924355</v>
      </c>
      <c r="DY422" s="67">
        <f>BM422/CL422</f>
        <v>10.720325203252033</v>
      </c>
      <c r="DZ422" s="67">
        <f>BQ422/(AD422*0.59933)</f>
        <v>107.82863356778913</v>
      </c>
      <c r="EA422" s="80">
        <f>BP422/CI422</f>
        <v>25.20560747663551</v>
      </c>
      <c r="EB422" s="80">
        <f>BQ422/CM422</f>
        <v>1.4524793388429753</v>
      </c>
      <c r="EC422" s="81">
        <f>BM422/BS422</f>
        <v>20.317411402157166</v>
      </c>
      <c r="ED422" s="80">
        <f>BV422/CM422</f>
        <v>6.857438016528925</v>
      </c>
      <c r="EE422" s="81">
        <f>BN422/BX422</f>
        <v>6.4292887029288703</v>
      </c>
      <c r="EF422" s="81">
        <f>CM422/BU422</f>
        <v>0.28504122497055356</v>
      </c>
      <c r="EG422" s="81">
        <f>BT422/BU422*0.1</f>
        <v>6.698056537102473</v>
      </c>
      <c r="EH422" s="81">
        <f>BT422/BU422*0.3</f>
        <v>20.094169611307418</v>
      </c>
      <c r="EI422" s="81">
        <f>DM422*1.1</f>
        <v>8.4401137980085341</v>
      </c>
      <c r="EJ422" s="81">
        <f>CY422*50</f>
        <v>19.674796747967477</v>
      </c>
      <c r="EK422" s="81">
        <f>CR422*1.5</f>
        <v>40.149193548387096</v>
      </c>
      <c r="EL422" s="81">
        <f>CI422/3</f>
        <v>0.71333333333333337</v>
      </c>
      <c r="EN422" s="4">
        <v>2</v>
      </c>
      <c r="EO422" s="8">
        <v>1</v>
      </c>
    </row>
    <row r="423" spans="1:145">
      <c r="B423" s="30" t="s">
        <v>969</v>
      </c>
      <c r="C423" s="18" t="s">
        <v>114</v>
      </c>
      <c r="D423" s="4">
        <v>2</v>
      </c>
      <c r="E423" s="8">
        <v>2</v>
      </c>
      <c r="F423" s="8">
        <v>1</v>
      </c>
      <c r="I423" s="64">
        <v>3.47</v>
      </c>
      <c r="J423" s="64">
        <v>3.66</v>
      </c>
      <c r="K423" s="64">
        <v>0.50270000000000004</v>
      </c>
      <c r="L423" s="64">
        <v>71.959999999999994</v>
      </c>
      <c r="M423" s="64">
        <v>8.1900000000000001E-2</v>
      </c>
      <c r="N423" s="64">
        <v>3.8399999999999997E-2</v>
      </c>
      <c r="O423" s="64">
        <v>0.63239999999999996</v>
      </c>
      <c r="P423" s="64">
        <v>3.04E-2</v>
      </c>
      <c r="Q423" s="64">
        <v>11.82</v>
      </c>
      <c r="R423" s="64">
        <v>2.7400000000000001E-2</v>
      </c>
      <c r="S423" s="64">
        <v>92.223299999999995</v>
      </c>
      <c r="T423" s="31"/>
      <c r="V423" s="58">
        <f t="shared" si="544"/>
        <v>3.7626066297779412</v>
      </c>
      <c r="W423" s="58"/>
      <c r="X423" s="58">
        <f t="shared" si="545"/>
        <v>3.9686283184401341</v>
      </c>
      <c r="Y423" s="58"/>
      <c r="Z423" s="58">
        <f t="shared" si="546"/>
        <v>0.54509001521307532</v>
      </c>
      <c r="AA423" s="58"/>
      <c r="AB423" s="58">
        <f t="shared" si="547"/>
        <v>78.028003769112573</v>
      </c>
      <c r="AC423" s="58"/>
      <c r="AD423" s="58">
        <f t="shared" si="548"/>
        <v>8.8806191060176773E-2</v>
      </c>
      <c r="AE423" s="58"/>
      <c r="AF423" s="58">
        <f t="shared" si="549"/>
        <v>4.1638067603306322E-2</v>
      </c>
      <c r="AG423" s="58"/>
      <c r="AH423" s="58">
        <f t="shared" si="550"/>
        <v>0.68572692584195094</v>
      </c>
      <c r="AI423" s="58"/>
      <c r="AJ423" s="58">
        <f t="shared" si="551"/>
        <v>3.296347018595084E-2</v>
      </c>
      <c r="AK423" s="58"/>
      <c r="AL423" s="58">
        <f t="shared" si="552"/>
        <v>12.816717684142729</v>
      </c>
      <c r="AM423" s="58"/>
      <c r="AN423" s="58">
        <f t="shared" si="553"/>
        <v>2.9710496154442538E-2</v>
      </c>
      <c r="AO423" s="58"/>
      <c r="AP423" s="58">
        <f t="shared" si="554"/>
        <v>7.7312349482180753</v>
      </c>
      <c r="AQ423" s="58">
        <f t="shared" si="555"/>
        <v>2.237704918032787E-2</v>
      </c>
      <c r="AR423" s="58">
        <f t="shared" si="556"/>
        <v>878.63247863247852</v>
      </c>
      <c r="AS423" s="58">
        <f t="shared" si="557"/>
        <v>19.661202185792348</v>
      </c>
      <c r="AT423" s="58">
        <f t="shared" si="558"/>
        <v>6.0721062618595834E-2</v>
      </c>
      <c r="AU423" s="58">
        <f t="shared" si="559"/>
        <v>13.091145833333336</v>
      </c>
      <c r="AV423" s="58">
        <f t="shared" si="560"/>
        <v>6.1379731379731384</v>
      </c>
      <c r="AW423" s="58">
        <f t="shared" si="561"/>
        <v>6.9858254585881061E-3</v>
      </c>
      <c r="AX423" s="58">
        <f t="shared" si="562"/>
        <v>23.230549422481136</v>
      </c>
      <c r="AY423" s="58"/>
      <c r="AZ423" s="58"/>
      <c r="BA423" s="58"/>
      <c r="BB423" s="58"/>
      <c r="BC423" s="58"/>
      <c r="BD423" s="58"/>
      <c r="BE423" s="58"/>
      <c r="BF423" s="58"/>
      <c r="BG423" s="58"/>
      <c r="BH423" s="58"/>
      <c r="BI423" s="58"/>
      <c r="BJ423" s="58"/>
      <c r="BK423" s="58"/>
      <c r="BL423" s="58"/>
      <c r="BM423" s="58"/>
      <c r="BN423" s="58"/>
      <c r="BO423" s="58"/>
      <c r="BP423" s="58"/>
      <c r="BQ423" s="58"/>
      <c r="BR423" s="58"/>
      <c r="BS423" s="58"/>
      <c r="BT423" s="58"/>
      <c r="BU423" s="58"/>
      <c r="BV423" s="58"/>
      <c r="BW423" s="58"/>
      <c r="BX423" s="58"/>
      <c r="BY423" s="58"/>
      <c r="BZ423" s="58"/>
      <c r="CA423" s="58"/>
      <c r="CB423" s="58"/>
      <c r="CC423" s="58"/>
      <c r="CD423" s="58"/>
      <c r="CE423" s="58"/>
      <c r="CF423" s="58"/>
      <c r="CG423" s="58"/>
      <c r="CH423" s="58"/>
      <c r="CI423" s="58"/>
      <c r="CJ423" s="58"/>
      <c r="CK423" s="58"/>
      <c r="CL423" s="58"/>
      <c r="CM423" s="58"/>
      <c r="CN423" s="58"/>
      <c r="CO423" s="58"/>
      <c r="CP423" s="58"/>
      <c r="CQ423" s="58"/>
      <c r="CR423" s="58"/>
      <c r="CS423" s="58"/>
      <c r="CT423" s="58"/>
      <c r="CU423" s="58"/>
      <c r="CV423" s="58"/>
      <c r="CW423" s="58"/>
      <c r="CX423" s="58"/>
      <c r="CY423" s="58"/>
      <c r="CZ423" s="58"/>
      <c r="DA423" s="58"/>
      <c r="DB423" s="58"/>
      <c r="DC423" s="58"/>
      <c r="DD423" s="58"/>
      <c r="DE423" s="58"/>
      <c r="DF423" s="58"/>
      <c r="DG423" s="58"/>
      <c r="DH423" s="58"/>
      <c r="DI423" s="58"/>
      <c r="DJ423" s="58"/>
      <c r="DK423" s="58"/>
      <c r="DL423" s="58"/>
      <c r="DM423" s="58"/>
      <c r="DN423" s="58"/>
      <c r="DO423" s="58"/>
      <c r="DP423" s="58"/>
      <c r="DQ423" s="58"/>
      <c r="DR423" s="58"/>
      <c r="DS423" s="58"/>
      <c r="DT423" s="58"/>
      <c r="DU423" s="58"/>
      <c r="DV423" s="58"/>
      <c r="DW423" s="58"/>
      <c r="DX423" s="58"/>
      <c r="DY423" s="58"/>
      <c r="DZ423" s="58"/>
      <c r="EA423" s="58"/>
      <c r="EB423" s="58"/>
      <c r="EC423" s="58"/>
      <c r="ED423" s="58"/>
      <c r="EE423" s="58"/>
      <c r="EF423" s="58"/>
      <c r="EG423" s="58"/>
      <c r="EH423" s="58"/>
      <c r="EI423" s="58"/>
      <c r="EJ423" s="58"/>
      <c r="EK423" s="58"/>
      <c r="EL423" s="58"/>
      <c r="EN423" s="4">
        <v>2</v>
      </c>
      <c r="EO423" s="8">
        <v>1</v>
      </c>
    </row>
    <row r="424" spans="1:145">
      <c r="B424" s="30" t="s">
        <v>970</v>
      </c>
      <c r="C424" s="18" t="s">
        <v>114</v>
      </c>
      <c r="D424" s="4">
        <v>2</v>
      </c>
      <c r="E424" s="8">
        <v>2</v>
      </c>
      <c r="F424" s="8">
        <v>1</v>
      </c>
      <c r="I424" s="64">
        <v>3.47</v>
      </c>
      <c r="J424" s="64">
        <v>3.79</v>
      </c>
      <c r="K424" s="64">
        <v>0.60460000000000003</v>
      </c>
      <c r="L424" s="64">
        <v>75.47</v>
      </c>
      <c r="M424" s="64">
        <v>9.5600000000000004E-2</v>
      </c>
      <c r="N424" s="64">
        <v>9.2799999999999994E-2</v>
      </c>
      <c r="O424" s="64">
        <v>0.6119</v>
      </c>
      <c r="P424" s="64">
        <v>5.3600000000000002E-2</v>
      </c>
      <c r="Q424" s="64">
        <v>12.44</v>
      </c>
      <c r="R424" s="64">
        <v>3.8600000000000002E-2</v>
      </c>
      <c r="S424" s="64">
        <v>96.667100000000005</v>
      </c>
      <c r="T424" s="31"/>
      <c r="V424" s="58">
        <f t="shared" si="544"/>
        <v>3.5896390809282579</v>
      </c>
      <c r="W424" s="58"/>
      <c r="X424" s="58">
        <f t="shared" si="545"/>
        <v>3.9206720797458492</v>
      </c>
      <c r="Y424" s="58"/>
      <c r="Z424" s="58">
        <f t="shared" si="546"/>
        <v>0.62544547214098689</v>
      </c>
      <c r="AA424" s="58"/>
      <c r="AB424" s="58">
        <f t="shared" si="547"/>
        <v>78.072063814886349</v>
      </c>
      <c r="AC424" s="58"/>
      <c r="AD424" s="58">
        <f t="shared" si="548"/>
        <v>9.8896108396755458E-2</v>
      </c>
      <c r="AE424" s="58"/>
      <c r="AF424" s="58">
        <f t="shared" si="549"/>
        <v>9.5999569657101519E-2</v>
      </c>
      <c r="AG424" s="58"/>
      <c r="AH424" s="58">
        <f t="shared" si="550"/>
        <v>0.63299716242651316</v>
      </c>
      <c r="AI424" s="58"/>
      <c r="AJ424" s="58">
        <f t="shared" si="551"/>
        <v>5.5448027301946576E-2</v>
      </c>
      <c r="AK424" s="58"/>
      <c r="AL424" s="58">
        <f t="shared" si="552"/>
        <v>12.868907829033869</v>
      </c>
      <c r="AM424" s="58"/>
      <c r="AN424" s="58">
        <f t="shared" si="553"/>
        <v>3.9930855482371977E-2</v>
      </c>
      <c r="AO424" s="58"/>
      <c r="AP424" s="58">
        <f t="shared" si="554"/>
        <v>7.5103111606741066</v>
      </c>
      <c r="AQ424" s="58">
        <f t="shared" si="555"/>
        <v>2.5224274406332455E-2</v>
      </c>
      <c r="AR424" s="58">
        <f t="shared" si="556"/>
        <v>789.43514644351467</v>
      </c>
      <c r="AS424" s="58">
        <f t="shared" si="557"/>
        <v>19.912928759894459</v>
      </c>
      <c r="AT424" s="58">
        <f t="shared" si="558"/>
        <v>0.15165876777251183</v>
      </c>
      <c r="AU424" s="58">
        <f t="shared" si="559"/>
        <v>6.5150862068965525</v>
      </c>
      <c r="AV424" s="58">
        <f t="shared" si="560"/>
        <v>6.3242677824267783</v>
      </c>
      <c r="AW424" s="58">
        <f t="shared" si="561"/>
        <v>8.0111302504306346E-3</v>
      </c>
      <c r="AX424" s="58">
        <f t="shared" si="562"/>
        <v>37.812296916463914</v>
      </c>
      <c r="AY424" s="58"/>
      <c r="AZ424" s="58"/>
      <c r="BA424" s="58"/>
      <c r="BB424" s="58"/>
      <c r="BC424" s="58"/>
      <c r="BD424" s="58"/>
      <c r="BE424" s="58"/>
      <c r="BF424" s="58"/>
      <c r="BG424" s="58"/>
      <c r="BH424" s="58"/>
      <c r="BI424" s="58"/>
      <c r="BJ424" s="58"/>
      <c r="BK424" s="58"/>
      <c r="BL424" s="58"/>
      <c r="BM424" s="58"/>
      <c r="BN424" s="58"/>
      <c r="BO424" s="58"/>
      <c r="BP424" s="58"/>
      <c r="BQ424" s="58"/>
      <c r="BR424" s="58"/>
      <c r="BS424" s="58"/>
      <c r="BT424" s="58"/>
      <c r="BU424" s="58"/>
      <c r="BV424" s="58"/>
      <c r="BW424" s="58"/>
      <c r="BX424" s="58"/>
      <c r="BY424" s="58"/>
      <c r="BZ424" s="58"/>
      <c r="CA424" s="58"/>
      <c r="CB424" s="58"/>
      <c r="CC424" s="58"/>
      <c r="CD424" s="58"/>
      <c r="CE424" s="58"/>
      <c r="CF424" s="58"/>
      <c r="CG424" s="58"/>
      <c r="CH424" s="58"/>
      <c r="CI424" s="58"/>
      <c r="CJ424" s="58"/>
      <c r="CK424" s="58"/>
      <c r="CL424" s="58"/>
      <c r="CM424" s="58"/>
      <c r="CN424" s="58"/>
      <c r="CO424" s="58"/>
      <c r="CP424" s="58"/>
      <c r="CQ424" s="58"/>
      <c r="CR424" s="58"/>
      <c r="CS424" s="58"/>
      <c r="CT424" s="58"/>
      <c r="CU424" s="58"/>
      <c r="CV424" s="58"/>
      <c r="CW424" s="58"/>
      <c r="CX424" s="58"/>
      <c r="CY424" s="58"/>
      <c r="CZ424" s="58"/>
      <c r="DA424" s="58"/>
      <c r="DB424" s="58"/>
      <c r="DC424" s="58"/>
      <c r="DD424" s="58"/>
      <c r="DE424" s="58"/>
      <c r="DF424" s="58"/>
      <c r="DG424" s="58"/>
      <c r="DH424" s="58"/>
      <c r="DI424" s="58"/>
      <c r="DJ424" s="58"/>
      <c r="DK424" s="58"/>
      <c r="DL424" s="58"/>
      <c r="DM424" s="58"/>
      <c r="DN424" s="58"/>
      <c r="DO424" s="58"/>
      <c r="DP424" s="58"/>
      <c r="DQ424" s="58"/>
      <c r="DR424" s="58"/>
      <c r="DS424" s="58"/>
      <c r="DT424" s="58"/>
      <c r="DU424" s="58"/>
      <c r="DV424" s="58"/>
      <c r="DW424" s="58"/>
      <c r="DX424" s="58"/>
      <c r="DY424" s="58"/>
      <c r="DZ424" s="58"/>
      <c r="EA424" s="58"/>
      <c r="EB424" s="58"/>
      <c r="EC424" s="58"/>
      <c r="ED424" s="58"/>
      <c r="EE424" s="58"/>
      <c r="EF424" s="58"/>
      <c r="EG424" s="58"/>
      <c r="EH424" s="58"/>
      <c r="EI424" s="58"/>
      <c r="EJ424" s="58"/>
      <c r="EK424" s="58"/>
      <c r="EL424" s="58"/>
      <c r="EN424" s="4">
        <v>2</v>
      </c>
      <c r="EO424" s="8">
        <v>1</v>
      </c>
    </row>
    <row r="425" spans="1:145">
      <c r="B425" s="30" t="s">
        <v>971</v>
      </c>
      <c r="C425" s="18" t="s">
        <v>114</v>
      </c>
      <c r="D425" s="4">
        <v>2</v>
      </c>
      <c r="E425" s="8">
        <v>2</v>
      </c>
      <c r="F425" s="8">
        <v>1</v>
      </c>
      <c r="I425" s="64">
        <v>3.33</v>
      </c>
      <c r="J425" s="64">
        <v>3.72</v>
      </c>
      <c r="K425" s="64">
        <v>0.66839999999999999</v>
      </c>
      <c r="L425" s="64">
        <v>73.790000000000006</v>
      </c>
      <c r="M425" s="64">
        <v>8.7400000000000005E-2</v>
      </c>
      <c r="N425" s="64">
        <v>9.7600000000000006E-2</v>
      </c>
      <c r="O425" s="64">
        <v>0.61719999999999997</v>
      </c>
      <c r="P425" s="64">
        <v>3.7000000000000002E-3</v>
      </c>
      <c r="Q425" s="64">
        <v>12.01</v>
      </c>
      <c r="R425" s="64">
        <v>2.5999999999999999E-2</v>
      </c>
      <c r="S425" s="64">
        <v>94.350399999999993</v>
      </c>
      <c r="T425" s="31"/>
      <c r="V425" s="58">
        <f t="shared" si="544"/>
        <v>3.5293968017093729</v>
      </c>
      <c r="W425" s="58"/>
      <c r="X425" s="58">
        <f t="shared" si="545"/>
        <v>3.942749580287948</v>
      </c>
      <c r="Y425" s="58"/>
      <c r="Z425" s="58">
        <f t="shared" si="546"/>
        <v>0.70842306974851199</v>
      </c>
      <c r="AA425" s="58"/>
      <c r="AB425" s="58">
        <f t="shared" si="547"/>
        <v>78.208465464905302</v>
      </c>
      <c r="AC425" s="58"/>
      <c r="AD425" s="58">
        <f t="shared" si="548"/>
        <v>9.2633417558378145E-2</v>
      </c>
      <c r="AE425" s="58"/>
      <c r="AF425" s="58">
        <f t="shared" si="549"/>
        <v>0.10344418253658702</v>
      </c>
      <c r="AG425" s="58"/>
      <c r="AH425" s="58">
        <f t="shared" si="550"/>
        <v>0.65415726907358107</v>
      </c>
      <c r="AI425" s="58"/>
      <c r="AJ425" s="58">
        <f t="shared" si="551"/>
        <v>3.9215520018993037E-3</v>
      </c>
      <c r="AK425" s="58"/>
      <c r="AL425" s="58">
        <f t="shared" si="552"/>
        <v>12.729145822381252</v>
      </c>
      <c r="AM425" s="58"/>
      <c r="AN425" s="58">
        <f t="shared" si="553"/>
        <v>2.755685190523835E-2</v>
      </c>
      <c r="AO425" s="58"/>
      <c r="AP425" s="58">
        <f t="shared" si="554"/>
        <v>7.4721463819973213</v>
      </c>
      <c r="AQ425" s="58">
        <f t="shared" si="555"/>
        <v>2.3494623655913982E-2</v>
      </c>
      <c r="AR425" s="58">
        <f t="shared" si="556"/>
        <v>844.27917620137305</v>
      </c>
      <c r="AS425" s="58">
        <f t="shared" si="557"/>
        <v>19.836021505376348</v>
      </c>
      <c r="AT425" s="58">
        <f t="shared" si="558"/>
        <v>0.15813350615683733</v>
      </c>
      <c r="AU425" s="58">
        <f t="shared" si="559"/>
        <v>6.8483606557377055</v>
      </c>
      <c r="AV425" s="58">
        <f t="shared" si="560"/>
        <v>7.6475972540045758</v>
      </c>
      <c r="AW425" s="58">
        <f t="shared" si="561"/>
        <v>9.058137959073044E-3</v>
      </c>
      <c r="AX425" s="58">
        <f t="shared" si="562"/>
        <v>36.646510486721596</v>
      </c>
      <c r="AY425" s="58"/>
      <c r="AZ425" s="58"/>
      <c r="BA425" s="58"/>
      <c r="BB425" s="58"/>
      <c r="BC425" s="58"/>
      <c r="BD425" s="58"/>
      <c r="BE425" s="58"/>
      <c r="BF425" s="58"/>
      <c r="BG425" s="58"/>
      <c r="BH425" s="58"/>
      <c r="BI425" s="58"/>
      <c r="BJ425" s="58"/>
      <c r="BK425" s="58"/>
      <c r="BL425" s="58"/>
      <c r="BM425" s="58"/>
      <c r="BN425" s="58"/>
      <c r="BO425" s="58"/>
      <c r="BP425" s="58"/>
      <c r="BQ425" s="58"/>
      <c r="BR425" s="58"/>
      <c r="BS425" s="58"/>
      <c r="BT425" s="58"/>
      <c r="BU425" s="58"/>
      <c r="BV425" s="58"/>
      <c r="BW425" s="58"/>
      <c r="BX425" s="58"/>
      <c r="BY425" s="58"/>
      <c r="BZ425" s="58"/>
      <c r="CA425" s="58"/>
      <c r="CB425" s="58"/>
      <c r="CC425" s="58"/>
      <c r="CD425" s="58"/>
      <c r="CE425" s="58"/>
      <c r="CF425" s="58"/>
      <c r="CG425" s="58"/>
      <c r="CH425" s="58"/>
      <c r="CI425" s="58"/>
      <c r="CJ425" s="58"/>
      <c r="CK425" s="58"/>
      <c r="CL425" s="58"/>
      <c r="CM425" s="58"/>
      <c r="CN425" s="58"/>
      <c r="CO425" s="58"/>
      <c r="CP425" s="58"/>
      <c r="CQ425" s="58"/>
      <c r="CR425" s="58"/>
      <c r="CS425" s="58"/>
      <c r="CT425" s="58"/>
      <c r="CU425" s="58"/>
      <c r="CV425" s="58"/>
      <c r="CW425" s="58"/>
      <c r="CX425" s="58"/>
      <c r="CY425" s="58"/>
      <c r="CZ425" s="58"/>
      <c r="DA425" s="58"/>
      <c r="DB425" s="58"/>
      <c r="DC425" s="58"/>
      <c r="DD425" s="58"/>
      <c r="DE425" s="58"/>
      <c r="DF425" s="58"/>
      <c r="DG425" s="58"/>
      <c r="DH425" s="58"/>
      <c r="DI425" s="58"/>
      <c r="DJ425" s="58"/>
      <c r="DK425" s="58"/>
      <c r="DL425" s="58"/>
      <c r="DM425" s="58"/>
      <c r="DN425" s="58"/>
      <c r="DO425" s="58"/>
      <c r="DP425" s="58"/>
      <c r="DQ425" s="58"/>
      <c r="DR425" s="58"/>
      <c r="DS425" s="58"/>
      <c r="DT425" s="58"/>
      <c r="DU425" s="58"/>
      <c r="DV425" s="58"/>
      <c r="DW425" s="58"/>
      <c r="DX425" s="58"/>
      <c r="DY425" s="58"/>
      <c r="DZ425" s="58"/>
      <c r="EA425" s="58"/>
      <c r="EB425" s="58"/>
      <c r="EC425" s="58"/>
      <c r="ED425" s="58"/>
      <c r="EE425" s="58"/>
      <c r="EF425" s="58"/>
      <c r="EG425" s="58"/>
      <c r="EH425" s="58"/>
      <c r="EI425" s="58"/>
      <c r="EJ425" s="58"/>
      <c r="EK425" s="58"/>
      <c r="EL425" s="58"/>
      <c r="EN425" s="4">
        <v>2</v>
      </c>
      <c r="EO425" s="8">
        <v>1</v>
      </c>
    </row>
    <row r="426" spans="1:145">
      <c r="B426" s="30" t="s">
        <v>972</v>
      </c>
      <c r="C426" s="18" t="s">
        <v>114</v>
      </c>
      <c r="D426" s="4">
        <v>2</v>
      </c>
      <c r="E426" s="8">
        <v>2</v>
      </c>
      <c r="F426" s="8">
        <v>1</v>
      </c>
      <c r="I426" s="64">
        <v>3.3</v>
      </c>
      <c r="J426" s="64">
        <v>3.83</v>
      </c>
      <c r="K426" s="64">
        <v>0.42009999999999997</v>
      </c>
      <c r="L426" s="64">
        <v>75.42</v>
      </c>
      <c r="M426" s="64">
        <v>9.5600000000000004E-2</v>
      </c>
      <c r="N426" s="64">
        <v>6.4799999999999996E-2</v>
      </c>
      <c r="O426" s="64">
        <v>0.59379999999999999</v>
      </c>
      <c r="P426" s="64">
        <v>4.4600000000000001E-2</v>
      </c>
      <c r="Q426" s="64">
        <v>12.41</v>
      </c>
      <c r="R426" s="64">
        <v>2.41E-2</v>
      </c>
      <c r="S426" s="64">
        <v>96.203100000000006</v>
      </c>
      <c r="T426" s="31"/>
      <c r="V426" s="58">
        <f t="shared" si="544"/>
        <v>3.4302428923808068</v>
      </c>
      <c r="W426" s="58"/>
      <c r="X426" s="58">
        <f t="shared" si="545"/>
        <v>3.9811606902480272</v>
      </c>
      <c r="Y426" s="58"/>
      <c r="Z426" s="58">
        <f t="shared" si="546"/>
        <v>0.43668031487550812</v>
      </c>
      <c r="AA426" s="58"/>
      <c r="AB426" s="58">
        <f t="shared" si="547"/>
        <v>78.396642104048624</v>
      </c>
      <c r="AC426" s="58"/>
      <c r="AD426" s="58">
        <f t="shared" si="548"/>
        <v>9.9373097124728832E-2</v>
      </c>
      <c r="AE426" s="58"/>
      <c r="AF426" s="58">
        <f t="shared" si="549"/>
        <v>6.7357496795841285E-2</v>
      </c>
      <c r="AG426" s="58"/>
      <c r="AH426" s="58">
        <f t="shared" si="550"/>
        <v>0.61723582711991609</v>
      </c>
      <c r="AI426" s="58"/>
      <c r="AJ426" s="58">
        <f t="shared" si="551"/>
        <v>4.6360252424298178E-2</v>
      </c>
      <c r="AK426" s="58"/>
      <c r="AL426" s="58">
        <f t="shared" si="552"/>
        <v>12.899792210438124</v>
      </c>
      <c r="AM426" s="58"/>
      <c r="AN426" s="58">
        <f t="shared" si="553"/>
        <v>2.5051167789811347E-2</v>
      </c>
      <c r="AO426" s="58"/>
      <c r="AP426" s="58">
        <f t="shared" si="554"/>
        <v>7.411403582628834</v>
      </c>
      <c r="AQ426" s="58">
        <f t="shared" si="555"/>
        <v>2.4960835509138381E-2</v>
      </c>
      <c r="AR426" s="58">
        <f t="shared" si="556"/>
        <v>788.91213389121333</v>
      </c>
      <c r="AS426" s="58">
        <f t="shared" si="557"/>
        <v>19.691906005221934</v>
      </c>
      <c r="AT426" s="58">
        <f t="shared" si="558"/>
        <v>0.10912765240821823</v>
      </c>
      <c r="AU426" s="58">
        <f t="shared" si="559"/>
        <v>6.4830246913580254</v>
      </c>
      <c r="AV426" s="58">
        <f t="shared" si="560"/>
        <v>4.3943514644351458</v>
      </c>
      <c r="AW426" s="58">
        <f t="shared" si="561"/>
        <v>5.5701405462741972E-3</v>
      </c>
      <c r="AX426" s="58">
        <f t="shared" si="562"/>
        <v>37.92837028265825</v>
      </c>
      <c r="AY426" s="58"/>
      <c r="AZ426" s="58"/>
      <c r="BA426" s="58"/>
      <c r="BB426" s="58"/>
      <c r="BC426" s="58"/>
      <c r="BD426" s="58"/>
      <c r="BE426" s="58"/>
      <c r="BF426" s="58"/>
      <c r="BG426" s="58"/>
      <c r="BH426" s="58"/>
      <c r="BI426" s="58"/>
      <c r="BJ426" s="58"/>
      <c r="BK426" s="58"/>
      <c r="BL426" s="58"/>
      <c r="BM426" s="58"/>
      <c r="BN426" s="58"/>
      <c r="BO426" s="58"/>
      <c r="BP426" s="58"/>
      <c r="BQ426" s="58"/>
      <c r="BR426" s="58"/>
      <c r="BS426" s="58"/>
      <c r="BT426" s="58"/>
      <c r="BU426" s="58"/>
      <c r="BV426" s="58"/>
      <c r="BW426" s="58"/>
      <c r="BX426" s="58"/>
      <c r="BY426" s="58"/>
      <c r="BZ426" s="58"/>
      <c r="CA426" s="58"/>
      <c r="CB426" s="58"/>
      <c r="CC426" s="58"/>
      <c r="CD426" s="58"/>
      <c r="CE426" s="58"/>
      <c r="CF426" s="58"/>
      <c r="CG426" s="58"/>
      <c r="CH426" s="58"/>
      <c r="CI426" s="58"/>
      <c r="CJ426" s="58"/>
      <c r="CK426" s="58"/>
      <c r="CL426" s="58"/>
      <c r="CM426" s="58"/>
      <c r="CN426" s="58"/>
      <c r="CO426" s="58"/>
      <c r="CP426" s="58"/>
      <c r="CQ426" s="58"/>
      <c r="CR426" s="58"/>
      <c r="CS426" s="58"/>
      <c r="CT426" s="58"/>
      <c r="CU426" s="58"/>
      <c r="CV426" s="58"/>
      <c r="CW426" s="58"/>
      <c r="CX426" s="58"/>
      <c r="CY426" s="58"/>
      <c r="CZ426" s="58"/>
      <c r="DA426" s="58"/>
      <c r="DB426" s="58"/>
      <c r="DC426" s="58"/>
      <c r="DD426" s="58"/>
      <c r="DE426" s="58"/>
      <c r="DF426" s="58"/>
      <c r="DG426" s="58"/>
      <c r="DH426" s="58"/>
      <c r="DI426" s="58"/>
      <c r="DJ426" s="58"/>
      <c r="DK426" s="58"/>
      <c r="DL426" s="58"/>
      <c r="DM426" s="58"/>
      <c r="DN426" s="58"/>
      <c r="DO426" s="58"/>
      <c r="DP426" s="58"/>
      <c r="DQ426" s="58"/>
      <c r="DR426" s="58"/>
      <c r="DS426" s="58"/>
      <c r="DT426" s="58"/>
      <c r="DU426" s="58"/>
      <c r="DV426" s="58"/>
      <c r="DW426" s="58"/>
      <c r="DX426" s="58"/>
      <c r="DY426" s="58"/>
      <c r="DZ426" s="58"/>
      <c r="EA426" s="58"/>
      <c r="EB426" s="58"/>
      <c r="EC426" s="58"/>
      <c r="ED426" s="58"/>
      <c r="EE426" s="58"/>
      <c r="EF426" s="58"/>
      <c r="EG426" s="58"/>
      <c r="EH426" s="58"/>
      <c r="EI426" s="58"/>
      <c r="EJ426" s="58"/>
      <c r="EK426" s="58"/>
      <c r="EL426" s="58"/>
      <c r="EN426" s="4">
        <v>2</v>
      </c>
      <c r="EO426" s="8">
        <v>1</v>
      </c>
    </row>
    <row r="427" spans="1:145">
      <c r="B427" s="30" t="s">
        <v>973</v>
      </c>
      <c r="C427" s="18" t="s">
        <v>114</v>
      </c>
      <c r="D427" s="4">
        <v>2</v>
      </c>
      <c r="E427" s="8">
        <v>2</v>
      </c>
      <c r="F427" s="8">
        <v>1</v>
      </c>
      <c r="I427" s="64">
        <v>3.39</v>
      </c>
      <c r="J427" s="64">
        <v>3.68</v>
      </c>
      <c r="K427" s="64">
        <v>0.39479999999999998</v>
      </c>
      <c r="L427" s="64">
        <v>73.7</v>
      </c>
      <c r="M427" s="64">
        <v>5.7799999999999997E-2</v>
      </c>
      <c r="N427" s="64">
        <v>0.10390000000000001</v>
      </c>
      <c r="O427" s="64">
        <v>0.60919999999999996</v>
      </c>
      <c r="P427" s="64">
        <v>4.1700000000000001E-2</v>
      </c>
      <c r="Q427" s="64">
        <v>12.18</v>
      </c>
      <c r="R427" s="64">
        <v>0</v>
      </c>
      <c r="S427" s="64">
        <v>94.157399999999996</v>
      </c>
      <c r="T427" s="31"/>
      <c r="V427" s="58">
        <f t="shared" si="544"/>
        <v>3.600354300352389</v>
      </c>
      <c r="W427" s="58"/>
      <c r="X427" s="58">
        <f t="shared" si="545"/>
        <v>3.9083492110020033</v>
      </c>
      <c r="Y427" s="58"/>
      <c r="Z427" s="58">
        <f t="shared" si="546"/>
        <v>0.41929789904988879</v>
      </c>
      <c r="AA427" s="58"/>
      <c r="AB427" s="58">
        <f t="shared" si="547"/>
        <v>78.273189361643375</v>
      </c>
      <c r="AC427" s="58"/>
      <c r="AD427" s="58">
        <f t="shared" si="548"/>
        <v>6.138657184671624E-2</v>
      </c>
      <c r="AE427" s="58"/>
      <c r="AF427" s="58">
        <f t="shared" si="549"/>
        <v>0.11034714212584461</v>
      </c>
      <c r="AG427" s="58"/>
      <c r="AH427" s="58">
        <f t="shared" si="550"/>
        <v>0.64700172264739675</v>
      </c>
      <c r="AI427" s="58"/>
      <c r="AJ427" s="58">
        <f t="shared" si="551"/>
        <v>4.4287544048582483E-2</v>
      </c>
      <c r="AK427" s="58"/>
      <c r="AL427" s="58">
        <f t="shared" si="552"/>
        <v>12.935786247283804</v>
      </c>
      <c r="AM427" s="58"/>
      <c r="AN427" s="58">
        <f t="shared" si="553"/>
        <v>0</v>
      </c>
      <c r="AO427" s="58"/>
      <c r="AP427" s="58">
        <f t="shared" si="554"/>
        <v>7.5087035113543923</v>
      </c>
      <c r="AQ427" s="58">
        <f t="shared" si="555"/>
        <v>1.5706521739130432E-2</v>
      </c>
      <c r="AR427" s="58">
        <f t="shared" si="556"/>
        <v>1275.0865051903115</v>
      </c>
      <c r="AS427" s="58">
        <f t="shared" si="557"/>
        <v>20.027173913043477</v>
      </c>
      <c r="AT427" s="58">
        <f t="shared" si="558"/>
        <v>0.17055154300722261</v>
      </c>
      <c r="AU427" s="58">
        <f t="shared" si="559"/>
        <v>3.7998075072184787</v>
      </c>
      <c r="AV427" s="58">
        <f t="shared" si="560"/>
        <v>6.8304498269896197</v>
      </c>
      <c r="AW427" s="58">
        <f t="shared" si="561"/>
        <v>5.3568521031207598E-3</v>
      </c>
      <c r="AX427" s="58">
        <f t="shared" si="562"/>
        <v>51.041027471357459</v>
      </c>
      <c r="AY427" s="58"/>
      <c r="AZ427" s="58"/>
      <c r="BA427" s="58"/>
      <c r="BB427" s="58"/>
      <c r="BC427" s="58"/>
      <c r="BD427" s="58"/>
      <c r="BE427" s="58"/>
      <c r="BF427" s="58"/>
      <c r="BG427" s="58"/>
      <c r="BH427" s="58"/>
      <c r="BI427" s="58"/>
      <c r="BJ427" s="58"/>
      <c r="BK427" s="58"/>
      <c r="BL427" s="58"/>
      <c r="BM427" s="58"/>
      <c r="BN427" s="58"/>
      <c r="BO427" s="58"/>
      <c r="BP427" s="58"/>
      <c r="BQ427" s="58"/>
      <c r="BR427" s="58"/>
      <c r="BS427" s="58"/>
      <c r="BT427" s="58"/>
      <c r="BU427" s="58"/>
      <c r="BV427" s="58"/>
      <c r="BW427" s="58"/>
      <c r="BX427" s="58"/>
      <c r="BY427" s="58"/>
      <c r="BZ427" s="58"/>
      <c r="CA427" s="58"/>
      <c r="CB427" s="58"/>
      <c r="CC427" s="58"/>
      <c r="CD427" s="58"/>
      <c r="CE427" s="58"/>
      <c r="CF427" s="58"/>
      <c r="CG427" s="58"/>
      <c r="CH427" s="58"/>
      <c r="CI427" s="58"/>
      <c r="CJ427" s="58"/>
      <c r="CK427" s="58"/>
      <c r="CL427" s="58"/>
      <c r="CM427" s="58"/>
      <c r="CN427" s="58"/>
      <c r="CO427" s="58"/>
      <c r="CP427" s="58"/>
      <c r="CQ427" s="58"/>
      <c r="CR427" s="58"/>
      <c r="CS427" s="58"/>
      <c r="CT427" s="58"/>
      <c r="CU427" s="58"/>
      <c r="CV427" s="58"/>
      <c r="CW427" s="58"/>
      <c r="CX427" s="58"/>
      <c r="CY427" s="58"/>
      <c r="CZ427" s="58"/>
      <c r="DA427" s="58"/>
      <c r="DB427" s="58"/>
      <c r="DC427" s="58"/>
      <c r="DD427" s="58"/>
      <c r="DE427" s="58"/>
      <c r="DF427" s="58"/>
      <c r="DG427" s="58"/>
      <c r="DH427" s="58"/>
      <c r="DI427" s="58"/>
      <c r="DJ427" s="58"/>
      <c r="DK427" s="58"/>
      <c r="DL427" s="58"/>
      <c r="DM427" s="58"/>
      <c r="DN427" s="58"/>
      <c r="DO427" s="58"/>
      <c r="DP427" s="58"/>
      <c r="DQ427" s="58"/>
      <c r="DR427" s="58"/>
      <c r="DS427" s="58"/>
      <c r="DT427" s="58"/>
      <c r="DU427" s="58"/>
      <c r="DV427" s="58"/>
      <c r="DW427" s="58"/>
      <c r="DX427" s="58"/>
      <c r="DY427" s="58"/>
      <c r="DZ427" s="58"/>
      <c r="EA427" s="58"/>
      <c r="EB427" s="58"/>
      <c r="EC427" s="58"/>
      <c r="ED427" s="58"/>
      <c r="EE427" s="58"/>
      <c r="EF427" s="58"/>
      <c r="EG427" s="58"/>
      <c r="EH427" s="58"/>
      <c r="EI427" s="58"/>
      <c r="EJ427" s="58"/>
      <c r="EK427" s="58"/>
      <c r="EL427" s="58"/>
      <c r="EN427" s="4">
        <v>2</v>
      </c>
      <c r="EO427" s="8">
        <v>1</v>
      </c>
    </row>
    <row r="428" spans="1:145">
      <c r="B428" s="30" t="s">
        <v>974</v>
      </c>
      <c r="C428" s="18" t="s">
        <v>114</v>
      </c>
      <c r="D428" s="4">
        <v>2</v>
      </c>
      <c r="E428" s="8">
        <v>2</v>
      </c>
      <c r="F428" s="8">
        <v>1</v>
      </c>
      <c r="I428" s="64">
        <v>3.44</v>
      </c>
      <c r="J428" s="64">
        <v>3.53</v>
      </c>
      <c r="K428" s="64">
        <v>0.57299999999999995</v>
      </c>
      <c r="L428" s="64">
        <v>73.709999999999994</v>
      </c>
      <c r="M428" s="64">
        <v>8.8700000000000001E-2</v>
      </c>
      <c r="N428" s="64">
        <v>8.1600000000000006E-2</v>
      </c>
      <c r="O428" s="64">
        <v>0.57069999999999999</v>
      </c>
      <c r="P428" s="64">
        <v>2.69E-2</v>
      </c>
      <c r="Q428" s="64">
        <v>12.18</v>
      </c>
      <c r="R428" s="64">
        <v>2.53E-2</v>
      </c>
      <c r="S428" s="64">
        <v>94.226200000000006</v>
      </c>
      <c r="T428" s="31"/>
      <c r="V428" s="58">
        <f t="shared" si="544"/>
        <v>3.6507892709246472</v>
      </c>
      <c r="W428" s="58"/>
      <c r="X428" s="58">
        <f t="shared" si="545"/>
        <v>3.7463041065011642</v>
      </c>
      <c r="Y428" s="58"/>
      <c r="Z428" s="58">
        <f t="shared" si="546"/>
        <v>0.60811111983715771</v>
      </c>
      <c r="AA428" s="58"/>
      <c r="AB428" s="58">
        <f t="shared" si="547"/>
        <v>78.226650337167356</v>
      </c>
      <c r="AC428" s="58"/>
      <c r="AD428" s="58">
        <f t="shared" si="548"/>
        <v>9.41351768404117E-2</v>
      </c>
      <c r="AE428" s="58"/>
      <c r="AF428" s="58">
        <f t="shared" si="549"/>
        <v>8.6600117589375344E-2</v>
      </c>
      <c r="AG428" s="58"/>
      <c r="AH428" s="58">
        <f t="shared" si="550"/>
        <v>0.60567018515020232</v>
      </c>
      <c r="AI428" s="58"/>
      <c r="AJ428" s="58">
        <f t="shared" si="551"/>
        <v>2.8548323077870058E-2</v>
      </c>
      <c r="AK428" s="58"/>
      <c r="AL428" s="58">
        <f t="shared" si="552"/>
        <v>12.926341081355291</v>
      </c>
      <c r="AM428" s="58"/>
      <c r="AN428" s="58">
        <f t="shared" si="553"/>
        <v>2.6850281556509759E-2</v>
      </c>
      <c r="AO428" s="58"/>
      <c r="AP428" s="58">
        <f t="shared" si="554"/>
        <v>7.3970933774258114</v>
      </c>
      <c r="AQ428" s="58">
        <f t="shared" si="555"/>
        <v>2.5127478753541078E-2</v>
      </c>
      <c r="AR428" s="58">
        <f t="shared" si="556"/>
        <v>831.00338218714751</v>
      </c>
      <c r="AS428" s="58">
        <f t="shared" si="557"/>
        <v>20.881019830028325</v>
      </c>
      <c r="AT428" s="58">
        <f t="shared" si="558"/>
        <v>0.14298230243560539</v>
      </c>
      <c r="AU428" s="58">
        <f t="shared" si="559"/>
        <v>7.0220588235294112</v>
      </c>
      <c r="AV428" s="58">
        <f t="shared" si="560"/>
        <v>6.4599774520856803</v>
      </c>
      <c r="AW428" s="58">
        <f t="shared" si="561"/>
        <v>7.7737077737077736E-3</v>
      </c>
      <c r="AX428" s="58">
        <f t="shared" si="562"/>
        <v>36.066963391071461</v>
      </c>
      <c r="AY428" s="58"/>
      <c r="AZ428" s="58"/>
      <c r="BA428" s="58"/>
      <c r="BB428" s="58"/>
      <c r="BC428" s="58"/>
      <c r="BD428" s="58"/>
      <c r="BE428" s="58"/>
      <c r="BF428" s="58"/>
      <c r="BG428" s="58"/>
      <c r="BH428" s="58"/>
      <c r="BI428" s="58"/>
      <c r="BJ428" s="58"/>
      <c r="BK428" s="58"/>
      <c r="BL428" s="58"/>
      <c r="BM428" s="58"/>
      <c r="BN428" s="58"/>
      <c r="BO428" s="58"/>
      <c r="BP428" s="58"/>
      <c r="BQ428" s="58"/>
      <c r="BR428" s="58"/>
      <c r="BS428" s="58"/>
      <c r="BT428" s="58"/>
      <c r="BU428" s="58"/>
      <c r="BV428" s="58"/>
      <c r="BW428" s="58"/>
      <c r="BX428" s="58"/>
      <c r="BY428" s="58"/>
      <c r="BZ428" s="58"/>
      <c r="CA428" s="58"/>
      <c r="CB428" s="58"/>
      <c r="CC428" s="58"/>
      <c r="CD428" s="58"/>
      <c r="CE428" s="58"/>
      <c r="CF428" s="58"/>
      <c r="CG428" s="58"/>
      <c r="CH428" s="58"/>
      <c r="CI428" s="58"/>
      <c r="CJ428" s="58"/>
      <c r="CK428" s="58"/>
      <c r="CL428" s="58"/>
      <c r="CM428" s="58"/>
      <c r="CN428" s="58"/>
      <c r="CO428" s="58"/>
      <c r="CP428" s="58"/>
      <c r="CQ428" s="58"/>
      <c r="CR428" s="58"/>
      <c r="CS428" s="58"/>
      <c r="CT428" s="58"/>
      <c r="CU428" s="58"/>
      <c r="CV428" s="58"/>
      <c r="CW428" s="58"/>
      <c r="CX428" s="58"/>
      <c r="CY428" s="58"/>
      <c r="CZ428" s="58"/>
      <c r="DA428" s="58"/>
      <c r="DB428" s="58"/>
      <c r="DC428" s="58"/>
      <c r="DD428" s="58"/>
      <c r="DE428" s="58"/>
      <c r="DF428" s="58"/>
      <c r="DG428" s="58"/>
      <c r="DH428" s="58"/>
      <c r="DI428" s="58"/>
      <c r="DJ428" s="58"/>
      <c r="DK428" s="58"/>
      <c r="DL428" s="58"/>
      <c r="DM428" s="58"/>
      <c r="DN428" s="58"/>
      <c r="DO428" s="58"/>
      <c r="DP428" s="58"/>
      <c r="DQ428" s="58"/>
      <c r="DR428" s="58"/>
      <c r="DS428" s="58"/>
      <c r="DT428" s="58"/>
      <c r="DU428" s="58"/>
      <c r="DV428" s="58"/>
      <c r="DW428" s="58"/>
      <c r="DX428" s="58"/>
      <c r="DY428" s="58"/>
      <c r="DZ428" s="58"/>
      <c r="EA428" s="58"/>
      <c r="EB428" s="58"/>
      <c r="EC428" s="58"/>
      <c r="ED428" s="58"/>
      <c r="EE428" s="58"/>
      <c r="EF428" s="58"/>
      <c r="EG428" s="58"/>
      <c r="EH428" s="58"/>
      <c r="EI428" s="58"/>
      <c r="EJ428" s="58"/>
      <c r="EK428" s="58"/>
      <c r="EL428" s="58"/>
      <c r="EN428" s="4">
        <v>2</v>
      </c>
      <c r="EO428" s="8">
        <v>1</v>
      </c>
    </row>
    <row r="429" spans="1:145">
      <c r="B429" s="30" t="s">
        <v>975</v>
      </c>
      <c r="C429" s="18" t="s">
        <v>114</v>
      </c>
      <c r="D429" s="4">
        <v>2</v>
      </c>
      <c r="E429" s="8">
        <v>2</v>
      </c>
      <c r="F429" s="8">
        <v>1</v>
      </c>
      <c r="I429" s="64">
        <v>2.93</v>
      </c>
      <c r="J429" s="64">
        <v>3.61</v>
      </c>
      <c r="K429" s="64">
        <v>0.42009999999999997</v>
      </c>
      <c r="L429" s="64">
        <v>68.63</v>
      </c>
      <c r="M429" s="64">
        <v>6.6900000000000001E-2</v>
      </c>
      <c r="N429" s="64">
        <v>9.0200000000000002E-2</v>
      </c>
      <c r="O429" s="64">
        <v>0.55800000000000005</v>
      </c>
      <c r="P429" s="64">
        <v>7.6600000000000001E-2</v>
      </c>
      <c r="Q429" s="64">
        <v>11.03</v>
      </c>
      <c r="R429" s="64">
        <v>1.7299999999999999E-2</v>
      </c>
      <c r="S429" s="64">
        <v>87.429199999999994</v>
      </c>
      <c r="T429" s="31"/>
      <c r="V429" s="58">
        <f t="shared" si="544"/>
        <v>3.3512830953502952</v>
      </c>
      <c r="W429" s="58"/>
      <c r="X429" s="58">
        <f t="shared" si="545"/>
        <v>4.1290552813018992</v>
      </c>
      <c r="Y429" s="58"/>
      <c r="Z429" s="58">
        <f t="shared" si="546"/>
        <v>0.48050308135039554</v>
      </c>
      <c r="AA429" s="58"/>
      <c r="AB429" s="58">
        <f t="shared" si="547"/>
        <v>78.497801649792066</v>
      </c>
      <c r="AC429" s="58"/>
      <c r="AD429" s="58">
        <f t="shared" si="548"/>
        <v>7.651905770612108E-2</v>
      </c>
      <c r="AE429" s="58"/>
      <c r="AF429" s="58">
        <f t="shared" si="549"/>
        <v>0.10316919290122752</v>
      </c>
      <c r="AG429" s="58"/>
      <c r="AH429" s="58">
        <f t="shared" si="550"/>
        <v>0.63823070553087535</v>
      </c>
      <c r="AI429" s="58"/>
      <c r="AJ429" s="58">
        <f t="shared" si="551"/>
        <v>8.761374918219543E-2</v>
      </c>
      <c r="AK429" s="58"/>
      <c r="AL429" s="58">
        <f t="shared" si="552"/>
        <v>12.615922369185581</v>
      </c>
      <c r="AM429" s="58"/>
      <c r="AN429" s="58">
        <f t="shared" si="553"/>
        <v>1.9787439436709933E-2</v>
      </c>
      <c r="AO429" s="58"/>
      <c r="AP429" s="58">
        <f t="shared" si="554"/>
        <v>7.4803383766521945</v>
      </c>
      <c r="AQ429" s="58">
        <f t="shared" si="555"/>
        <v>1.8531855955678671E-2</v>
      </c>
      <c r="AR429" s="58">
        <f t="shared" si="556"/>
        <v>1025.8594917787741</v>
      </c>
      <c r="AS429" s="58">
        <f t="shared" si="557"/>
        <v>19.011080332409975</v>
      </c>
      <c r="AT429" s="58">
        <f t="shared" si="558"/>
        <v>0.16164874551971326</v>
      </c>
      <c r="AU429" s="58">
        <f t="shared" si="559"/>
        <v>4.6574279379157426</v>
      </c>
      <c r="AV429" s="58">
        <f t="shared" si="560"/>
        <v>6.2795216741405078</v>
      </c>
      <c r="AW429" s="58">
        <f t="shared" si="561"/>
        <v>6.1212297828937782E-3</v>
      </c>
      <c r="AX429" s="58">
        <f t="shared" si="562"/>
        <v>45.96216666812866</v>
      </c>
      <c r="AY429" s="58"/>
      <c r="AZ429" s="58"/>
      <c r="BA429" s="58"/>
      <c r="BB429" s="58"/>
      <c r="BC429" s="58"/>
      <c r="BD429" s="58"/>
      <c r="BE429" s="58"/>
      <c r="BF429" s="58"/>
      <c r="BG429" s="58"/>
      <c r="BH429" s="58"/>
      <c r="BI429" s="58"/>
      <c r="BJ429" s="58"/>
      <c r="BK429" s="58"/>
      <c r="BL429" s="58"/>
      <c r="BM429" s="58"/>
      <c r="BN429" s="58"/>
      <c r="BO429" s="58"/>
      <c r="BP429" s="58"/>
      <c r="BQ429" s="58"/>
      <c r="BR429" s="58"/>
      <c r="BS429" s="58"/>
      <c r="BT429" s="58"/>
      <c r="BU429" s="58"/>
      <c r="BV429" s="58"/>
      <c r="BW429" s="58"/>
      <c r="BX429" s="58"/>
      <c r="BY429" s="58"/>
      <c r="BZ429" s="58"/>
      <c r="CA429" s="58"/>
      <c r="CB429" s="58"/>
      <c r="CC429" s="58"/>
      <c r="CD429" s="58"/>
      <c r="CE429" s="58"/>
      <c r="CF429" s="58"/>
      <c r="CG429" s="58"/>
      <c r="CH429" s="58"/>
      <c r="CI429" s="58"/>
      <c r="CJ429" s="58"/>
      <c r="CK429" s="58"/>
      <c r="CL429" s="58"/>
      <c r="CM429" s="58"/>
      <c r="CN429" s="58"/>
      <c r="CO429" s="58"/>
      <c r="CP429" s="58"/>
      <c r="CQ429" s="58"/>
      <c r="CR429" s="58"/>
      <c r="CS429" s="58"/>
      <c r="CT429" s="58"/>
      <c r="CU429" s="58"/>
      <c r="CV429" s="58"/>
      <c r="CW429" s="58"/>
      <c r="CX429" s="58"/>
      <c r="CY429" s="58"/>
      <c r="CZ429" s="58"/>
      <c r="DA429" s="58"/>
      <c r="DB429" s="58"/>
      <c r="DC429" s="58"/>
      <c r="DD429" s="58"/>
      <c r="DE429" s="58"/>
      <c r="DF429" s="58"/>
      <c r="DG429" s="58"/>
      <c r="DH429" s="58"/>
      <c r="DI429" s="58"/>
      <c r="DJ429" s="58"/>
      <c r="DK429" s="58"/>
      <c r="DL429" s="58"/>
      <c r="DM429" s="58"/>
      <c r="DN429" s="58"/>
      <c r="DO429" s="58"/>
      <c r="DP429" s="58"/>
      <c r="DQ429" s="58"/>
      <c r="DR429" s="58"/>
      <c r="DS429" s="58"/>
      <c r="DT429" s="58"/>
      <c r="DU429" s="58"/>
      <c r="DV429" s="58"/>
      <c r="DW429" s="58"/>
      <c r="DX429" s="58"/>
      <c r="DY429" s="58"/>
      <c r="DZ429" s="58"/>
      <c r="EA429" s="58"/>
      <c r="EB429" s="58"/>
      <c r="EC429" s="58"/>
      <c r="ED429" s="58"/>
      <c r="EE429" s="58"/>
      <c r="EF429" s="58"/>
      <c r="EG429" s="58"/>
      <c r="EH429" s="58"/>
      <c r="EI429" s="58"/>
      <c r="EJ429" s="58"/>
      <c r="EK429" s="58"/>
      <c r="EL429" s="58"/>
      <c r="EN429" s="4">
        <v>2</v>
      </c>
      <c r="EO429" s="8">
        <v>1</v>
      </c>
    </row>
    <row r="430" spans="1:145">
      <c r="B430" s="30" t="s">
        <v>976</v>
      </c>
      <c r="C430" s="18" t="s">
        <v>114</v>
      </c>
      <c r="D430" s="4">
        <v>2</v>
      </c>
      <c r="E430" s="8">
        <v>2</v>
      </c>
      <c r="F430" s="8">
        <v>1</v>
      </c>
      <c r="I430" s="64">
        <v>3.29</v>
      </c>
      <c r="J430" s="64">
        <v>3.82</v>
      </c>
      <c r="K430" s="64">
        <v>0.54069999999999996</v>
      </c>
      <c r="L430" s="64">
        <v>74.2</v>
      </c>
      <c r="M430" s="64">
        <v>5.8400000000000001E-2</v>
      </c>
      <c r="N430" s="64">
        <v>5.7200000000000001E-2</v>
      </c>
      <c r="O430" s="64">
        <v>0.59389999999999998</v>
      </c>
      <c r="P430" s="64">
        <v>4.82E-2</v>
      </c>
      <c r="Q430" s="64">
        <v>12.26</v>
      </c>
      <c r="R430" s="64">
        <v>4.65E-2</v>
      </c>
      <c r="S430" s="64">
        <v>94.915000000000006</v>
      </c>
      <c r="T430" s="31"/>
      <c r="V430" s="58">
        <f t="shared" si="544"/>
        <v>3.4662592846230837</v>
      </c>
      <c r="W430" s="58"/>
      <c r="X430" s="58">
        <f t="shared" si="545"/>
        <v>4.0246536374651001</v>
      </c>
      <c r="Y430" s="58"/>
      <c r="Z430" s="58">
        <f t="shared" si="546"/>
        <v>0.56966759732392125</v>
      </c>
      <c r="AA430" s="58"/>
      <c r="AB430" s="58">
        <f t="shared" si="547"/>
        <v>78.175209397882313</v>
      </c>
      <c r="AC430" s="58"/>
      <c r="AD430" s="58">
        <f t="shared" si="548"/>
        <v>6.1528736237686343E-2</v>
      </c>
      <c r="AE430" s="58"/>
      <c r="AF430" s="58">
        <f t="shared" si="549"/>
        <v>6.0264447136911967E-2</v>
      </c>
      <c r="AG430" s="58"/>
      <c r="AH430" s="58">
        <f t="shared" si="550"/>
        <v>0.62571774745825204</v>
      </c>
      <c r="AI430" s="58"/>
      <c r="AJ430" s="58">
        <f t="shared" si="551"/>
        <v>5.0782278881104148E-2</v>
      </c>
      <c r="AK430" s="58"/>
      <c r="AL430" s="58">
        <f t="shared" si="552"/>
        <v>12.916820312911552</v>
      </c>
      <c r="AM430" s="58"/>
      <c r="AN430" s="58">
        <f t="shared" si="553"/>
        <v>4.8991202655007116E-2</v>
      </c>
      <c r="AO430" s="58"/>
      <c r="AP430" s="58">
        <f t="shared" si="554"/>
        <v>7.4909129220881834</v>
      </c>
      <c r="AQ430" s="58">
        <f t="shared" si="555"/>
        <v>1.5287958115183246E-2</v>
      </c>
      <c r="AR430" s="58">
        <f t="shared" si="556"/>
        <v>1270.5479452054797</v>
      </c>
      <c r="AS430" s="58">
        <f t="shared" si="557"/>
        <v>19.424083769633508</v>
      </c>
      <c r="AT430" s="58">
        <f t="shared" si="558"/>
        <v>9.6312510523657177E-2</v>
      </c>
      <c r="AU430" s="58">
        <f t="shared" si="559"/>
        <v>9.4527972027972016</v>
      </c>
      <c r="AV430" s="58">
        <f t="shared" si="560"/>
        <v>9.2585616438356144</v>
      </c>
      <c r="AW430" s="58">
        <f t="shared" si="561"/>
        <v>7.2870619946091625E-3</v>
      </c>
      <c r="AX430" s="58">
        <f t="shared" si="562"/>
        <v>29.531398864388414</v>
      </c>
      <c r="AY430" s="58"/>
      <c r="AZ430" s="58"/>
      <c r="BA430" s="58"/>
      <c r="BB430" s="58"/>
      <c r="BC430" s="58"/>
      <c r="BD430" s="58"/>
      <c r="BE430" s="58"/>
      <c r="BF430" s="58"/>
      <c r="BG430" s="58"/>
      <c r="BH430" s="58"/>
      <c r="BI430" s="58"/>
      <c r="BJ430" s="58"/>
      <c r="BK430" s="58"/>
      <c r="BL430" s="58"/>
      <c r="BM430" s="58"/>
      <c r="BN430" s="58"/>
      <c r="BO430" s="58"/>
      <c r="BP430" s="58"/>
      <c r="BQ430" s="58"/>
      <c r="BR430" s="58"/>
      <c r="BS430" s="58"/>
      <c r="BT430" s="58"/>
      <c r="BU430" s="58"/>
      <c r="BV430" s="58"/>
      <c r="BW430" s="58"/>
      <c r="BX430" s="58"/>
      <c r="BY430" s="58"/>
      <c r="BZ430" s="58"/>
      <c r="CA430" s="58"/>
      <c r="CB430" s="58"/>
      <c r="CC430" s="58"/>
      <c r="CD430" s="58"/>
      <c r="CE430" s="58"/>
      <c r="CF430" s="58"/>
      <c r="CG430" s="58"/>
      <c r="CH430" s="58"/>
      <c r="CI430" s="58"/>
      <c r="CJ430" s="58"/>
      <c r="CK430" s="58"/>
      <c r="CL430" s="58"/>
      <c r="CM430" s="58"/>
      <c r="CN430" s="58"/>
      <c r="CO430" s="58"/>
      <c r="CP430" s="58"/>
      <c r="CQ430" s="58"/>
      <c r="CR430" s="58"/>
      <c r="CS430" s="58"/>
      <c r="CT430" s="58"/>
      <c r="CU430" s="58"/>
      <c r="CV430" s="58"/>
      <c r="CW430" s="58"/>
      <c r="CX430" s="58"/>
      <c r="CY430" s="58"/>
      <c r="CZ430" s="58"/>
      <c r="DA430" s="58"/>
      <c r="DB430" s="58"/>
      <c r="DC430" s="58"/>
      <c r="DD430" s="58"/>
      <c r="DE430" s="58"/>
      <c r="DF430" s="58"/>
      <c r="DG430" s="58"/>
      <c r="DH430" s="58"/>
      <c r="DI430" s="58"/>
      <c r="DJ430" s="58"/>
      <c r="DK430" s="58"/>
      <c r="DL430" s="58"/>
      <c r="DM430" s="58"/>
      <c r="DN430" s="58"/>
      <c r="DO430" s="58"/>
      <c r="DP430" s="58"/>
      <c r="DQ430" s="58"/>
      <c r="DR430" s="58"/>
      <c r="DS430" s="58"/>
      <c r="DT430" s="58"/>
      <c r="DU430" s="58"/>
      <c r="DV430" s="58"/>
      <c r="DW430" s="58"/>
      <c r="DX430" s="58"/>
      <c r="DY430" s="58"/>
      <c r="DZ430" s="58"/>
      <c r="EA430" s="58"/>
      <c r="EB430" s="58"/>
      <c r="EC430" s="58"/>
      <c r="ED430" s="58"/>
      <c r="EE430" s="58"/>
      <c r="EF430" s="58"/>
      <c r="EG430" s="58"/>
      <c r="EH430" s="58"/>
      <c r="EI430" s="58"/>
      <c r="EJ430" s="58"/>
      <c r="EK430" s="58"/>
      <c r="EL430" s="58"/>
      <c r="EN430" s="4">
        <v>2</v>
      </c>
      <c r="EO430" s="8">
        <v>1</v>
      </c>
    </row>
    <row r="431" spans="1:145">
      <c r="B431" s="30" t="s">
        <v>977</v>
      </c>
      <c r="C431" s="18" t="s">
        <v>114</v>
      </c>
      <c r="D431" s="4">
        <v>2</v>
      </c>
      <c r="E431" s="8">
        <v>2</v>
      </c>
      <c r="F431" s="8">
        <v>1</v>
      </c>
      <c r="I431" s="64">
        <v>3.31</v>
      </c>
      <c r="J431" s="64">
        <v>3.79</v>
      </c>
      <c r="K431" s="64">
        <v>0.55989999999999995</v>
      </c>
      <c r="L431" s="64">
        <v>74.27</v>
      </c>
      <c r="M431" s="64">
        <v>8.5400000000000004E-2</v>
      </c>
      <c r="N431" s="64">
        <v>6.9699999999999998E-2</v>
      </c>
      <c r="O431" s="64">
        <v>0.62209999999999999</v>
      </c>
      <c r="P431" s="64">
        <v>3.8600000000000002E-2</v>
      </c>
      <c r="Q431" s="64">
        <v>12.36</v>
      </c>
      <c r="R431" s="64">
        <v>5.7999999999999996E-3</v>
      </c>
      <c r="S431" s="64">
        <v>95.111599999999996</v>
      </c>
      <c r="T431" s="31"/>
      <c r="V431" s="58">
        <f t="shared" si="544"/>
        <v>3.4801222984367839</v>
      </c>
      <c r="W431" s="58"/>
      <c r="X431" s="58">
        <f t="shared" si="545"/>
        <v>3.9847926015333566</v>
      </c>
      <c r="Y431" s="58"/>
      <c r="Z431" s="58">
        <f t="shared" si="546"/>
        <v>0.5886768806328565</v>
      </c>
      <c r="AA431" s="58"/>
      <c r="AB431" s="58">
        <f t="shared" si="547"/>
        <v>78.08721543954681</v>
      </c>
      <c r="AC431" s="58"/>
      <c r="AD431" s="58">
        <f t="shared" si="548"/>
        <v>8.9789258092598606E-2</v>
      </c>
      <c r="AE431" s="58"/>
      <c r="AF431" s="58">
        <f t="shared" si="549"/>
        <v>7.3282333595481516E-2</v>
      </c>
      <c r="AG431" s="58"/>
      <c r="AH431" s="58">
        <f t="shared" si="550"/>
        <v>0.65407374074245417</v>
      </c>
      <c r="AI431" s="58"/>
      <c r="AJ431" s="58">
        <f t="shared" si="551"/>
        <v>4.0583903540682739E-2</v>
      </c>
      <c r="AK431" s="58"/>
      <c r="AL431" s="58">
        <f t="shared" si="552"/>
        <v>12.995260304736751</v>
      </c>
      <c r="AM431" s="58"/>
      <c r="AN431" s="58">
        <f t="shared" si="553"/>
        <v>6.0980994957502551E-3</v>
      </c>
      <c r="AO431" s="58"/>
      <c r="AP431" s="58">
        <f t="shared" si="554"/>
        <v>7.4649148999701405</v>
      </c>
      <c r="AQ431" s="58">
        <f t="shared" si="555"/>
        <v>2.2532981530343013E-2</v>
      </c>
      <c r="AR431" s="58">
        <f t="shared" si="556"/>
        <v>869.67213114754088</v>
      </c>
      <c r="AS431" s="58">
        <f t="shared" si="557"/>
        <v>19.596306068601585</v>
      </c>
      <c r="AT431" s="58">
        <f t="shared" si="558"/>
        <v>0.11203986497347693</v>
      </c>
      <c r="AU431" s="58">
        <f t="shared" si="559"/>
        <v>8.0329985652797706</v>
      </c>
      <c r="AV431" s="58">
        <f t="shared" si="560"/>
        <v>6.5562060889929725</v>
      </c>
      <c r="AW431" s="58">
        <f t="shared" si="561"/>
        <v>7.5387101117544084E-3</v>
      </c>
      <c r="AX431" s="58">
        <f t="shared" si="562"/>
        <v>33.027083891406875</v>
      </c>
      <c r="AY431" s="58"/>
      <c r="AZ431" s="58"/>
      <c r="BA431" s="58"/>
      <c r="BB431" s="58"/>
      <c r="BC431" s="58"/>
      <c r="BD431" s="58"/>
      <c r="BE431" s="58"/>
      <c r="BF431" s="58"/>
      <c r="BG431" s="58"/>
      <c r="BH431" s="58"/>
      <c r="BI431" s="58"/>
      <c r="BJ431" s="58"/>
      <c r="BK431" s="58"/>
      <c r="BL431" s="58"/>
      <c r="BM431" s="58"/>
      <c r="BN431" s="58"/>
      <c r="BO431" s="58"/>
      <c r="BP431" s="58"/>
      <c r="BQ431" s="58"/>
      <c r="BR431" s="58"/>
      <c r="BS431" s="58"/>
      <c r="BT431" s="58"/>
      <c r="BU431" s="58"/>
      <c r="BV431" s="58"/>
      <c r="BW431" s="58"/>
      <c r="BX431" s="58"/>
      <c r="BY431" s="58"/>
      <c r="BZ431" s="58"/>
      <c r="CA431" s="58"/>
      <c r="CB431" s="58"/>
      <c r="CC431" s="58"/>
      <c r="CD431" s="58"/>
      <c r="CE431" s="58"/>
      <c r="CF431" s="58"/>
      <c r="CG431" s="58"/>
      <c r="CH431" s="58"/>
      <c r="CI431" s="58"/>
      <c r="CJ431" s="58"/>
      <c r="CK431" s="58"/>
      <c r="CL431" s="58"/>
      <c r="CM431" s="58"/>
      <c r="CN431" s="58"/>
      <c r="CO431" s="58"/>
      <c r="CP431" s="58"/>
      <c r="CQ431" s="58"/>
      <c r="CR431" s="58"/>
      <c r="CS431" s="58"/>
      <c r="CT431" s="58"/>
      <c r="CU431" s="58"/>
      <c r="CV431" s="58"/>
      <c r="CW431" s="58"/>
      <c r="CX431" s="58"/>
      <c r="CY431" s="58"/>
      <c r="CZ431" s="58"/>
      <c r="DA431" s="58"/>
      <c r="DB431" s="58"/>
      <c r="DC431" s="58"/>
      <c r="DD431" s="58"/>
      <c r="DE431" s="58"/>
      <c r="DF431" s="58"/>
      <c r="DG431" s="58"/>
      <c r="DH431" s="58"/>
      <c r="DI431" s="58"/>
      <c r="DJ431" s="58"/>
      <c r="DK431" s="58"/>
      <c r="DL431" s="58"/>
      <c r="DM431" s="58"/>
      <c r="DN431" s="58"/>
      <c r="DO431" s="58"/>
      <c r="DP431" s="58"/>
      <c r="DQ431" s="58"/>
      <c r="DR431" s="58"/>
      <c r="DS431" s="58"/>
      <c r="DT431" s="58"/>
      <c r="DU431" s="58"/>
      <c r="DV431" s="58"/>
      <c r="DW431" s="58"/>
      <c r="DX431" s="58"/>
      <c r="DY431" s="58"/>
      <c r="DZ431" s="58"/>
      <c r="EA431" s="58"/>
      <c r="EB431" s="58"/>
      <c r="EC431" s="58"/>
      <c r="ED431" s="58"/>
      <c r="EE431" s="58"/>
      <c r="EF431" s="58"/>
      <c r="EG431" s="58"/>
      <c r="EH431" s="58"/>
      <c r="EI431" s="58"/>
      <c r="EJ431" s="58"/>
      <c r="EK431" s="58"/>
      <c r="EL431" s="58"/>
      <c r="EN431" s="4">
        <v>2</v>
      </c>
      <c r="EO431" s="8">
        <v>1</v>
      </c>
    </row>
    <row r="432" spans="1:145">
      <c r="B432" s="30" t="s">
        <v>978</v>
      </c>
      <c r="C432" s="18" t="s">
        <v>114</v>
      </c>
      <c r="D432" s="4">
        <v>2</v>
      </c>
      <c r="E432" s="8">
        <v>2</v>
      </c>
      <c r="F432" s="8">
        <v>1</v>
      </c>
      <c r="I432" s="64">
        <v>3.47</v>
      </c>
      <c r="J432" s="64">
        <v>3.68</v>
      </c>
      <c r="K432" s="64">
        <v>0.56610000000000005</v>
      </c>
      <c r="L432" s="64">
        <v>73.459999999999994</v>
      </c>
      <c r="M432" s="64">
        <v>7.1999999999999995E-2</v>
      </c>
      <c r="N432" s="64">
        <v>7.7499999999999999E-2</v>
      </c>
      <c r="O432" s="64">
        <v>0.62019999999999997</v>
      </c>
      <c r="P432" s="64">
        <v>7.9500000000000001E-2</v>
      </c>
      <c r="Q432" s="64">
        <v>12.15</v>
      </c>
      <c r="R432" s="64">
        <v>2.0899999999999998E-2</v>
      </c>
      <c r="S432" s="64">
        <v>94.196299999999994</v>
      </c>
      <c r="T432" s="31"/>
      <c r="V432" s="58">
        <f t="shared" si="544"/>
        <v>3.6837964973146504</v>
      </c>
      <c r="W432" s="58"/>
      <c r="X432" s="58">
        <f t="shared" si="545"/>
        <v>3.9067351902357101</v>
      </c>
      <c r="Y432" s="58"/>
      <c r="Z432" s="58">
        <f t="shared" si="546"/>
        <v>0.60097901934577058</v>
      </c>
      <c r="AA432" s="58"/>
      <c r="AB432" s="58">
        <f t="shared" si="547"/>
        <v>77.986078009433484</v>
      </c>
      <c r="AC432" s="58"/>
      <c r="AD432" s="58">
        <f t="shared" si="548"/>
        <v>7.6436123287220409E-2</v>
      </c>
      <c r="AE432" s="58"/>
      <c r="AF432" s="58">
        <f t="shared" si="549"/>
        <v>8.2274993816105313E-2</v>
      </c>
      <c r="AG432" s="58"/>
      <c r="AH432" s="58">
        <f t="shared" si="550"/>
        <v>0.65841227309352912</v>
      </c>
      <c r="AI432" s="58"/>
      <c r="AJ432" s="58">
        <f t="shared" si="551"/>
        <v>8.4398219462972546E-2</v>
      </c>
      <c r="AK432" s="58"/>
      <c r="AL432" s="58">
        <f t="shared" si="552"/>
        <v>12.898595804718445</v>
      </c>
      <c r="AM432" s="58"/>
      <c r="AN432" s="58">
        <f t="shared" si="553"/>
        <v>2.218770800976259E-2</v>
      </c>
      <c r="AO432" s="58"/>
      <c r="AP432" s="58">
        <f t="shared" si="554"/>
        <v>7.5905316875503601</v>
      </c>
      <c r="AQ432" s="58">
        <f t="shared" si="555"/>
        <v>1.9565217391304346E-2</v>
      </c>
      <c r="AR432" s="58">
        <f t="shared" si="556"/>
        <v>1020.2777777777777</v>
      </c>
      <c r="AS432" s="58">
        <f t="shared" si="557"/>
        <v>19.961956521739129</v>
      </c>
      <c r="AT432" s="58">
        <f t="shared" si="558"/>
        <v>0.1249596904224444</v>
      </c>
      <c r="AU432" s="58">
        <f t="shared" si="559"/>
        <v>7.3045161290322582</v>
      </c>
      <c r="AV432" s="58">
        <f t="shared" si="560"/>
        <v>7.8625000000000016</v>
      </c>
      <c r="AW432" s="58">
        <f t="shared" si="561"/>
        <v>7.7062346855431545E-3</v>
      </c>
      <c r="AX432" s="58">
        <f t="shared" si="562"/>
        <v>35.162698076360769</v>
      </c>
      <c r="AY432" s="58"/>
      <c r="AZ432" s="58"/>
      <c r="BA432" s="58"/>
      <c r="BB432" s="58"/>
      <c r="BC432" s="58"/>
      <c r="BD432" s="58"/>
      <c r="BE432" s="58"/>
      <c r="BF432" s="58"/>
      <c r="BG432" s="58"/>
      <c r="BH432" s="58"/>
      <c r="BI432" s="58"/>
      <c r="BJ432" s="58"/>
      <c r="BK432" s="58"/>
      <c r="BL432" s="58"/>
      <c r="BM432" s="58"/>
      <c r="BN432" s="58"/>
      <c r="BO432" s="58"/>
      <c r="BP432" s="58"/>
      <c r="BQ432" s="58"/>
      <c r="BR432" s="58"/>
      <c r="BS432" s="58"/>
      <c r="BT432" s="58"/>
      <c r="BU432" s="58"/>
      <c r="BV432" s="58"/>
      <c r="BW432" s="58"/>
      <c r="BX432" s="58"/>
      <c r="BY432" s="58"/>
      <c r="BZ432" s="58"/>
      <c r="CA432" s="58"/>
      <c r="CB432" s="58"/>
      <c r="CC432" s="58"/>
      <c r="CD432" s="58"/>
      <c r="CE432" s="58"/>
      <c r="CF432" s="58"/>
      <c r="CG432" s="58"/>
      <c r="CH432" s="58"/>
      <c r="CI432" s="58"/>
      <c r="CJ432" s="58"/>
      <c r="CK432" s="58"/>
      <c r="CL432" s="58"/>
      <c r="CM432" s="58"/>
      <c r="CN432" s="58"/>
      <c r="CO432" s="58"/>
      <c r="CP432" s="58"/>
      <c r="CQ432" s="58"/>
      <c r="CR432" s="58"/>
      <c r="CS432" s="58"/>
      <c r="CT432" s="58"/>
      <c r="CU432" s="58"/>
      <c r="CV432" s="58"/>
      <c r="CW432" s="58"/>
      <c r="CX432" s="58"/>
      <c r="CY432" s="58"/>
      <c r="CZ432" s="58"/>
      <c r="DA432" s="58"/>
      <c r="DB432" s="58"/>
      <c r="DC432" s="58"/>
      <c r="DD432" s="58"/>
      <c r="DE432" s="58"/>
      <c r="DF432" s="58"/>
      <c r="DG432" s="58"/>
      <c r="DH432" s="58"/>
      <c r="DI432" s="58"/>
      <c r="DJ432" s="58"/>
      <c r="DK432" s="58"/>
      <c r="DL432" s="58"/>
      <c r="DM432" s="58"/>
      <c r="DN432" s="58"/>
      <c r="DO432" s="58"/>
      <c r="DP432" s="58"/>
      <c r="DQ432" s="58"/>
      <c r="DR432" s="58"/>
      <c r="DS432" s="58"/>
      <c r="DT432" s="58"/>
      <c r="DU432" s="58"/>
      <c r="DV432" s="58"/>
      <c r="DW432" s="58"/>
      <c r="DX432" s="58"/>
      <c r="DY432" s="58"/>
      <c r="DZ432" s="58"/>
      <c r="EA432" s="58"/>
      <c r="EB432" s="58"/>
      <c r="EC432" s="58"/>
      <c r="ED432" s="58"/>
      <c r="EE432" s="58"/>
      <c r="EF432" s="58"/>
      <c r="EG432" s="58"/>
      <c r="EH432" s="58"/>
      <c r="EI432" s="58"/>
      <c r="EJ432" s="58"/>
      <c r="EK432" s="58"/>
      <c r="EL432" s="58"/>
      <c r="EN432" s="4">
        <v>2</v>
      </c>
      <c r="EO432" s="8">
        <v>1</v>
      </c>
    </row>
    <row r="433" spans="1:145" s="16" customFormat="1">
      <c r="A433" s="1"/>
      <c r="B433" s="1" t="s">
        <v>130</v>
      </c>
      <c r="C433" s="1" t="s">
        <v>114</v>
      </c>
      <c r="D433" s="1">
        <v>2</v>
      </c>
      <c r="E433" s="1">
        <v>2</v>
      </c>
      <c r="F433" s="1">
        <v>1</v>
      </c>
      <c r="G433" s="1"/>
      <c r="H433" s="1"/>
      <c r="I433" s="59">
        <f>AVERAGE(I420:I432)</f>
        <v>3.3615384615384616</v>
      </c>
      <c r="J433" s="59">
        <f t="shared" ref="J433:S433" si="563">AVERAGE(J420:J432)</f>
        <v>3.6969230769230768</v>
      </c>
      <c r="K433" s="59">
        <f t="shared" si="563"/>
        <v>0.53206923076923074</v>
      </c>
      <c r="L433" s="59">
        <f t="shared" si="563"/>
        <v>73.594615384615395</v>
      </c>
      <c r="M433" s="59">
        <f t="shared" si="563"/>
        <v>8.6776923076923085E-2</v>
      </c>
      <c r="N433" s="59">
        <f t="shared" si="563"/>
        <v>9.0361538461538451E-2</v>
      </c>
      <c r="O433" s="59">
        <f t="shared" si="563"/>
        <v>0.63402307692307691</v>
      </c>
      <c r="P433" s="59">
        <f t="shared" si="563"/>
        <v>4.7192307692307686E-2</v>
      </c>
      <c r="Q433" s="59">
        <f t="shared" si="563"/>
        <v>12.157692307692306</v>
      </c>
      <c r="R433" s="59">
        <f t="shared" si="563"/>
        <v>2.0469230769230771E-2</v>
      </c>
      <c r="S433" s="59">
        <f t="shared" si="563"/>
        <v>94.221738461538479</v>
      </c>
      <c r="T433" s="1"/>
      <c r="U433" s="1"/>
      <c r="V433" s="59">
        <f>AVERAGE(V420:V432)</f>
        <v>3.5670615902076097</v>
      </c>
      <c r="W433" s="59">
        <f>STDEV(V420:V432)</f>
        <v>0.11392964667218954</v>
      </c>
      <c r="X433" s="59">
        <f>AVERAGE(X420:X432)</f>
        <v>3.9248413181967781</v>
      </c>
      <c r="Y433" s="59">
        <f>STDEV(X420:X432)</f>
        <v>9.8721710275684896E-2</v>
      </c>
      <c r="Z433" s="59">
        <f>AVERAGE(Z420:Z432)</f>
        <v>0.56419867865487439</v>
      </c>
      <c r="AA433" s="59">
        <f>STDEV(Z420:Z432)</f>
        <v>0.11542427974609901</v>
      </c>
      <c r="AB433" s="59">
        <f>AVERAGE(AB420:AB432)</f>
        <v>78.110021258278778</v>
      </c>
      <c r="AC433" s="59">
        <f>STDEV(AB420:AB432)</f>
        <v>0.38387003326678776</v>
      </c>
      <c r="AD433" s="59">
        <f>AVERAGE(AD420:AD432)</f>
        <v>9.1946950545026579E-2</v>
      </c>
      <c r="AE433" s="59">
        <f>STDEV(AD420:AD432)</f>
        <v>2.4717737869350991E-2</v>
      </c>
      <c r="AF433" s="59">
        <f>AVERAGE(AF420:AF432)</f>
        <v>9.5826938614132079E-2</v>
      </c>
      <c r="AG433" s="59">
        <f>STDEV(AF420:AF432)</f>
        <v>5.1276221152801796E-2</v>
      </c>
      <c r="AH433" s="59">
        <f>AVERAGE(AH420:AH432)</f>
        <v>0.67269643757713549</v>
      </c>
      <c r="AI433" s="59">
        <f>STDEV(AH420:AH432)</f>
        <v>0.10813564707323108</v>
      </c>
      <c r="AJ433" s="59">
        <f>AVERAGE(AJ420:AJ432)</f>
        <v>5.0253723755474516E-2</v>
      </c>
      <c r="AK433" s="59">
        <f>STDEV(AJ420:AJ432)</f>
        <v>2.2385716856013572E-2</v>
      </c>
      <c r="AL433" s="59">
        <f>AVERAGE(AL420:AL432)</f>
        <v>12.901376696429413</v>
      </c>
      <c r="AM433" s="59">
        <f>STDEV(AL420:AL432)</f>
        <v>0.1674326722389361</v>
      </c>
      <c r="AN433" s="59">
        <f>AVERAGE(AN420:AN432)</f>
        <v>2.1694503257950352E-2</v>
      </c>
      <c r="AO433" s="59">
        <f>STDEV(AN420:AN432)</f>
        <v>1.4684117696909499E-2</v>
      </c>
      <c r="AP433" s="59">
        <f t="shared" ref="AP433:DA433" si="564">AVERAGE(AP420:AP432)</f>
        <v>7.4919029084043878</v>
      </c>
      <c r="AQ433" s="59">
        <f t="shared" si="564"/>
        <v>2.3506462704302514E-2</v>
      </c>
      <c r="AR433" s="59">
        <f t="shared" si="564"/>
        <v>899.26317319958139</v>
      </c>
      <c r="AS433" s="59">
        <f t="shared" si="564"/>
        <v>19.912241363876603</v>
      </c>
      <c r="AT433" s="59">
        <f t="shared" si="564"/>
        <v>0.13792389692673196</v>
      </c>
      <c r="AU433" s="59">
        <f t="shared" si="564"/>
        <v>6.7362325250983481</v>
      </c>
      <c r="AV433" s="59">
        <f t="shared" si="564"/>
        <v>6.342053814489133</v>
      </c>
      <c r="AW433" s="59">
        <f t="shared" si="564"/>
        <v>7.2285782858140029E-3</v>
      </c>
      <c r="AX433" s="59">
        <f t="shared" si="564"/>
        <v>38.8209576732147</v>
      </c>
      <c r="AY433" s="59">
        <f t="shared" si="564"/>
        <v>42.163333333333334</v>
      </c>
      <c r="AZ433" s="59" t="e">
        <f t="shared" si="564"/>
        <v>#DIV/0!</v>
      </c>
      <c r="BA433" s="59" t="e">
        <f t="shared" si="564"/>
        <v>#DIV/0!</v>
      </c>
      <c r="BB433" s="59" t="e">
        <f t="shared" si="564"/>
        <v>#DIV/0!</v>
      </c>
      <c r="BC433" s="59">
        <f t="shared" si="564"/>
        <v>4859.97</v>
      </c>
      <c r="BD433" s="59">
        <f t="shared" si="564"/>
        <v>4.8466666666666667</v>
      </c>
      <c r="BE433" s="59" t="e">
        <f t="shared" si="564"/>
        <v>#DIV/0!</v>
      </c>
      <c r="BF433" s="59" t="e">
        <f t="shared" si="564"/>
        <v>#DIV/0!</v>
      </c>
      <c r="BG433" s="59" t="e">
        <f t="shared" si="564"/>
        <v>#DIV/0!</v>
      </c>
      <c r="BH433" s="59" t="e">
        <f t="shared" si="564"/>
        <v>#DIV/0!</v>
      </c>
      <c r="BI433" s="59">
        <f t="shared" si="564"/>
        <v>0.20466666666666666</v>
      </c>
      <c r="BJ433" s="59" t="e">
        <f t="shared" si="564"/>
        <v>#DIV/0!</v>
      </c>
      <c r="BK433" s="59" t="e">
        <f t="shared" si="564"/>
        <v>#DIV/0!</v>
      </c>
      <c r="BL433" s="59" t="e">
        <f t="shared" si="564"/>
        <v>#DIV/0!</v>
      </c>
      <c r="BM433" s="59">
        <f t="shared" si="564"/>
        <v>133.55666666666667</v>
      </c>
      <c r="BN433" s="59">
        <f t="shared" si="564"/>
        <v>76.936666666666667</v>
      </c>
      <c r="BO433" s="59">
        <f t="shared" si="564"/>
        <v>11.57</v>
      </c>
      <c r="BP433" s="59">
        <f t="shared" si="564"/>
        <v>54.77</v>
      </c>
      <c r="BQ433" s="59">
        <f t="shared" si="564"/>
        <v>6.9533333333333331</v>
      </c>
      <c r="BR433" s="59" t="e">
        <f t="shared" si="564"/>
        <v>#DIV/0!</v>
      </c>
      <c r="BS433" s="59">
        <f t="shared" si="564"/>
        <v>6.5633333333333326</v>
      </c>
      <c r="BT433" s="59">
        <f t="shared" si="564"/>
        <v>1152.0133333333333</v>
      </c>
      <c r="BU433" s="59">
        <f t="shared" si="564"/>
        <v>17.243333333333336</v>
      </c>
      <c r="BV433" s="59">
        <f t="shared" si="564"/>
        <v>32.863333333333337</v>
      </c>
      <c r="BW433" s="59">
        <f t="shared" si="564"/>
        <v>3.5566666666666666</v>
      </c>
      <c r="BX433" s="59">
        <f t="shared" si="564"/>
        <v>12.479999999999999</v>
      </c>
      <c r="BY433" s="59">
        <f t="shared" si="564"/>
        <v>2.2433333333333336</v>
      </c>
      <c r="BZ433" s="59">
        <f t="shared" si="564"/>
        <v>0.42499999999999999</v>
      </c>
      <c r="CA433" s="59">
        <f t="shared" si="564"/>
        <v>1.5999999999999999</v>
      </c>
      <c r="CB433" s="59">
        <f t="shared" si="564"/>
        <v>0.29800000000000004</v>
      </c>
      <c r="CC433" s="59">
        <f t="shared" si="564"/>
        <v>1.8099999999999998</v>
      </c>
      <c r="CD433" s="59">
        <f t="shared" si="564"/>
        <v>0.39699999999999996</v>
      </c>
      <c r="CE433" s="59">
        <f t="shared" si="564"/>
        <v>1.1599999999999999</v>
      </c>
      <c r="CF433" s="59">
        <f t="shared" si="564"/>
        <v>0.15033333333333335</v>
      </c>
      <c r="CG433" s="59">
        <f t="shared" si="564"/>
        <v>1.37</v>
      </c>
      <c r="CH433" s="59">
        <f t="shared" si="564"/>
        <v>0.22866666666666668</v>
      </c>
      <c r="CI433" s="59">
        <f t="shared" si="564"/>
        <v>2.2600000000000002</v>
      </c>
      <c r="CJ433" s="59">
        <f t="shared" si="564"/>
        <v>0.70399999999999985</v>
      </c>
      <c r="CK433" s="59">
        <f t="shared" si="564"/>
        <v>14.133333333333333</v>
      </c>
      <c r="CL433" s="59">
        <f t="shared" si="564"/>
        <v>12.6</v>
      </c>
      <c r="CM433" s="59">
        <f t="shared" si="564"/>
        <v>4.8366666666666669</v>
      </c>
      <c r="CN433" s="59">
        <f t="shared" si="564"/>
        <v>1.3686688117305874</v>
      </c>
      <c r="CO433" s="59">
        <f t="shared" si="564"/>
        <v>12.690304141444473</v>
      </c>
      <c r="CP433" s="59">
        <f t="shared" si="564"/>
        <v>7.7473364757481873</v>
      </c>
      <c r="CQ433" s="59">
        <f t="shared" si="564"/>
        <v>7.7284755541797807</v>
      </c>
      <c r="CR433" s="59">
        <f t="shared" si="564"/>
        <v>24.206560404187275</v>
      </c>
      <c r="CS433" s="59">
        <f t="shared" si="564"/>
        <v>8.3477542864503622</v>
      </c>
      <c r="CT433" s="59">
        <f t="shared" si="564"/>
        <v>1.132577644768048</v>
      </c>
      <c r="CU433" s="59">
        <f t="shared" si="564"/>
        <v>3.64823312518496</v>
      </c>
      <c r="CV433" s="59">
        <f t="shared" si="564"/>
        <v>5.206272127137903E-2</v>
      </c>
      <c r="CW433" s="59">
        <f t="shared" si="564"/>
        <v>35.061076980605144</v>
      </c>
      <c r="CX433" s="59">
        <f t="shared" si="564"/>
        <v>2.3301661271052474</v>
      </c>
      <c r="CY433" s="59">
        <f t="shared" si="564"/>
        <v>0.38383909527853072</v>
      </c>
      <c r="CZ433" s="59">
        <f t="shared" si="564"/>
        <v>66.808103311830919</v>
      </c>
      <c r="DA433" s="59">
        <f t="shared" si="564"/>
        <v>0.34266139553083369</v>
      </c>
      <c r="DB433" s="59">
        <f t="shared" ref="DB433:EG433" si="565">AVERAGE(DB420:DB432)</f>
        <v>8.6247411737728665</v>
      </c>
      <c r="DC433" s="59">
        <f t="shared" si="565"/>
        <v>9.8774639486619851</v>
      </c>
      <c r="DD433" s="59">
        <f t="shared" si="565"/>
        <v>91.439127858292068</v>
      </c>
      <c r="DE433" s="59">
        <f t="shared" si="565"/>
        <v>17.908123766340335</v>
      </c>
      <c r="DF433" s="59">
        <f t="shared" si="565"/>
        <v>165.72927879084511</v>
      </c>
      <c r="DG433" s="59">
        <f t="shared" si="565"/>
        <v>0.55199846934037555</v>
      </c>
      <c r="DH433" s="59">
        <f t="shared" si="565"/>
        <v>59.248778747079513</v>
      </c>
      <c r="DI433" s="59">
        <f t="shared" si="565"/>
        <v>10.708730546190205</v>
      </c>
      <c r="DJ433" s="59">
        <f t="shared" si="565"/>
        <v>1.7360080718368269</v>
      </c>
      <c r="DK433" s="59">
        <f t="shared" si="565"/>
        <v>21.03255520907328</v>
      </c>
      <c r="DL433" s="59">
        <f t="shared" si="565"/>
        <v>13.030605512776171</v>
      </c>
      <c r="DM433" s="59">
        <f t="shared" si="565"/>
        <v>7.8802586512955246</v>
      </c>
      <c r="DN433" s="59">
        <f t="shared" si="565"/>
        <v>7.910582687792445</v>
      </c>
      <c r="DO433" s="59">
        <f t="shared" si="565"/>
        <v>2.4807989249842386</v>
      </c>
      <c r="DP433" s="59">
        <f t="shared" si="565"/>
        <v>1.6403254782338408</v>
      </c>
      <c r="DQ433" s="59">
        <f t="shared" si="565"/>
        <v>0.14571949853581123</v>
      </c>
      <c r="DR433" s="59">
        <f t="shared" si="565"/>
        <v>0.12695781253180793</v>
      </c>
      <c r="DS433" s="59">
        <f t="shared" si="565"/>
        <v>77.662520597166761</v>
      </c>
      <c r="DT433" s="59">
        <f t="shared" si="565"/>
        <v>14.595860902997691</v>
      </c>
      <c r="DU433" s="59">
        <f t="shared" si="565"/>
        <v>0.17965632194858161</v>
      </c>
      <c r="DV433" s="59">
        <f t="shared" si="565"/>
        <v>4.0903900724388188E-2</v>
      </c>
      <c r="DW433" s="59">
        <f t="shared" si="565"/>
        <v>0.10149635230348909</v>
      </c>
      <c r="DX433" s="59">
        <f t="shared" si="565"/>
        <v>0.1847841582202446</v>
      </c>
      <c r="DY433" s="59">
        <f t="shared" si="565"/>
        <v>10.603689219435784</v>
      </c>
      <c r="DZ433" s="59">
        <f t="shared" si="565"/>
        <v>104.68148175721701</v>
      </c>
      <c r="EA433" s="59">
        <f t="shared" si="565"/>
        <v>24.303601469701722</v>
      </c>
      <c r="EB433" s="59">
        <f t="shared" si="565"/>
        <v>1.4381822260917374</v>
      </c>
      <c r="EC433" s="59">
        <f t="shared" si="565"/>
        <v>20.362019549735198</v>
      </c>
      <c r="ED433" s="59">
        <f t="shared" si="565"/>
        <v>6.7981505182404582</v>
      </c>
      <c r="EE433" s="59">
        <f t="shared" si="565"/>
        <v>6.170428909325917</v>
      </c>
      <c r="EF433" s="59">
        <f t="shared" si="565"/>
        <v>0.28042890581875407</v>
      </c>
      <c r="EG433" s="59">
        <f t="shared" si="565"/>
        <v>6.6808103311830935</v>
      </c>
      <c r="EH433" s="59">
        <f>AVERAGE(EH420:EH432)</f>
        <v>20.042430993549278</v>
      </c>
      <c r="EI433" s="59">
        <f>AVERAGE(EI420:EI432)</f>
        <v>8.6682845164250768</v>
      </c>
      <c r="EJ433" s="59">
        <f>AVERAGE(EJ420:EJ432)</f>
        <v>19.191954763926535</v>
      </c>
      <c r="EK433" s="59">
        <f>AVERAGE(EK420:EK432)</f>
        <v>36.309840606280915</v>
      </c>
      <c r="EL433" s="59">
        <f>AVERAGE(EL420:EL432)</f>
        <v>0.75333333333333341</v>
      </c>
      <c r="EN433" s="16">
        <v>2</v>
      </c>
      <c r="EO433" s="16">
        <v>1</v>
      </c>
    </row>
    <row r="434" spans="1:145" s="19" customFormat="1">
      <c r="A434" s="2"/>
      <c r="B434" s="2"/>
      <c r="C434" s="2"/>
      <c r="D434" s="2"/>
      <c r="E434" s="2"/>
      <c r="F434" s="2"/>
      <c r="G434" s="2"/>
      <c r="H434" s="2"/>
      <c r="I434" s="60">
        <f>STDEV(I420:I432)</f>
        <v>0.14701735463577953</v>
      </c>
      <c r="J434" s="60">
        <f t="shared" ref="J434:S434" si="566">STDEV(J420:J432)</f>
        <v>9.0312846574616759E-2</v>
      </c>
      <c r="K434" s="60">
        <f t="shared" si="566"/>
        <v>0.11242913608591693</v>
      </c>
      <c r="L434" s="60">
        <f t="shared" si="566"/>
        <v>1.7689526816010639</v>
      </c>
      <c r="M434" s="60">
        <f t="shared" si="566"/>
        <v>2.4061108101600885E-2</v>
      </c>
      <c r="N434" s="60">
        <f t="shared" si="566"/>
        <v>4.8869921534306048E-2</v>
      </c>
      <c r="O434" s="60">
        <f t="shared" si="566"/>
        <v>0.10526351183138874</v>
      </c>
      <c r="P434" s="60">
        <f t="shared" si="566"/>
        <v>2.0429327837631777E-2</v>
      </c>
      <c r="Q434" s="60">
        <f t="shared" si="566"/>
        <v>0.39808193976772022</v>
      </c>
      <c r="R434" s="60">
        <f t="shared" si="566"/>
        <v>1.399013846818445E-2</v>
      </c>
      <c r="S434" s="60">
        <f t="shared" si="566"/>
        <v>2.3233295312756317</v>
      </c>
      <c r="T434" s="2"/>
      <c r="U434" s="2"/>
      <c r="V434" s="60"/>
      <c r="W434" s="60"/>
      <c r="X434" s="60"/>
      <c r="Y434" s="60"/>
      <c r="Z434" s="60"/>
      <c r="AA434" s="60"/>
      <c r="AB434" s="60"/>
      <c r="AC434" s="60"/>
      <c r="AD434" s="60"/>
      <c r="AE434" s="60"/>
      <c r="AF434" s="60"/>
      <c r="AG434" s="60"/>
      <c r="AH434" s="60"/>
      <c r="AI434" s="60"/>
      <c r="AJ434" s="60"/>
      <c r="AK434" s="60"/>
      <c r="AL434" s="60"/>
      <c r="AM434" s="60"/>
      <c r="AN434" s="60"/>
      <c r="AO434" s="60"/>
      <c r="AP434" s="60">
        <f t="shared" ref="AP434:DA434" si="567">STDEV(AP420:AP432)</f>
        <v>8.9161482966850697E-2</v>
      </c>
      <c r="AQ434" s="60">
        <f t="shared" si="567"/>
        <v>6.6558992654539391E-3</v>
      </c>
      <c r="AR434" s="60">
        <f t="shared" si="567"/>
        <v>214.0347562151992</v>
      </c>
      <c r="AS434" s="60">
        <f t="shared" si="567"/>
        <v>0.47501907147969635</v>
      </c>
      <c r="AT434" s="60">
        <f t="shared" si="567"/>
        <v>4.4606171141654959E-2</v>
      </c>
      <c r="AU434" s="60">
        <f t="shared" si="567"/>
        <v>2.5496866601245176</v>
      </c>
      <c r="AV434" s="60">
        <f t="shared" si="567"/>
        <v>1.3905733816379582</v>
      </c>
      <c r="AW434" s="60">
        <f t="shared" si="567"/>
        <v>1.5132555663883674E-3</v>
      </c>
      <c r="AX434" s="60">
        <f t="shared" si="567"/>
        <v>8.5232493549889679</v>
      </c>
      <c r="AY434" s="60">
        <f t="shared" si="567"/>
        <v>1.5550026795260945</v>
      </c>
      <c r="AZ434" s="60" t="e">
        <f t="shared" si="567"/>
        <v>#DIV/0!</v>
      </c>
      <c r="BA434" s="60" t="e">
        <f t="shared" si="567"/>
        <v>#DIV/0!</v>
      </c>
      <c r="BB434" s="60" t="e">
        <f t="shared" si="567"/>
        <v>#DIV/0!</v>
      </c>
      <c r="BC434" s="60">
        <f t="shared" si="567"/>
        <v>0</v>
      </c>
      <c r="BD434" s="60">
        <f t="shared" si="567"/>
        <v>0.1537313674346695</v>
      </c>
      <c r="BE434" s="60" t="e">
        <f t="shared" si="567"/>
        <v>#DIV/0!</v>
      </c>
      <c r="BF434" s="60" t="e">
        <f t="shared" si="567"/>
        <v>#DIV/0!</v>
      </c>
      <c r="BG434" s="60" t="e">
        <f t="shared" si="567"/>
        <v>#DIV/0!</v>
      </c>
      <c r="BH434" s="60" t="e">
        <f t="shared" si="567"/>
        <v>#DIV/0!</v>
      </c>
      <c r="BI434" s="60">
        <f t="shared" si="567"/>
        <v>3.2083225108042686E-2</v>
      </c>
      <c r="BJ434" s="60" t="e">
        <f t="shared" si="567"/>
        <v>#DIV/0!</v>
      </c>
      <c r="BK434" s="60" t="e">
        <f t="shared" si="567"/>
        <v>#DIV/0!</v>
      </c>
      <c r="BL434" s="60" t="e">
        <f t="shared" si="567"/>
        <v>#DIV/0!</v>
      </c>
      <c r="BM434" s="60">
        <f t="shared" si="567"/>
        <v>1.9454134093640165</v>
      </c>
      <c r="BN434" s="60">
        <f t="shared" si="567"/>
        <v>1.1437365664056274</v>
      </c>
      <c r="BO434" s="60">
        <f t="shared" si="567"/>
        <v>0.44395945760846256</v>
      </c>
      <c r="BP434" s="60">
        <f t="shared" si="567"/>
        <v>1.3689046716261881</v>
      </c>
      <c r="BQ434" s="60">
        <f t="shared" si="567"/>
        <v>0.24419937209856518</v>
      </c>
      <c r="BR434" s="60" t="e">
        <f t="shared" si="567"/>
        <v>#DIV/0!</v>
      </c>
      <c r="BS434" s="60">
        <f t="shared" si="567"/>
        <v>0.24826061575153885</v>
      </c>
      <c r="BT434" s="60">
        <f t="shared" si="567"/>
        <v>32.864771919691435</v>
      </c>
      <c r="BU434" s="60">
        <f t="shared" si="567"/>
        <v>0.4735328218121026</v>
      </c>
      <c r="BV434" s="60">
        <f t="shared" si="567"/>
        <v>1.0104124570359045</v>
      </c>
      <c r="BW434" s="60">
        <f t="shared" si="567"/>
        <v>0.20033305601755616</v>
      </c>
      <c r="BX434" s="60">
        <f t="shared" si="567"/>
        <v>0.45967379738244857</v>
      </c>
      <c r="BY434" s="60">
        <f t="shared" si="567"/>
        <v>0.24090108620206208</v>
      </c>
      <c r="BZ434" s="60">
        <f t="shared" si="567"/>
        <v>3.1320919526731647E-2</v>
      </c>
      <c r="CA434" s="60">
        <f t="shared" si="567"/>
        <v>2.6457513110645803E-2</v>
      </c>
      <c r="CB434" s="60">
        <f t="shared" si="567"/>
        <v>2.1071307505705468E-2</v>
      </c>
      <c r="CC434" s="60">
        <f t="shared" si="567"/>
        <v>0.14422205101855959</v>
      </c>
      <c r="CD434" s="60">
        <f t="shared" si="567"/>
        <v>4.0730823708832603E-2</v>
      </c>
      <c r="CE434" s="60">
        <f t="shared" si="567"/>
        <v>2.0000000000000018E-2</v>
      </c>
      <c r="CF434" s="60">
        <f t="shared" si="567"/>
        <v>2.2143471573656551E-2</v>
      </c>
      <c r="CG434" s="60">
        <f t="shared" si="567"/>
        <v>0.17578395831246926</v>
      </c>
      <c r="CH434" s="60">
        <f t="shared" si="567"/>
        <v>3.5118845842842493E-3</v>
      </c>
      <c r="CI434" s="60">
        <f t="shared" si="567"/>
        <v>0.14422205101855945</v>
      </c>
      <c r="CJ434" s="60">
        <f t="shared" si="567"/>
        <v>1.7691806012954149E-2</v>
      </c>
      <c r="CK434" s="60">
        <f t="shared" si="567"/>
        <v>0.96769485548561951</v>
      </c>
      <c r="CL434" s="60">
        <f t="shared" si="567"/>
        <v>0.40447496832313379</v>
      </c>
      <c r="CM434" s="60">
        <f t="shared" si="567"/>
        <v>0.22501851775650195</v>
      </c>
      <c r="CN434" s="60">
        <f t="shared" si="567"/>
        <v>1.0252237111662246E-2</v>
      </c>
      <c r="CO434" s="60">
        <f t="shared" si="567"/>
        <v>1.2207097105139075</v>
      </c>
      <c r="CP434" s="60">
        <f t="shared" si="567"/>
        <v>0.11256239968348125</v>
      </c>
      <c r="CQ434" s="60">
        <f t="shared" si="567"/>
        <v>0.58798351177023667</v>
      </c>
      <c r="CR434" s="60">
        <f t="shared" si="567"/>
        <v>2.6658312989998731</v>
      </c>
      <c r="CS434" s="60">
        <f t="shared" si="567"/>
        <v>0.131558581138044</v>
      </c>
      <c r="CT434" s="60">
        <f t="shared" si="567"/>
        <v>6.6561381106027426E-2</v>
      </c>
      <c r="CU434" s="60">
        <f t="shared" si="567"/>
        <v>0.20730185219804673</v>
      </c>
      <c r="CV434" s="60">
        <f t="shared" si="567"/>
        <v>1.6623377570378543E-3</v>
      </c>
      <c r="CW434" s="60">
        <f t="shared" si="567"/>
        <v>0.69875627645631389</v>
      </c>
      <c r="CX434" s="60">
        <f t="shared" si="567"/>
        <v>0.12169783898182435</v>
      </c>
      <c r="CY434" s="60">
        <f t="shared" si="567"/>
        <v>1.1875933925184521E-2</v>
      </c>
      <c r="CZ434" s="60">
        <f t="shared" si="567"/>
        <v>0.2120519580264259</v>
      </c>
      <c r="DA434" s="60">
        <f t="shared" si="567"/>
        <v>1.3274064717253019E-2</v>
      </c>
      <c r="DB434" s="60">
        <f t="shared" ref="DB434:EL434" si="568">STDEV(DB420:DB432)</f>
        <v>0.14366210210013611</v>
      </c>
      <c r="DC434" s="60">
        <f t="shared" si="568"/>
        <v>0.27916601805619884</v>
      </c>
      <c r="DD434" s="60">
        <f t="shared" si="568"/>
        <v>0.90455503398639647</v>
      </c>
      <c r="DE434" s="60">
        <f t="shared" si="568"/>
        <v>0.82283822676371354</v>
      </c>
      <c r="DF434" s="60">
        <f t="shared" si="568"/>
        <v>3.6629740791671184</v>
      </c>
      <c r="DG434" s="60">
        <f t="shared" si="568"/>
        <v>1.7722352486972352E-2</v>
      </c>
      <c r="DH434" s="60">
        <f t="shared" si="568"/>
        <v>3.6773123369225349</v>
      </c>
      <c r="DI434" s="60">
        <f t="shared" si="568"/>
        <v>0.30671808948458695</v>
      </c>
      <c r="DJ434" s="60">
        <f t="shared" si="568"/>
        <v>1.9465597334292782E-2</v>
      </c>
      <c r="DK434" s="60">
        <f t="shared" si="568"/>
        <v>0.11507098673262622</v>
      </c>
      <c r="DL434" s="60">
        <f t="shared" si="568"/>
        <v>4.2754524836646057</v>
      </c>
      <c r="DM434" s="60">
        <f t="shared" si="568"/>
        <v>0.20699915150266357</v>
      </c>
      <c r="DN434" s="60">
        <f t="shared" si="568"/>
        <v>0.51467515463866276</v>
      </c>
      <c r="DO434" s="60">
        <f t="shared" si="568"/>
        <v>6.2103481546709194E-2</v>
      </c>
      <c r="DP434" s="60">
        <f t="shared" si="568"/>
        <v>3.6197917082883918E-2</v>
      </c>
      <c r="DQ434" s="60">
        <f t="shared" si="568"/>
        <v>6.2201408317344876E-3</v>
      </c>
      <c r="DR434" s="60">
        <f t="shared" si="568"/>
        <v>3.3366330516911473E-3</v>
      </c>
      <c r="DS434" s="60">
        <f t="shared" si="568"/>
        <v>7.1573127859642245</v>
      </c>
      <c r="DT434" s="60">
        <f t="shared" si="568"/>
        <v>1.2968023394785513</v>
      </c>
      <c r="DU434" s="60">
        <f t="shared" si="568"/>
        <v>1.6391291569909639E-2</v>
      </c>
      <c r="DV434" s="60">
        <f t="shared" si="568"/>
        <v>3.33367177803279E-3</v>
      </c>
      <c r="DW434" s="60">
        <f t="shared" si="568"/>
        <v>7.4850517966853214E-3</v>
      </c>
      <c r="DX434" s="60">
        <f t="shared" si="568"/>
        <v>4.3458737979132581E-3</v>
      </c>
      <c r="DY434" s="60">
        <f t="shared" si="568"/>
        <v>0.1861802026456604</v>
      </c>
      <c r="DZ434" s="60">
        <f t="shared" si="568"/>
        <v>33.352733432907826</v>
      </c>
      <c r="EA434" s="60">
        <f t="shared" si="568"/>
        <v>1.7181331506156157</v>
      </c>
      <c r="EB434" s="60">
        <f t="shared" si="568"/>
        <v>2.1839243653631869E-2</v>
      </c>
      <c r="EC434" s="60">
        <f t="shared" si="568"/>
        <v>0.54942615446198417</v>
      </c>
      <c r="ED434" s="60">
        <f t="shared" si="568"/>
        <v>0.1253542222178454</v>
      </c>
      <c r="EE434" s="60">
        <f t="shared" si="568"/>
        <v>0.24600262738972506</v>
      </c>
      <c r="EF434" s="60">
        <f t="shared" si="568"/>
        <v>7.4652319562672955E-3</v>
      </c>
      <c r="EG434" s="60">
        <f t="shared" si="568"/>
        <v>2.1205195802642636E-2</v>
      </c>
      <c r="EH434" s="60">
        <f t="shared" si="568"/>
        <v>6.3615587407928137E-2</v>
      </c>
      <c r="EI434" s="60">
        <f t="shared" si="568"/>
        <v>0.22769906665293013</v>
      </c>
      <c r="EJ434" s="60">
        <f t="shared" si="568"/>
        <v>0.59379669625922626</v>
      </c>
      <c r="EK434" s="60">
        <f t="shared" si="568"/>
        <v>3.9987469484998099</v>
      </c>
      <c r="EL434" s="60">
        <f t="shared" si="568"/>
        <v>4.8074017006186479E-2</v>
      </c>
    </row>
    <row r="435" spans="1:145" s="12" customFormat="1">
      <c r="B435" s="32"/>
      <c r="C435" s="32"/>
      <c r="D435" s="3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29"/>
      <c r="U435" s="29"/>
      <c r="V435" s="62"/>
      <c r="W435" s="62"/>
      <c r="X435" s="62"/>
      <c r="Y435" s="62"/>
      <c r="Z435" s="62"/>
      <c r="AA435" s="62"/>
      <c r="AB435" s="62"/>
      <c r="AC435" s="62"/>
      <c r="AD435" s="62"/>
      <c r="AE435" s="62"/>
      <c r="AF435" s="62"/>
      <c r="AG435" s="62"/>
      <c r="AH435" s="62"/>
      <c r="AI435" s="62"/>
      <c r="AJ435" s="62"/>
      <c r="AK435" s="62"/>
      <c r="AL435" s="62"/>
      <c r="AM435" s="62"/>
      <c r="AN435" s="62"/>
      <c r="AO435" s="62"/>
      <c r="AP435" s="62"/>
      <c r="AQ435" s="62"/>
      <c r="AR435" s="62"/>
      <c r="AS435" s="62"/>
      <c r="AT435" s="62"/>
      <c r="AU435" s="62"/>
      <c r="AV435" s="62"/>
      <c r="AW435" s="62"/>
      <c r="AX435" s="62"/>
      <c r="AY435" s="62"/>
      <c r="AZ435" s="62"/>
      <c r="BA435" s="62"/>
      <c r="BB435" s="62"/>
      <c r="BC435" s="62"/>
      <c r="BD435" s="62"/>
      <c r="BE435" s="62"/>
      <c r="BF435" s="62"/>
      <c r="BG435" s="62"/>
      <c r="BH435" s="62"/>
      <c r="BI435" s="62"/>
      <c r="BJ435" s="62"/>
      <c r="BK435" s="62"/>
      <c r="BL435" s="62"/>
      <c r="BM435" s="62"/>
      <c r="BN435" s="62"/>
      <c r="BO435" s="62"/>
      <c r="BP435" s="62"/>
      <c r="BQ435" s="62"/>
      <c r="BR435" s="62"/>
      <c r="BS435" s="62"/>
      <c r="BT435" s="62"/>
      <c r="BU435" s="62"/>
      <c r="BV435" s="62"/>
      <c r="BW435" s="62"/>
      <c r="BX435" s="62"/>
      <c r="BY435" s="62"/>
      <c r="BZ435" s="62"/>
      <c r="CA435" s="62"/>
      <c r="CB435" s="62"/>
      <c r="CC435" s="62"/>
      <c r="CD435" s="62"/>
      <c r="CE435" s="62"/>
      <c r="CF435" s="62"/>
      <c r="CG435" s="62"/>
      <c r="CH435" s="62"/>
      <c r="CI435" s="62"/>
      <c r="CJ435" s="62"/>
      <c r="CK435" s="62"/>
      <c r="CL435" s="62"/>
      <c r="CM435" s="62"/>
      <c r="CN435" s="62"/>
      <c r="CO435" s="62"/>
      <c r="CP435" s="62"/>
      <c r="CQ435" s="62"/>
      <c r="CR435" s="62"/>
      <c r="CS435" s="62"/>
      <c r="CT435" s="62"/>
      <c r="CU435" s="62"/>
      <c r="CV435" s="62"/>
      <c r="CW435" s="62"/>
      <c r="CX435" s="62"/>
      <c r="CY435" s="62"/>
      <c r="CZ435" s="62"/>
      <c r="DA435" s="62"/>
      <c r="DB435" s="62"/>
      <c r="DC435" s="62"/>
      <c r="DD435" s="62"/>
      <c r="DE435" s="62"/>
      <c r="DF435" s="62"/>
      <c r="DG435" s="62"/>
      <c r="DH435" s="62"/>
      <c r="DI435" s="62"/>
      <c r="DJ435" s="62"/>
      <c r="DK435" s="62"/>
      <c r="DL435" s="62"/>
      <c r="DM435" s="62"/>
      <c r="DN435" s="62"/>
      <c r="DO435" s="62"/>
      <c r="DP435" s="62"/>
      <c r="DQ435" s="62"/>
      <c r="DR435" s="62"/>
      <c r="DS435" s="62"/>
      <c r="DT435" s="62"/>
      <c r="DU435" s="62"/>
      <c r="DV435" s="62"/>
      <c r="DW435" s="62"/>
      <c r="DX435" s="62"/>
      <c r="DY435" s="62"/>
      <c r="DZ435" s="62"/>
      <c r="EA435" s="62"/>
      <c r="EB435" s="62"/>
      <c r="EC435" s="62"/>
      <c r="ED435" s="62"/>
      <c r="EE435" s="62"/>
      <c r="EF435" s="62"/>
      <c r="EG435" s="62"/>
      <c r="EH435" s="62"/>
      <c r="EI435" s="62"/>
      <c r="EJ435" s="62"/>
      <c r="EK435" s="62"/>
      <c r="EL435" s="62"/>
      <c r="EN435" s="32"/>
    </row>
    <row r="436" spans="1:145">
      <c r="B436" s="30" t="s">
        <v>979</v>
      </c>
      <c r="C436" s="26" t="s">
        <v>210</v>
      </c>
      <c r="D436" s="4">
        <v>3</v>
      </c>
      <c r="E436" s="8">
        <v>3</v>
      </c>
      <c r="F436" s="8">
        <v>1</v>
      </c>
      <c r="G436" s="8" t="s">
        <v>1192</v>
      </c>
      <c r="H436" s="8" t="s">
        <v>1193</v>
      </c>
      <c r="I436" s="64">
        <v>3.55</v>
      </c>
      <c r="J436" s="64">
        <v>4.0599999999999996</v>
      </c>
      <c r="K436" s="64">
        <v>0.55989999999999995</v>
      </c>
      <c r="L436" s="64">
        <v>75.739999999999995</v>
      </c>
      <c r="M436" s="64">
        <v>0.1171</v>
      </c>
      <c r="N436" s="64">
        <v>5.3800000000000001E-2</v>
      </c>
      <c r="O436" s="64">
        <v>0.58050000000000002</v>
      </c>
      <c r="P436" s="64">
        <v>2.0899999999999998E-2</v>
      </c>
      <c r="Q436" s="64">
        <v>12.38</v>
      </c>
      <c r="R436" s="64">
        <v>2.9600000000000001E-2</v>
      </c>
      <c r="S436" s="64">
        <v>97.091899999999995</v>
      </c>
      <c r="T436" s="31"/>
      <c r="V436" s="58">
        <f t="shared" ref="V436:V450" si="569">(I436*100)/S436</f>
        <v>3.6563297247247197</v>
      </c>
      <c r="W436" s="58"/>
      <c r="X436" s="58">
        <f t="shared" ref="X436:X450" si="570">(J436*100)/S436</f>
        <v>4.1816052626429183</v>
      </c>
      <c r="Y436" s="58"/>
      <c r="Z436" s="58">
        <f t="shared" ref="Z436:Z450" si="571">(K436*100)/S436</f>
        <v>0.57667014447137199</v>
      </c>
      <c r="AA436" s="58"/>
      <c r="AB436" s="58">
        <f t="shared" ref="AB436:AB450" si="572">(L436*100)/S436</f>
        <v>78.008567141028237</v>
      </c>
      <c r="AC436" s="58"/>
      <c r="AD436" s="58">
        <f t="shared" ref="AD436:AD450" si="573">(M436*100)/S436</f>
        <v>0.12060738331415906</v>
      </c>
      <c r="AE436" s="58"/>
      <c r="AF436" s="58">
        <f t="shared" ref="AF436:AF450" si="574">(N436*100)/S436</f>
        <v>5.541141949019434E-2</v>
      </c>
      <c r="AG436" s="58"/>
      <c r="AH436" s="58">
        <f t="shared" ref="AH436:AH450" si="575">(O436*100)/S436</f>
        <v>0.5978871563951268</v>
      </c>
      <c r="AI436" s="58"/>
      <c r="AJ436" s="58">
        <f t="shared" ref="AJ436:AJ450" si="576">(P436*100)/S436</f>
        <v>2.1525997534294829E-2</v>
      </c>
      <c r="AK436" s="58"/>
      <c r="AL436" s="58">
        <f t="shared" ref="AL436:AL450" si="577">(Q436*100)/S436</f>
        <v>12.750806194955501</v>
      </c>
      <c r="AM436" s="58"/>
      <c r="AN436" s="58">
        <f t="shared" ref="AN436:AN450" si="578">(R436*100)/S436</f>
        <v>3.0486580239958226E-2</v>
      </c>
      <c r="AO436" s="58"/>
      <c r="AP436" s="58">
        <f t="shared" ref="AP436:AP450" si="579">V436+X436</f>
        <v>7.8379349873676381</v>
      </c>
      <c r="AQ436" s="58">
        <f t="shared" ref="AQ436:AQ450" si="580">AD436/X436</f>
        <v>2.8842364532019708E-2</v>
      </c>
      <c r="AR436" s="58">
        <f t="shared" ref="AR436:AR450" si="581">AB436/AD436</f>
        <v>646.79760888129795</v>
      </c>
      <c r="AS436" s="58">
        <f t="shared" ref="AS436:AS450" si="582">AB436/X436</f>
        <v>18.655172413793103</v>
      </c>
      <c r="AT436" s="58">
        <f t="shared" ref="AT436:AT450" si="583">AF436/AH436</f>
        <v>9.2678725236864754E-2</v>
      </c>
      <c r="AU436" s="58">
        <f t="shared" ref="AU436:AU450" si="584">Z436/AF436</f>
        <v>10.407063197026023</v>
      </c>
      <c r="AV436" s="58">
        <f t="shared" ref="AV436:AV450" si="585">Z436/AD436</f>
        <v>4.7813834329632794</v>
      </c>
      <c r="AW436" s="58">
        <f t="shared" ref="AW436:AW450" si="586">Z436/AB436</f>
        <v>7.3923950356482712E-3</v>
      </c>
      <c r="AX436" s="58">
        <f t="shared" ref="AX436:AX450" si="587">((AF436/40.311)/((AF436/40.311)+(Z436/159.688)))*100</f>
        <v>27.570102858819951</v>
      </c>
      <c r="AY436" s="75">
        <v>44.7</v>
      </c>
      <c r="AZ436" s="75"/>
      <c r="BA436" s="75"/>
      <c r="BB436" s="75"/>
      <c r="BC436" s="75">
        <v>4359.68</v>
      </c>
      <c r="BD436" s="75">
        <v>4.93</v>
      </c>
      <c r="BE436" s="75"/>
      <c r="BF436" s="75"/>
      <c r="BG436" s="76" t="s">
        <v>473</v>
      </c>
      <c r="BH436" s="76"/>
      <c r="BI436" s="76">
        <v>0.17799999999999999</v>
      </c>
      <c r="BJ436" s="76"/>
      <c r="BK436" s="76"/>
      <c r="BL436" s="76"/>
      <c r="BM436" s="75">
        <v>141.01</v>
      </c>
      <c r="BN436" s="75">
        <v>66.06</v>
      </c>
      <c r="BO436" s="77">
        <v>11.97</v>
      </c>
      <c r="BP436" s="75">
        <v>54.41</v>
      </c>
      <c r="BQ436" s="75">
        <v>7.62</v>
      </c>
      <c r="BR436" s="75"/>
      <c r="BS436" s="75">
        <v>7.4</v>
      </c>
      <c r="BT436" s="75">
        <v>1176.1199999999999</v>
      </c>
      <c r="BU436" s="75">
        <v>14.56</v>
      </c>
      <c r="BV436" s="75">
        <v>29.4</v>
      </c>
      <c r="BW436" s="75">
        <v>3.33</v>
      </c>
      <c r="BX436" s="75">
        <v>10.35</v>
      </c>
      <c r="BY436" s="75">
        <v>1.98</v>
      </c>
      <c r="BZ436" s="75">
        <v>0.35699999999999998</v>
      </c>
      <c r="CA436" s="75">
        <v>1.97</v>
      </c>
      <c r="CB436" s="75">
        <v>0.308</v>
      </c>
      <c r="CC436" s="75">
        <v>1.78</v>
      </c>
      <c r="CD436" s="75">
        <v>0.34300000000000003</v>
      </c>
      <c r="CE436" s="75">
        <v>0.89</v>
      </c>
      <c r="CF436" s="77">
        <v>0.16200000000000001</v>
      </c>
      <c r="CG436" s="75">
        <v>1.23</v>
      </c>
      <c r="CH436" s="77">
        <v>0.17599999999999999</v>
      </c>
      <c r="CI436" s="75">
        <v>2.08</v>
      </c>
      <c r="CJ436" s="75">
        <v>0.65100000000000002</v>
      </c>
      <c r="CK436" s="77">
        <v>14.64</v>
      </c>
      <c r="CL436" s="75">
        <v>11.8</v>
      </c>
      <c r="CM436" s="75">
        <v>5.22</v>
      </c>
      <c r="CN436" s="78">
        <f>BU436/CL436</f>
        <v>1.2338983050847456</v>
      </c>
      <c r="CO436" s="78">
        <f>BU436/CG436</f>
        <v>11.83739837398374</v>
      </c>
      <c r="CP436" s="78">
        <f>BM436/BU436</f>
        <v>9.6847527472527464</v>
      </c>
      <c r="CQ436" s="78">
        <f>BU436/BY436</f>
        <v>7.3535353535353538</v>
      </c>
      <c r="CR436" s="78">
        <f>BV436/CG436</f>
        <v>23.902439024390244</v>
      </c>
      <c r="CS436" s="78">
        <f>BP436/BS436</f>
        <v>7.3527027027027021</v>
      </c>
      <c r="CT436" s="78">
        <f>CK436/BX436</f>
        <v>1.4144927536231886</v>
      </c>
      <c r="CU436" s="78">
        <f>AY436/BO436</f>
        <v>3.7343358395989976</v>
      </c>
      <c r="CV436" s="78">
        <f>BQ436/BM436</f>
        <v>5.4038720658109357E-2</v>
      </c>
      <c r="CW436" s="78">
        <f>BT436/BV436</f>
        <v>40.004081632653062</v>
      </c>
      <c r="CX436" s="78">
        <f>BV436/CK436</f>
        <v>2.0081967213114753</v>
      </c>
      <c r="CY436" s="78">
        <f>CM436/CL436</f>
        <v>0.44237288135593217</v>
      </c>
      <c r="CZ436" s="79">
        <f>BT436/BU436</f>
        <v>80.777472527472511</v>
      </c>
      <c r="DA436" s="78">
        <f>CM436/CK436</f>
        <v>0.35655737704918028</v>
      </c>
      <c r="DB436" s="79">
        <f>BT436/BM436</f>
        <v>8.3406850577973195</v>
      </c>
      <c r="DC436" s="79">
        <f>BQ436/CJ436</f>
        <v>11.705069124423963</v>
      </c>
      <c r="DD436" s="78">
        <f>BT436/CL436</f>
        <v>99.671186440677957</v>
      </c>
      <c r="DE436" s="78">
        <f>CL436/CJ436</f>
        <v>18.125960061443934</v>
      </c>
      <c r="DF436" s="78">
        <f>BT436/BQ436</f>
        <v>154.34645669291336</v>
      </c>
      <c r="DG436" s="78">
        <f>BQ436/CL436</f>
        <v>0.6457627118644067</v>
      </c>
      <c r="DH436" s="78">
        <f>BM436/CI436</f>
        <v>67.793269230769226</v>
      </c>
      <c r="DI436" s="78">
        <f>BM436/BX436</f>
        <v>13.62415458937198</v>
      </c>
      <c r="DJ436" s="78">
        <f>BM436/BN436</f>
        <v>2.1345746291250376</v>
      </c>
      <c r="DK436" s="78">
        <f>BT436/BP436</f>
        <v>21.615879433927585</v>
      </c>
      <c r="DL436" s="67">
        <f>(AD436*0.59933)/BP436*10000</f>
        <v>13.284988612695269</v>
      </c>
      <c r="DM436" s="78">
        <f>BP436/BQ436</f>
        <v>7.1404199475065608</v>
      </c>
      <c r="DN436" s="78">
        <f>CC436/CH436</f>
        <v>10.113636363636365</v>
      </c>
      <c r="DO436" s="78">
        <f>BU436/BQ436</f>
        <v>1.9107611548556431</v>
      </c>
      <c r="DP436" s="78">
        <f>BY436/CG436</f>
        <v>1.6097560975609757</v>
      </c>
      <c r="DQ436" s="78">
        <f>CJ436/CM436</f>
        <v>0.12471264367816093</v>
      </c>
      <c r="DR436" s="78">
        <f>BQ436/BP436</f>
        <v>0.1400477853335784</v>
      </c>
      <c r="DS436" s="78">
        <f>BV436/BZ436</f>
        <v>82.352941176470594</v>
      </c>
      <c r="DT436" s="78">
        <f>BV436/CI436</f>
        <v>14.134615384615383</v>
      </c>
      <c r="DU436" s="78">
        <f>BY436/BX436</f>
        <v>0.19130434782608696</v>
      </c>
      <c r="DV436" s="78">
        <f>BY436/BP436</f>
        <v>3.6390369417386513E-2</v>
      </c>
      <c r="DW436" s="78">
        <f>CH436/CI436</f>
        <v>8.4615384615384606E-2</v>
      </c>
      <c r="DX436" s="67">
        <f>(X436*0.83014)/BU436</f>
        <v>0.2384146835666478</v>
      </c>
      <c r="DY436" s="67">
        <f>BM436/CL436</f>
        <v>11.95</v>
      </c>
      <c r="DZ436" s="67">
        <f>BQ436/(AD436*0.59933)</f>
        <v>105.41806953432187</v>
      </c>
      <c r="EA436" s="80">
        <f>BP436/CI436</f>
        <v>26.158653846153843</v>
      </c>
      <c r="EB436" s="80">
        <f>BQ436/CM436</f>
        <v>1.4597701149425288</v>
      </c>
      <c r="EC436" s="81">
        <f>BM436/BS436</f>
        <v>19.055405405405402</v>
      </c>
      <c r="ED436" s="80">
        <f>BV436/CM436</f>
        <v>5.6321839080459766</v>
      </c>
      <c r="EE436" s="81">
        <f>BN436/BX436</f>
        <v>6.3826086956521744</v>
      </c>
      <c r="EF436" s="81">
        <f>CM436/BU436</f>
        <v>0.35851648351648346</v>
      </c>
      <c r="EG436" s="81">
        <f>BT436/BU436*0.1</f>
        <v>8.0777472527472511</v>
      </c>
      <c r="EH436" s="81">
        <f>BT436/BU436*0.3</f>
        <v>24.233241758241753</v>
      </c>
      <c r="EI436" s="81">
        <f>DM436*1.1</f>
        <v>7.8544619422572177</v>
      </c>
      <c r="EJ436" s="81">
        <f>CY436*50</f>
        <v>22.118644067796609</v>
      </c>
      <c r="EK436" s="81">
        <f>CR436*1.5</f>
        <v>35.853658536585364</v>
      </c>
      <c r="EL436" s="81">
        <f>CI436/3</f>
        <v>0.69333333333333336</v>
      </c>
      <c r="EN436" s="4">
        <v>3</v>
      </c>
      <c r="EO436" s="8">
        <v>1</v>
      </c>
    </row>
    <row r="437" spans="1:145">
      <c r="B437" s="30" t="s">
        <v>980</v>
      </c>
      <c r="C437" s="18" t="s">
        <v>210</v>
      </c>
      <c r="D437" s="4">
        <v>3</v>
      </c>
      <c r="E437" s="8">
        <v>3</v>
      </c>
      <c r="F437" s="8">
        <v>1</v>
      </c>
      <c r="I437" s="64">
        <v>3.7</v>
      </c>
      <c r="J437" s="64">
        <v>3.89</v>
      </c>
      <c r="K437" s="64">
        <v>0.47070000000000001</v>
      </c>
      <c r="L437" s="64">
        <v>75.510000000000005</v>
      </c>
      <c r="M437" s="64">
        <v>0.1014</v>
      </c>
      <c r="N437" s="64">
        <v>7.0400000000000004E-2</v>
      </c>
      <c r="O437" s="64">
        <v>0.61870000000000003</v>
      </c>
      <c r="P437" s="64">
        <v>8.8599999999999998E-2</v>
      </c>
      <c r="Q437" s="64">
        <v>12.38</v>
      </c>
      <c r="R437" s="64">
        <v>2.2000000000000001E-3</v>
      </c>
      <c r="S437" s="64">
        <v>96.831999999999994</v>
      </c>
      <c r="T437" s="31"/>
      <c r="V437" s="58">
        <f t="shared" si="569"/>
        <v>3.8210508922670194</v>
      </c>
      <c r="W437" s="58"/>
      <c r="X437" s="58">
        <f t="shared" si="570"/>
        <v>4.0172670191672175</v>
      </c>
      <c r="Y437" s="58"/>
      <c r="Z437" s="58">
        <f t="shared" si="571"/>
        <v>0.48609963648380705</v>
      </c>
      <c r="AA437" s="58"/>
      <c r="AB437" s="58">
        <f t="shared" si="572"/>
        <v>77.980419695968294</v>
      </c>
      <c r="AC437" s="58"/>
      <c r="AD437" s="58">
        <f t="shared" si="573"/>
        <v>0.10471744877726373</v>
      </c>
      <c r="AE437" s="58"/>
      <c r="AF437" s="58">
        <f t="shared" si="574"/>
        <v>7.270323859881031E-2</v>
      </c>
      <c r="AG437" s="58"/>
      <c r="AH437" s="58">
        <f t="shared" si="575"/>
        <v>0.63894167217448783</v>
      </c>
      <c r="AI437" s="58"/>
      <c r="AJ437" s="58">
        <f t="shared" si="576"/>
        <v>9.1498678122934565E-2</v>
      </c>
      <c r="AK437" s="58"/>
      <c r="AL437" s="58">
        <f t="shared" si="577"/>
        <v>12.785029742233974</v>
      </c>
      <c r="AM437" s="58"/>
      <c r="AN437" s="58">
        <f t="shared" si="578"/>
        <v>2.2719762062128222E-3</v>
      </c>
      <c r="AO437" s="58"/>
      <c r="AP437" s="58">
        <f t="shared" si="579"/>
        <v>7.8383179114342365</v>
      </c>
      <c r="AQ437" s="58">
        <f t="shared" si="580"/>
        <v>2.6066838046272498E-2</v>
      </c>
      <c r="AR437" s="58">
        <f t="shared" si="581"/>
        <v>744.67455621301781</v>
      </c>
      <c r="AS437" s="58">
        <f t="shared" si="582"/>
        <v>19.41131105398458</v>
      </c>
      <c r="AT437" s="58">
        <f t="shared" si="583"/>
        <v>0.11378697268466137</v>
      </c>
      <c r="AU437" s="58">
        <f t="shared" si="584"/>
        <v>6.6860795454545459</v>
      </c>
      <c r="AV437" s="58">
        <f t="shared" si="585"/>
        <v>4.6420118343195265</v>
      </c>
      <c r="AW437" s="58">
        <f t="shared" si="586"/>
        <v>6.233611442193086E-3</v>
      </c>
      <c r="AX437" s="58">
        <f t="shared" si="587"/>
        <v>37.20504984062822</v>
      </c>
      <c r="AY437" s="75">
        <v>41.33</v>
      </c>
      <c r="AZ437" s="75"/>
      <c r="BA437" s="75"/>
      <c r="BB437" s="75"/>
      <c r="BC437" s="75">
        <v>4359.68</v>
      </c>
      <c r="BD437" s="75">
        <v>4.32</v>
      </c>
      <c r="BE437" s="75"/>
      <c r="BF437" s="75"/>
      <c r="BG437" s="76" t="s">
        <v>474</v>
      </c>
      <c r="BH437" s="76"/>
      <c r="BI437" s="76">
        <v>0.27700000000000002</v>
      </c>
      <c r="BJ437" s="76"/>
      <c r="BK437" s="76"/>
      <c r="BL437" s="76"/>
      <c r="BM437" s="75">
        <v>123.29</v>
      </c>
      <c r="BN437" s="75">
        <v>54.64</v>
      </c>
      <c r="BO437" s="77">
        <v>9.58</v>
      </c>
      <c r="BP437" s="75">
        <v>43.26</v>
      </c>
      <c r="BQ437" s="75">
        <v>5.95</v>
      </c>
      <c r="BR437" s="75"/>
      <c r="BS437" s="75">
        <v>6.21</v>
      </c>
      <c r="BT437" s="75">
        <v>979.38</v>
      </c>
      <c r="BU437" s="75">
        <v>12.21</v>
      </c>
      <c r="BV437" s="75">
        <v>25.13</v>
      </c>
      <c r="BW437" s="75">
        <v>2.7</v>
      </c>
      <c r="BX437" s="75">
        <v>9.43</v>
      </c>
      <c r="BY437" s="75">
        <v>1.74</v>
      </c>
      <c r="BZ437" s="75">
        <v>0.34399999999999997</v>
      </c>
      <c r="CA437" s="75">
        <v>1.61</v>
      </c>
      <c r="CB437" s="75">
        <v>0.253</v>
      </c>
      <c r="CC437" s="75">
        <v>1.69</v>
      </c>
      <c r="CD437" s="75">
        <v>0.317</v>
      </c>
      <c r="CE437" s="75">
        <v>0.99299999999999999</v>
      </c>
      <c r="CF437" s="77">
        <v>0.17499999999999999</v>
      </c>
      <c r="CG437" s="75">
        <v>1.29</v>
      </c>
      <c r="CH437" s="77">
        <v>0.17499999999999999</v>
      </c>
      <c r="CI437" s="75">
        <v>1.74</v>
      </c>
      <c r="CJ437" s="75">
        <v>0.66900000000000004</v>
      </c>
      <c r="CK437" s="77">
        <v>13.39</v>
      </c>
      <c r="CL437" s="75">
        <v>10.49</v>
      </c>
      <c r="CM437" s="75">
        <v>4.55</v>
      </c>
      <c r="CN437" s="78">
        <f>BU437/CL437</f>
        <v>1.1639656816015254</v>
      </c>
      <c r="CO437" s="78">
        <f>BU437/CG437</f>
        <v>9.4651162790697683</v>
      </c>
      <c r="CP437" s="78">
        <f>BM437/BU437</f>
        <v>10.097461097461098</v>
      </c>
      <c r="CQ437" s="78">
        <f>BU437/BY437</f>
        <v>7.0172413793103452</v>
      </c>
      <c r="CR437" s="78">
        <f>BV437/CG437</f>
        <v>19.480620155038757</v>
      </c>
      <c r="CS437" s="78">
        <f>BP437/BS437</f>
        <v>6.9661835748792269</v>
      </c>
      <c r="CT437" s="78">
        <f>CK437/BX437</f>
        <v>1.4199363732767762</v>
      </c>
      <c r="CU437" s="78">
        <f>AY437/BO437</f>
        <v>4.3141962421711897</v>
      </c>
      <c r="CV437" s="78">
        <f>BQ437/BM437</f>
        <v>4.8260199529564438E-2</v>
      </c>
      <c r="CW437" s="78">
        <f>BT437/BV437</f>
        <v>38.972542777556704</v>
      </c>
      <c r="CX437" s="78">
        <f>BV437/CK437</f>
        <v>1.8767737117251679</v>
      </c>
      <c r="CY437" s="78">
        <f>CM437/CL437</f>
        <v>0.43374642516682554</v>
      </c>
      <c r="CZ437" s="79">
        <f>BT437/BU437</f>
        <v>80.211302211302211</v>
      </c>
      <c r="DA437" s="78">
        <f>CM437/CK437</f>
        <v>0.33980582524271841</v>
      </c>
      <c r="DB437" s="79">
        <f>BT437/BM437</f>
        <v>7.9437099521453476</v>
      </c>
      <c r="DC437" s="79">
        <f>BQ437/CJ437</f>
        <v>8.8938714499252605</v>
      </c>
      <c r="DD437" s="78">
        <f>BT437/CL437</f>
        <v>93.363203050524305</v>
      </c>
      <c r="DE437" s="78">
        <f>CL437/CJ437</f>
        <v>15.680119581464872</v>
      </c>
      <c r="DF437" s="78">
        <f>BT437/BQ437</f>
        <v>164.60168067226891</v>
      </c>
      <c r="DG437" s="78">
        <f>BQ437/CL437</f>
        <v>0.56720686367969497</v>
      </c>
      <c r="DH437" s="78">
        <f>BM437/CI437</f>
        <v>70.856321839080465</v>
      </c>
      <c r="DI437" s="78">
        <f>BM437/BX437</f>
        <v>13.074231177094381</v>
      </c>
      <c r="DJ437" s="78">
        <f>BM437/BN437</f>
        <v>2.2564055636896048</v>
      </c>
      <c r="DK437" s="78">
        <f>BT437/BP437</f>
        <v>22.639389736477117</v>
      </c>
      <c r="DL437" s="67">
        <f>(AD437*0.59933)/BP437*10000</f>
        <v>14.507699624520916</v>
      </c>
      <c r="DM437" s="78">
        <f>BP437/BQ437</f>
        <v>7.2705882352941167</v>
      </c>
      <c r="DN437" s="78">
        <f>CC437/CH437</f>
        <v>9.6571428571428566</v>
      </c>
      <c r="DO437" s="78">
        <f>BU437/BQ437</f>
        <v>2.0521008403361347</v>
      </c>
      <c r="DP437" s="78">
        <f>BY437/CG437</f>
        <v>1.3488372093023255</v>
      </c>
      <c r="DQ437" s="78">
        <f>CJ437/CM437</f>
        <v>0.14703296703296706</v>
      </c>
      <c r="DR437" s="78">
        <f>BQ437/BP437</f>
        <v>0.13754045307443366</v>
      </c>
      <c r="DS437" s="78">
        <f>BV437/BZ437</f>
        <v>73.052325581395351</v>
      </c>
      <c r="DT437" s="78">
        <f>BV437/CI437</f>
        <v>14.442528735632184</v>
      </c>
      <c r="DU437" s="78">
        <f>BY437/BX437</f>
        <v>0.18451749734888653</v>
      </c>
      <c r="DV437" s="78">
        <f>BY437/BP437</f>
        <v>4.0221914008321778E-2</v>
      </c>
      <c r="DW437" s="78">
        <f>CH437/CI437</f>
        <v>0.10057471264367815</v>
      </c>
      <c r="DX437" s="67">
        <f>(X437*0.83014)/BU437</f>
        <v>0.27312809527366694</v>
      </c>
      <c r="DY437" s="67">
        <f>BM437/CL437</f>
        <v>11.753098188751192</v>
      </c>
      <c r="DZ437" s="67">
        <f>BQ437/(AD437*0.59933)</f>
        <v>94.805142534080858</v>
      </c>
      <c r="EA437" s="80">
        <f>BP437/CI437</f>
        <v>24.862068965517242</v>
      </c>
      <c r="EB437" s="80">
        <f>BQ437/CM437</f>
        <v>1.3076923076923077</v>
      </c>
      <c r="EC437" s="81">
        <f>BM437/BS437</f>
        <v>19.853462157809986</v>
      </c>
      <c r="ED437" s="80">
        <f>BV437/CM437</f>
        <v>5.523076923076923</v>
      </c>
      <c r="EE437" s="81">
        <f>BN437/BX437</f>
        <v>5.7942735949098623</v>
      </c>
      <c r="EF437" s="81">
        <f>CM437/BU437</f>
        <v>0.37264537264537262</v>
      </c>
      <c r="EG437" s="81">
        <f>BT437/BU437*0.1</f>
        <v>8.0211302211302211</v>
      </c>
      <c r="EH437" s="81">
        <f>BT437/BU437*0.3</f>
        <v>24.063390663390663</v>
      </c>
      <c r="EI437" s="81">
        <f>DM437*1.1</f>
        <v>7.9976470588235289</v>
      </c>
      <c r="EJ437" s="81">
        <f>CY437*50</f>
        <v>21.687321258341278</v>
      </c>
      <c r="EK437" s="81">
        <f>CR437*1.5</f>
        <v>29.220930232558135</v>
      </c>
      <c r="EL437" s="81">
        <f>CI437/3</f>
        <v>0.57999999999999996</v>
      </c>
      <c r="EN437" s="4">
        <v>3</v>
      </c>
      <c r="EO437" s="8">
        <v>1</v>
      </c>
    </row>
    <row r="438" spans="1:145">
      <c r="B438" s="30" t="s">
        <v>981</v>
      </c>
      <c r="C438" s="18" t="s">
        <v>210</v>
      </c>
      <c r="D438" s="4">
        <v>3</v>
      </c>
      <c r="E438" s="8">
        <v>3</v>
      </c>
      <c r="F438" s="8">
        <v>1</v>
      </c>
      <c r="I438" s="64">
        <v>3.5</v>
      </c>
      <c r="J438" s="64">
        <v>3.95</v>
      </c>
      <c r="K438" s="64">
        <v>0.52159999999999995</v>
      </c>
      <c r="L438" s="64">
        <v>76.069999999999993</v>
      </c>
      <c r="M438" s="64">
        <v>6.8099999999999994E-2</v>
      </c>
      <c r="N438" s="64">
        <v>8.1500000000000003E-2</v>
      </c>
      <c r="O438" s="64">
        <v>0.54879999999999995</v>
      </c>
      <c r="P438" s="64">
        <v>5.28E-2</v>
      </c>
      <c r="Q438" s="64">
        <v>12.33</v>
      </c>
      <c r="R438" s="64">
        <v>2.0899999999999998E-2</v>
      </c>
      <c r="S438" s="64">
        <v>97.143799999999999</v>
      </c>
      <c r="T438" s="31"/>
      <c r="V438" s="58">
        <f t="shared" si="569"/>
        <v>3.6029062070868134</v>
      </c>
      <c r="W438" s="58"/>
      <c r="X438" s="58">
        <f t="shared" si="570"/>
        <v>4.0661370051408321</v>
      </c>
      <c r="Y438" s="58"/>
      <c r="Z438" s="58">
        <f t="shared" si="571"/>
        <v>0.53693596503328056</v>
      </c>
      <c r="AA438" s="58"/>
      <c r="AB438" s="58">
        <f t="shared" si="572"/>
        <v>78.306592906598254</v>
      </c>
      <c r="AC438" s="58"/>
      <c r="AD438" s="58">
        <f t="shared" si="573"/>
        <v>7.0102260772174851E-2</v>
      </c>
      <c r="AE438" s="58"/>
      <c r="AF438" s="58">
        <f t="shared" si="574"/>
        <v>8.3896244536450088E-2</v>
      </c>
      <c r="AG438" s="58"/>
      <c r="AH438" s="58">
        <f t="shared" si="575"/>
        <v>0.56493569327121229</v>
      </c>
      <c r="AI438" s="58"/>
      <c r="AJ438" s="58">
        <f t="shared" si="576"/>
        <v>5.4352413638338218E-2</v>
      </c>
      <c r="AK438" s="58"/>
      <c r="AL438" s="58">
        <f t="shared" si="577"/>
        <v>12.692523866680117</v>
      </c>
      <c r="AM438" s="58"/>
      <c r="AN438" s="58">
        <f t="shared" si="578"/>
        <v>2.1514497065175543E-2</v>
      </c>
      <c r="AO438" s="58"/>
      <c r="AP438" s="58">
        <f t="shared" si="579"/>
        <v>7.6690432122276455</v>
      </c>
      <c r="AQ438" s="58">
        <f t="shared" si="580"/>
        <v>1.7240506329113923E-2</v>
      </c>
      <c r="AR438" s="58">
        <f t="shared" si="581"/>
        <v>1117.0337738619678</v>
      </c>
      <c r="AS438" s="58">
        <f t="shared" si="582"/>
        <v>19.258227848101267</v>
      </c>
      <c r="AT438" s="58">
        <f t="shared" si="583"/>
        <v>0.1485058309037901</v>
      </c>
      <c r="AU438" s="58">
        <f t="shared" si="584"/>
        <v>6.4</v>
      </c>
      <c r="AV438" s="58">
        <f t="shared" si="585"/>
        <v>7.659324522760647</v>
      </c>
      <c r="AW438" s="58">
        <f t="shared" si="586"/>
        <v>6.8568423820165644E-3</v>
      </c>
      <c r="AX438" s="58">
        <f t="shared" si="587"/>
        <v>38.232285892686811</v>
      </c>
      <c r="AY438" s="75">
        <v>42.2</v>
      </c>
      <c r="AZ438" s="75"/>
      <c r="BA438" s="75"/>
      <c r="BB438" s="75"/>
      <c r="BC438" s="75">
        <v>4359.68</v>
      </c>
      <c r="BD438" s="75">
        <v>4.34</v>
      </c>
      <c r="BE438" s="75"/>
      <c r="BF438" s="75"/>
      <c r="BG438" s="76" t="s">
        <v>475</v>
      </c>
      <c r="BH438" s="76"/>
      <c r="BI438" s="76">
        <v>0.19</v>
      </c>
      <c r="BJ438" s="76"/>
      <c r="BK438" s="76"/>
      <c r="BL438" s="76"/>
      <c r="BM438" s="75">
        <v>131.13</v>
      </c>
      <c r="BN438" s="75">
        <v>56.11</v>
      </c>
      <c r="BO438" s="77">
        <v>9.52</v>
      </c>
      <c r="BP438" s="75">
        <v>40.950000000000003</v>
      </c>
      <c r="BQ438" s="75">
        <v>6.1</v>
      </c>
      <c r="BR438" s="75"/>
      <c r="BS438" s="75">
        <v>6.09</v>
      </c>
      <c r="BT438" s="75">
        <v>965.36</v>
      </c>
      <c r="BU438" s="75">
        <v>11.67</v>
      </c>
      <c r="BV438" s="75">
        <v>24.19</v>
      </c>
      <c r="BW438" s="75">
        <v>2.6</v>
      </c>
      <c r="BX438" s="75">
        <v>8.77</v>
      </c>
      <c r="BY438" s="75">
        <v>1.51</v>
      </c>
      <c r="BZ438" s="75">
        <v>0.27100000000000002</v>
      </c>
      <c r="CA438" s="75">
        <v>1.59</v>
      </c>
      <c r="CB438" s="75">
        <v>0.253</v>
      </c>
      <c r="CC438" s="75">
        <v>1.52</v>
      </c>
      <c r="CD438" s="75">
        <v>0.316</v>
      </c>
      <c r="CE438" s="75">
        <v>0.94099999999999995</v>
      </c>
      <c r="CF438" s="77">
        <v>0.157</v>
      </c>
      <c r="CG438" s="75">
        <v>0.94</v>
      </c>
      <c r="CH438" s="77">
        <v>0.16800000000000001</v>
      </c>
      <c r="CI438" s="75">
        <v>1.88</v>
      </c>
      <c r="CJ438" s="75">
        <v>0.66400000000000003</v>
      </c>
      <c r="CK438" s="77">
        <v>12.99</v>
      </c>
      <c r="CL438" s="75">
        <v>10.08</v>
      </c>
      <c r="CM438" s="75">
        <v>4.6399999999999997</v>
      </c>
      <c r="CN438" s="78">
        <f>BU438/CL438</f>
        <v>1.1577380952380951</v>
      </c>
      <c r="CO438" s="78">
        <f>BU438/CG438</f>
        <v>12.414893617021278</v>
      </c>
      <c r="CP438" s="78">
        <f>BM438/BU438</f>
        <v>11.23650385604113</v>
      </c>
      <c r="CQ438" s="78">
        <f>BU438/BY438</f>
        <v>7.7284768211920527</v>
      </c>
      <c r="CR438" s="78">
        <f>BV438/CG438</f>
        <v>25.734042553191493</v>
      </c>
      <c r="CS438" s="78">
        <f>BP438/BS438</f>
        <v>6.7241379310344831</v>
      </c>
      <c r="CT438" s="78">
        <f>CK438/BX438</f>
        <v>1.4811858608893957</v>
      </c>
      <c r="CU438" s="78">
        <f>AY438/BO438</f>
        <v>4.4327731092436977</v>
      </c>
      <c r="CV438" s="78">
        <f>BQ438/BM438</f>
        <v>4.6518721879051324E-2</v>
      </c>
      <c r="CW438" s="78">
        <f>BT438/BV438</f>
        <v>39.907399751963617</v>
      </c>
      <c r="CX438" s="78">
        <f>BV438/CK438</f>
        <v>1.8622016936104697</v>
      </c>
      <c r="CY438" s="78">
        <f>CM438/CL438</f>
        <v>0.46031746031746029</v>
      </c>
      <c r="CZ438" s="79">
        <f>BT438/BU438</f>
        <v>82.721508140531284</v>
      </c>
      <c r="DA438" s="78">
        <f>CM438/CK438</f>
        <v>0.35719784449576597</v>
      </c>
      <c r="DB438" s="79">
        <f>BT438/BM438</f>
        <v>7.361854648059178</v>
      </c>
      <c r="DC438" s="79">
        <f>BQ438/CJ438</f>
        <v>9.1867469879518069</v>
      </c>
      <c r="DD438" s="78">
        <f>BT438/CL438</f>
        <v>95.769841269841265</v>
      </c>
      <c r="DE438" s="78">
        <f>CL438/CJ438</f>
        <v>15.180722891566264</v>
      </c>
      <c r="DF438" s="78">
        <f>BT438/BQ438</f>
        <v>158.25573770491803</v>
      </c>
      <c r="DG438" s="78">
        <f>BQ438/CL438</f>
        <v>0.60515873015873012</v>
      </c>
      <c r="DH438" s="78">
        <f>BM438/CI438</f>
        <v>69.75</v>
      </c>
      <c r="DI438" s="78">
        <f>BM438/BX438</f>
        <v>14.952109464082099</v>
      </c>
      <c r="DJ438" s="78">
        <f>BM438/BN438</f>
        <v>2.3370165745856353</v>
      </c>
      <c r="DK438" s="78">
        <f>BT438/BP438</f>
        <v>23.574114774114772</v>
      </c>
      <c r="DL438" s="67">
        <f>(AD438*0.59933)/BP438*10000</f>
        <v>10.259923796968877</v>
      </c>
      <c r="DM438" s="78">
        <f>BP438/BQ438</f>
        <v>6.7131147540983616</v>
      </c>
      <c r="DN438" s="78">
        <f>CC438/CH438</f>
        <v>9.0476190476190474</v>
      </c>
      <c r="DO438" s="78">
        <f>BU438/BQ438</f>
        <v>1.9131147540983608</v>
      </c>
      <c r="DP438" s="78">
        <f>BY438/CG438</f>
        <v>1.6063829787234043</v>
      </c>
      <c r="DQ438" s="78">
        <f>CJ438/CM438</f>
        <v>0.14310344827586208</v>
      </c>
      <c r="DR438" s="78">
        <f>BQ438/BP438</f>
        <v>0.14896214896214893</v>
      </c>
      <c r="DS438" s="78">
        <f>BV438/BZ438</f>
        <v>89.261992619926204</v>
      </c>
      <c r="DT438" s="78">
        <f>BV438/CI438</f>
        <v>12.867021276595747</v>
      </c>
      <c r="DU438" s="78">
        <f>BY438/BX438</f>
        <v>0.17217787913340937</v>
      </c>
      <c r="DV438" s="78">
        <f>BY438/BP438</f>
        <v>3.6874236874236875E-2</v>
      </c>
      <c r="DW438" s="78">
        <f>CH438/CI438</f>
        <v>8.9361702127659579E-2</v>
      </c>
      <c r="DX438" s="67">
        <f>(X438*0.83014)/BU438</f>
        <v>0.28924275693638479</v>
      </c>
      <c r="DY438" s="67">
        <f>BM438/CL438</f>
        <v>13.008928571428571</v>
      </c>
      <c r="DZ438" s="67">
        <f>BQ438/(AD438*0.59933)</f>
        <v>145.18835803259799</v>
      </c>
      <c r="EA438" s="80">
        <f>BP438/CI438</f>
        <v>21.781914893617024</v>
      </c>
      <c r="EB438" s="80">
        <f>BQ438/CM438</f>
        <v>1.3146551724137931</v>
      </c>
      <c r="EC438" s="81">
        <f>BM438/BS438</f>
        <v>21.532019704433498</v>
      </c>
      <c r="ED438" s="80">
        <f>BV438/CM438</f>
        <v>5.2133620689655178</v>
      </c>
      <c r="EE438" s="81">
        <f>BN438/BX438</f>
        <v>6.3979475484606612</v>
      </c>
      <c r="EF438" s="81">
        <f>CM438/BU438</f>
        <v>0.39760068551842326</v>
      </c>
      <c r="EG438" s="81">
        <f>BT438/BU438*0.1</f>
        <v>8.2721508140531288</v>
      </c>
      <c r="EH438" s="81">
        <f>BT438/BU438*0.3</f>
        <v>24.816452442159385</v>
      </c>
      <c r="EI438" s="81">
        <f>DM438*1.1</f>
        <v>7.3844262295081986</v>
      </c>
      <c r="EJ438" s="81">
        <f>CY438*50</f>
        <v>23.015873015873016</v>
      </c>
      <c r="EK438" s="81">
        <f>CR438*1.5</f>
        <v>38.601063829787236</v>
      </c>
      <c r="EL438" s="81">
        <f>CI438/3</f>
        <v>0.62666666666666659</v>
      </c>
      <c r="EN438" s="4">
        <v>3</v>
      </c>
      <c r="EO438" s="8">
        <v>1</v>
      </c>
    </row>
    <row r="439" spans="1:145">
      <c r="B439" s="30" t="s">
        <v>982</v>
      </c>
      <c r="C439" s="18" t="s">
        <v>210</v>
      </c>
      <c r="D439" s="4">
        <v>3</v>
      </c>
      <c r="E439" s="8">
        <v>3</v>
      </c>
      <c r="F439" s="8">
        <v>1</v>
      </c>
      <c r="I439" s="64">
        <v>3.66</v>
      </c>
      <c r="J439" s="64">
        <v>3.95</v>
      </c>
      <c r="K439" s="64">
        <v>0.64259999999999995</v>
      </c>
      <c r="L439" s="64">
        <v>75.77</v>
      </c>
      <c r="M439" s="64">
        <v>0.12</v>
      </c>
      <c r="N439" s="64">
        <v>6.8099999999999994E-2</v>
      </c>
      <c r="O439" s="64">
        <v>0.58279999999999998</v>
      </c>
      <c r="P439" s="64">
        <v>6.6199999999999995E-2</v>
      </c>
      <c r="Q439" s="64">
        <v>12.29</v>
      </c>
      <c r="R439" s="64">
        <v>1.41E-2</v>
      </c>
      <c r="S439" s="64">
        <v>97.163899999999998</v>
      </c>
      <c r="T439" s="31"/>
      <c r="V439" s="58">
        <f t="shared" si="569"/>
        <v>3.7668310967344869</v>
      </c>
      <c r="W439" s="58"/>
      <c r="X439" s="58">
        <f t="shared" si="570"/>
        <v>4.0652958557653616</v>
      </c>
      <c r="Y439" s="58"/>
      <c r="Z439" s="58">
        <f t="shared" si="571"/>
        <v>0.66135673845944831</v>
      </c>
      <c r="AA439" s="58"/>
      <c r="AB439" s="58">
        <f t="shared" si="572"/>
        <v>77.981637212997839</v>
      </c>
      <c r="AC439" s="58"/>
      <c r="AD439" s="58">
        <f t="shared" si="573"/>
        <v>0.12350265890932743</v>
      </c>
      <c r="AE439" s="58"/>
      <c r="AF439" s="58">
        <f t="shared" si="574"/>
        <v>7.0087758931043312E-2</v>
      </c>
      <c r="AG439" s="58"/>
      <c r="AH439" s="58">
        <f t="shared" si="575"/>
        <v>0.5998112467696336</v>
      </c>
      <c r="AI439" s="58"/>
      <c r="AJ439" s="58">
        <f t="shared" si="576"/>
        <v>6.8132300164978968E-2</v>
      </c>
      <c r="AK439" s="58"/>
      <c r="AL439" s="58">
        <f t="shared" si="577"/>
        <v>12.648730649963618</v>
      </c>
      <c r="AM439" s="58"/>
      <c r="AN439" s="58">
        <f t="shared" si="578"/>
        <v>1.4511562421845974E-2</v>
      </c>
      <c r="AO439" s="58"/>
      <c r="AP439" s="58">
        <f t="shared" si="579"/>
        <v>7.8321269524998485</v>
      </c>
      <c r="AQ439" s="58">
        <f t="shared" si="580"/>
        <v>3.0379746835443037E-2</v>
      </c>
      <c r="AR439" s="58">
        <f t="shared" si="581"/>
        <v>631.41666666666674</v>
      </c>
      <c r="AS439" s="58">
        <f t="shared" si="582"/>
        <v>19.182278481012659</v>
      </c>
      <c r="AT439" s="58">
        <f t="shared" si="583"/>
        <v>0.11684969114619079</v>
      </c>
      <c r="AU439" s="58">
        <f t="shared" si="584"/>
        <v>9.4361233480176203</v>
      </c>
      <c r="AV439" s="58">
        <f t="shared" si="585"/>
        <v>5.3549999999999995</v>
      </c>
      <c r="AW439" s="58">
        <f t="shared" si="586"/>
        <v>8.4809291276230683E-3</v>
      </c>
      <c r="AX439" s="58">
        <f t="shared" si="587"/>
        <v>29.568152094005402</v>
      </c>
      <c r="AY439" s="58"/>
      <c r="AZ439" s="58"/>
      <c r="BA439" s="58"/>
      <c r="BB439" s="58"/>
      <c r="BC439" s="58"/>
      <c r="BD439" s="58"/>
      <c r="BE439" s="58"/>
      <c r="BF439" s="58"/>
      <c r="BG439" s="58"/>
      <c r="BH439" s="58"/>
      <c r="BI439" s="58"/>
      <c r="BJ439" s="58"/>
      <c r="BK439" s="58"/>
      <c r="BL439" s="58"/>
      <c r="BM439" s="58"/>
      <c r="BN439" s="58"/>
      <c r="BO439" s="58"/>
      <c r="BP439" s="58"/>
      <c r="BQ439" s="58"/>
      <c r="BR439" s="58"/>
      <c r="BS439" s="58"/>
      <c r="BT439" s="58"/>
      <c r="BU439" s="58"/>
      <c r="BV439" s="58"/>
      <c r="BW439" s="58"/>
      <c r="BX439" s="58"/>
      <c r="BY439" s="58"/>
      <c r="BZ439" s="58"/>
      <c r="CA439" s="58"/>
      <c r="CB439" s="58"/>
      <c r="CC439" s="58"/>
      <c r="CD439" s="58"/>
      <c r="CE439" s="58"/>
      <c r="CF439" s="58"/>
      <c r="CG439" s="58"/>
      <c r="CH439" s="58"/>
      <c r="CI439" s="58"/>
      <c r="CJ439" s="58"/>
      <c r="CK439" s="58"/>
      <c r="CL439" s="58"/>
      <c r="CM439" s="58"/>
      <c r="CN439" s="58"/>
      <c r="CO439" s="58"/>
      <c r="CP439" s="58"/>
      <c r="CQ439" s="58"/>
      <c r="CR439" s="58"/>
      <c r="CS439" s="58"/>
      <c r="CT439" s="58"/>
      <c r="CU439" s="58"/>
      <c r="CV439" s="58"/>
      <c r="CW439" s="58"/>
      <c r="CX439" s="58"/>
      <c r="CY439" s="58"/>
      <c r="CZ439" s="58"/>
      <c r="DA439" s="58"/>
      <c r="DB439" s="58"/>
      <c r="DC439" s="58"/>
      <c r="DD439" s="58"/>
      <c r="DE439" s="58"/>
      <c r="DF439" s="58"/>
      <c r="DG439" s="58"/>
      <c r="DH439" s="58"/>
      <c r="DI439" s="58"/>
      <c r="DJ439" s="58"/>
      <c r="DK439" s="58"/>
      <c r="DL439" s="58"/>
      <c r="DM439" s="58"/>
      <c r="DN439" s="58"/>
      <c r="DO439" s="58"/>
      <c r="DP439" s="58"/>
      <c r="DQ439" s="58"/>
      <c r="DR439" s="58"/>
      <c r="DS439" s="58"/>
      <c r="DT439" s="58"/>
      <c r="DU439" s="58"/>
      <c r="DV439" s="58"/>
      <c r="DW439" s="58"/>
      <c r="DX439" s="58"/>
      <c r="DY439" s="58"/>
      <c r="DZ439" s="58"/>
      <c r="EA439" s="58"/>
      <c r="EB439" s="58"/>
      <c r="EC439" s="58"/>
      <c r="ED439" s="58"/>
      <c r="EE439" s="58"/>
      <c r="EF439" s="58"/>
      <c r="EG439" s="58"/>
      <c r="EH439" s="58"/>
      <c r="EI439" s="58"/>
      <c r="EJ439" s="58"/>
      <c r="EK439" s="58"/>
      <c r="EL439" s="58"/>
      <c r="EN439" s="4">
        <v>3</v>
      </c>
      <c r="EO439" s="8">
        <v>1</v>
      </c>
    </row>
    <row r="440" spans="1:145">
      <c r="B440" s="30" t="s">
        <v>983</v>
      </c>
      <c r="C440" s="18" t="s">
        <v>210</v>
      </c>
      <c r="D440" s="4">
        <v>3</v>
      </c>
      <c r="E440" s="8">
        <v>3</v>
      </c>
      <c r="F440" s="8">
        <v>1</v>
      </c>
      <c r="I440" s="64">
        <v>3.57</v>
      </c>
      <c r="J440" s="64">
        <v>3.86</v>
      </c>
      <c r="K440" s="64">
        <v>0.63009999999999999</v>
      </c>
      <c r="L440" s="64">
        <v>75.430000000000007</v>
      </c>
      <c r="M440" s="64">
        <v>9.8799999999999999E-2</v>
      </c>
      <c r="N440" s="64">
        <v>9.4700000000000006E-2</v>
      </c>
      <c r="O440" s="64">
        <v>0.61140000000000005</v>
      </c>
      <c r="P440" s="64">
        <v>0</v>
      </c>
      <c r="Q440" s="64">
        <v>12.23</v>
      </c>
      <c r="R440" s="64">
        <v>4.0000000000000002E-4</v>
      </c>
      <c r="S440" s="64">
        <v>96.525499999999994</v>
      </c>
      <c r="T440" s="31"/>
      <c r="V440" s="58">
        <f t="shared" si="569"/>
        <v>3.6985045402510219</v>
      </c>
      <c r="W440" s="58"/>
      <c r="X440" s="58">
        <f t="shared" si="570"/>
        <v>3.9989432844170714</v>
      </c>
      <c r="Y440" s="58"/>
      <c r="Z440" s="58">
        <f t="shared" si="571"/>
        <v>0.65278087137595764</v>
      </c>
      <c r="AA440" s="58"/>
      <c r="AB440" s="58">
        <f t="shared" si="572"/>
        <v>78.145153353259005</v>
      </c>
      <c r="AC440" s="58"/>
      <c r="AD440" s="58">
        <f t="shared" si="573"/>
        <v>0.1023563721503644</v>
      </c>
      <c r="AE440" s="58"/>
      <c r="AF440" s="58">
        <f t="shared" si="574"/>
        <v>9.8108789905258204E-2</v>
      </c>
      <c r="AG440" s="58"/>
      <c r="AH440" s="58">
        <f t="shared" si="575"/>
        <v>0.63340775235559532</v>
      </c>
      <c r="AI440" s="58"/>
      <c r="AJ440" s="58">
        <f t="shared" si="576"/>
        <v>0</v>
      </c>
      <c r="AK440" s="58"/>
      <c r="AL440" s="58">
        <f t="shared" si="577"/>
        <v>12.67022703845098</v>
      </c>
      <c r="AM440" s="58"/>
      <c r="AN440" s="58">
        <f t="shared" si="578"/>
        <v>4.1439826781524059E-4</v>
      </c>
      <c r="AO440" s="58"/>
      <c r="AP440" s="58">
        <f t="shared" si="579"/>
        <v>7.6974478246680933</v>
      </c>
      <c r="AQ440" s="58">
        <f t="shared" si="580"/>
        <v>2.5595854922279788E-2</v>
      </c>
      <c r="AR440" s="58">
        <f t="shared" si="581"/>
        <v>763.46153846153879</v>
      </c>
      <c r="AS440" s="58">
        <f t="shared" si="582"/>
        <v>19.541450777202076</v>
      </c>
      <c r="AT440" s="58">
        <f t="shared" si="583"/>
        <v>0.15489041543997381</v>
      </c>
      <c r="AU440" s="58">
        <f t="shared" si="584"/>
        <v>6.65364308342133</v>
      </c>
      <c r="AV440" s="58">
        <f t="shared" si="585"/>
        <v>6.3775303643724701</v>
      </c>
      <c r="AW440" s="58">
        <f t="shared" si="586"/>
        <v>8.3534402757523499E-3</v>
      </c>
      <c r="AX440" s="58">
        <f t="shared" si="587"/>
        <v>37.318737572664936</v>
      </c>
      <c r="AY440" s="58"/>
      <c r="AZ440" s="58"/>
      <c r="BA440" s="58"/>
      <c r="BB440" s="58"/>
      <c r="BC440" s="58"/>
      <c r="BD440" s="58"/>
      <c r="BE440" s="58"/>
      <c r="BF440" s="58"/>
      <c r="BG440" s="58"/>
      <c r="BH440" s="58"/>
      <c r="BI440" s="58"/>
      <c r="BJ440" s="58"/>
      <c r="BK440" s="58"/>
      <c r="BL440" s="58"/>
      <c r="BM440" s="58"/>
      <c r="BN440" s="58"/>
      <c r="BO440" s="58"/>
      <c r="BP440" s="58"/>
      <c r="BQ440" s="58"/>
      <c r="BR440" s="58"/>
      <c r="BS440" s="58"/>
      <c r="BT440" s="58"/>
      <c r="BU440" s="58"/>
      <c r="BV440" s="58"/>
      <c r="BW440" s="58"/>
      <c r="BX440" s="58"/>
      <c r="BY440" s="58"/>
      <c r="BZ440" s="58"/>
      <c r="CA440" s="58"/>
      <c r="CB440" s="58"/>
      <c r="CC440" s="58"/>
      <c r="CD440" s="58"/>
      <c r="CE440" s="58"/>
      <c r="CF440" s="58"/>
      <c r="CG440" s="58"/>
      <c r="CH440" s="58"/>
      <c r="CI440" s="58"/>
      <c r="CJ440" s="58"/>
      <c r="CK440" s="58"/>
      <c r="CL440" s="58"/>
      <c r="CM440" s="58"/>
      <c r="CN440" s="58"/>
      <c r="CO440" s="58"/>
      <c r="CP440" s="58"/>
      <c r="CQ440" s="58"/>
      <c r="CR440" s="58"/>
      <c r="CS440" s="58"/>
      <c r="CT440" s="58"/>
      <c r="CU440" s="58"/>
      <c r="CV440" s="58"/>
      <c r="CW440" s="58"/>
      <c r="CX440" s="58"/>
      <c r="CY440" s="58"/>
      <c r="CZ440" s="58"/>
      <c r="DA440" s="58"/>
      <c r="DB440" s="58"/>
      <c r="DC440" s="58"/>
      <c r="DD440" s="58"/>
      <c r="DE440" s="58"/>
      <c r="DF440" s="58"/>
      <c r="DG440" s="58"/>
      <c r="DH440" s="58"/>
      <c r="DI440" s="58"/>
      <c r="DJ440" s="58"/>
      <c r="DK440" s="58"/>
      <c r="DL440" s="58"/>
      <c r="DM440" s="58"/>
      <c r="DN440" s="58"/>
      <c r="DO440" s="58"/>
      <c r="DP440" s="58"/>
      <c r="DQ440" s="58"/>
      <c r="DR440" s="58"/>
      <c r="DS440" s="58"/>
      <c r="DT440" s="58"/>
      <c r="DU440" s="58"/>
      <c r="DV440" s="58"/>
      <c r="DW440" s="58"/>
      <c r="DX440" s="58"/>
      <c r="DY440" s="58"/>
      <c r="DZ440" s="58"/>
      <c r="EA440" s="58"/>
      <c r="EB440" s="58"/>
      <c r="EC440" s="58"/>
      <c r="ED440" s="58"/>
      <c r="EE440" s="58"/>
      <c r="EF440" s="58"/>
      <c r="EG440" s="58"/>
      <c r="EH440" s="58"/>
      <c r="EI440" s="58"/>
      <c r="EJ440" s="58"/>
      <c r="EK440" s="58"/>
      <c r="EL440" s="58"/>
      <c r="EN440" s="4">
        <v>3</v>
      </c>
      <c r="EO440" s="8">
        <v>1</v>
      </c>
    </row>
    <row r="441" spans="1:145">
      <c r="B441" s="30" t="s">
        <v>984</v>
      </c>
      <c r="C441" s="18" t="s">
        <v>210</v>
      </c>
      <c r="D441" s="4">
        <v>3</v>
      </c>
      <c r="E441" s="8">
        <v>3</v>
      </c>
      <c r="F441" s="8">
        <v>1</v>
      </c>
      <c r="I441" s="64">
        <v>3.72</v>
      </c>
      <c r="J441" s="64">
        <v>3.89</v>
      </c>
      <c r="K441" s="64">
        <v>0.51519999999999999</v>
      </c>
      <c r="L441" s="64">
        <v>74.680000000000007</v>
      </c>
      <c r="M441" s="64">
        <v>8.2199999999999995E-2</v>
      </c>
      <c r="N441" s="64">
        <v>8.8700000000000001E-2</v>
      </c>
      <c r="O441" s="64">
        <v>0.61419999999999997</v>
      </c>
      <c r="P441" s="64">
        <v>3.7199999999999997E-2</v>
      </c>
      <c r="Q441" s="64">
        <v>12.44</v>
      </c>
      <c r="R441" s="64">
        <v>1.5100000000000001E-2</v>
      </c>
      <c r="S441" s="64">
        <v>96.082599999999999</v>
      </c>
      <c r="T441" s="31"/>
      <c r="V441" s="58">
        <f t="shared" si="569"/>
        <v>3.8716687516782438</v>
      </c>
      <c r="W441" s="58"/>
      <c r="X441" s="58">
        <f t="shared" si="570"/>
        <v>4.0485998505452603</v>
      </c>
      <c r="Y441" s="58"/>
      <c r="Z441" s="58">
        <f t="shared" si="571"/>
        <v>0.53620530668404054</v>
      </c>
      <c r="AA441" s="58"/>
      <c r="AB441" s="58">
        <f t="shared" si="572"/>
        <v>77.724790961110557</v>
      </c>
      <c r="AC441" s="58"/>
      <c r="AD441" s="58">
        <f t="shared" si="573"/>
        <v>8.5551390158051493E-2</v>
      </c>
      <c r="AE441" s="58"/>
      <c r="AF441" s="58">
        <f t="shared" si="574"/>
        <v>9.2316402761790387E-2</v>
      </c>
      <c r="AG441" s="58"/>
      <c r="AH441" s="58">
        <f t="shared" si="575"/>
        <v>0.63924165249483256</v>
      </c>
      <c r="AI441" s="58"/>
      <c r="AJ441" s="58">
        <f t="shared" si="576"/>
        <v>3.8716687516782436E-2</v>
      </c>
      <c r="AK441" s="58"/>
      <c r="AL441" s="58">
        <f t="shared" si="577"/>
        <v>12.947193352386384</v>
      </c>
      <c r="AM441" s="58"/>
      <c r="AN441" s="58">
        <f t="shared" si="578"/>
        <v>1.5715644664070289E-2</v>
      </c>
      <c r="AO441" s="58"/>
      <c r="AP441" s="58">
        <f t="shared" si="579"/>
        <v>7.920268602223504</v>
      </c>
      <c r="AQ441" s="58">
        <f t="shared" si="580"/>
        <v>2.1131105398457577E-2</v>
      </c>
      <c r="AR441" s="58">
        <f t="shared" si="581"/>
        <v>908.51581508515847</v>
      </c>
      <c r="AS441" s="58">
        <f t="shared" si="582"/>
        <v>19.197943444730079</v>
      </c>
      <c r="AT441" s="58">
        <f t="shared" si="583"/>
        <v>0.1444154998371866</v>
      </c>
      <c r="AU441" s="58">
        <f t="shared" si="584"/>
        <v>5.8083427282976308</v>
      </c>
      <c r="AV441" s="58">
        <f t="shared" si="585"/>
        <v>6.2676399026763994</v>
      </c>
      <c r="AW441" s="58">
        <f t="shared" si="586"/>
        <v>6.8987680771290822E-3</v>
      </c>
      <c r="AX441" s="58">
        <f t="shared" si="587"/>
        <v>40.547639564435158</v>
      </c>
      <c r="AY441" s="58"/>
      <c r="AZ441" s="58"/>
      <c r="BA441" s="58"/>
      <c r="BB441" s="58"/>
      <c r="BC441" s="58"/>
      <c r="BD441" s="58"/>
      <c r="BE441" s="58"/>
      <c r="BF441" s="58"/>
      <c r="BG441" s="58"/>
      <c r="BH441" s="58"/>
      <c r="BI441" s="58"/>
      <c r="BJ441" s="58"/>
      <c r="BK441" s="58"/>
      <c r="BL441" s="58"/>
      <c r="BM441" s="58"/>
      <c r="BN441" s="58"/>
      <c r="BO441" s="58"/>
      <c r="BP441" s="58"/>
      <c r="BQ441" s="58"/>
      <c r="BR441" s="58"/>
      <c r="BS441" s="58"/>
      <c r="BT441" s="58"/>
      <c r="BU441" s="58"/>
      <c r="BV441" s="58"/>
      <c r="BW441" s="58"/>
      <c r="BX441" s="58"/>
      <c r="BY441" s="58"/>
      <c r="BZ441" s="58"/>
      <c r="CA441" s="58"/>
      <c r="CB441" s="58"/>
      <c r="CC441" s="58"/>
      <c r="CD441" s="58"/>
      <c r="CE441" s="58"/>
      <c r="CF441" s="58"/>
      <c r="CG441" s="58"/>
      <c r="CH441" s="58"/>
      <c r="CI441" s="58"/>
      <c r="CJ441" s="58"/>
      <c r="CK441" s="58"/>
      <c r="CL441" s="58"/>
      <c r="CM441" s="58"/>
      <c r="CN441" s="58"/>
      <c r="CO441" s="58"/>
      <c r="CP441" s="58"/>
      <c r="CQ441" s="58"/>
      <c r="CR441" s="58"/>
      <c r="CS441" s="58"/>
      <c r="CT441" s="58"/>
      <c r="CU441" s="58"/>
      <c r="CV441" s="58"/>
      <c r="CW441" s="58"/>
      <c r="CX441" s="58"/>
      <c r="CY441" s="58"/>
      <c r="CZ441" s="58"/>
      <c r="DA441" s="58"/>
      <c r="DB441" s="58"/>
      <c r="DC441" s="58"/>
      <c r="DD441" s="58"/>
      <c r="DE441" s="58"/>
      <c r="DF441" s="58"/>
      <c r="DG441" s="58"/>
      <c r="DH441" s="58"/>
      <c r="DI441" s="58"/>
      <c r="DJ441" s="58"/>
      <c r="DK441" s="58"/>
      <c r="DL441" s="58"/>
      <c r="DM441" s="58"/>
      <c r="DN441" s="58"/>
      <c r="DO441" s="58"/>
      <c r="DP441" s="58"/>
      <c r="DQ441" s="58"/>
      <c r="DR441" s="58"/>
      <c r="DS441" s="58"/>
      <c r="DT441" s="58"/>
      <c r="DU441" s="58"/>
      <c r="DV441" s="58"/>
      <c r="DW441" s="58"/>
      <c r="DX441" s="58"/>
      <c r="DY441" s="58"/>
      <c r="DZ441" s="58"/>
      <c r="EA441" s="58"/>
      <c r="EB441" s="58"/>
      <c r="EC441" s="58"/>
      <c r="ED441" s="58"/>
      <c r="EE441" s="58"/>
      <c r="EF441" s="58"/>
      <c r="EG441" s="58"/>
      <c r="EH441" s="58"/>
      <c r="EI441" s="58"/>
      <c r="EJ441" s="58"/>
      <c r="EK441" s="58"/>
      <c r="EL441" s="58"/>
      <c r="EN441" s="4">
        <v>3</v>
      </c>
      <c r="EO441" s="8">
        <v>1</v>
      </c>
    </row>
    <row r="442" spans="1:145">
      <c r="B442" s="30" t="s">
        <v>985</v>
      </c>
      <c r="C442" s="18" t="s">
        <v>210</v>
      </c>
      <c r="D442" s="4">
        <v>3</v>
      </c>
      <c r="E442" s="8">
        <v>3</v>
      </c>
      <c r="F442" s="8">
        <v>1</v>
      </c>
      <c r="I442" s="64">
        <v>3.67</v>
      </c>
      <c r="J442" s="64">
        <v>4</v>
      </c>
      <c r="K442" s="64">
        <v>0.55989999999999995</v>
      </c>
      <c r="L442" s="64">
        <v>74.66</v>
      </c>
      <c r="M442" s="64">
        <v>9.2600000000000002E-2</v>
      </c>
      <c r="N442" s="64">
        <v>6.1600000000000002E-2</v>
      </c>
      <c r="O442" s="64">
        <v>0.58489999999999998</v>
      </c>
      <c r="P442" s="64">
        <v>0.13980000000000001</v>
      </c>
      <c r="Q442" s="64">
        <v>12.17</v>
      </c>
      <c r="R442" s="64">
        <v>0</v>
      </c>
      <c r="S442" s="64">
        <v>95.938900000000004</v>
      </c>
      <c r="T442" s="31"/>
      <c r="V442" s="58">
        <f t="shared" si="569"/>
        <v>3.8253513434071058</v>
      </c>
      <c r="W442" s="58"/>
      <c r="X442" s="58">
        <f t="shared" si="570"/>
        <v>4.1693202652938481</v>
      </c>
      <c r="Y442" s="58"/>
      <c r="Z442" s="58">
        <f t="shared" si="571"/>
        <v>0.58360060413450632</v>
      </c>
      <c r="AA442" s="58"/>
      <c r="AB442" s="58">
        <f t="shared" si="572"/>
        <v>77.820362751709681</v>
      </c>
      <c r="AC442" s="58"/>
      <c r="AD442" s="58">
        <f t="shared" si="573"/>
        <v>9.6519764141552583E-2</v>
      </c>
      <c r="AE442" s="58"/>
      <c r="AF442" s="58">
        <f t="shared" si="574"/>
        <v>6.4207532085525265E-2</v>
      </c>
      <c r="AG442" s="58"/>
      <c r="AH442" s="58">
        <f t="shared" si="575"/>
        <v>0.60965885579259294</v>
      </c>
      <c r="AI442" s="58"/>
      <c r="AJ442" s="58">
        <f t="shared" si="576"/>
        <v>0.14571774327202</v>
      </c>
      <c r="AK442" s="58"/>
      <c r="AL442" s="58">
        <f t="shared" si="577"/>
        <v>12.685156907156534</v>
      </c>
      <c r="AM442" s="58"/>
      <c r="AN442" s="58">
        <f t="shared" si="578"/>
        <v>0</v>
      </c>
      <c r="AO442" s="58"/>
      <c r="AP442" s="58">
        <f t="shared" si="579"/>
        <v>7.9946716087009539</v>
      </c>
      <c r="AQ442" s="58">
        <f t="shared" si="580"/>
        <v>2.315E-2</v>
      </c>
      <c r="AR442" s="58">
        <f t="shared" si="581"/>
        <v>806.26349892008648</v>
      </c>
      <c r="AS442" s="58">
        <f t="shared" si="582"/>
        <v>18.665000000000003</v>
      </c>
      <c r="AT442" s="58">
        <f t="shared" si="583"/>
        <v>0.10531714823046676</v>
      </c>
      <c r="AU442" s="58">
        <f t="shared" si="584"/>
        <v>9.0892857142857117</v>
      </c>
      <c r="AV442" s="58">
        <f t="shared" si="585"/>
        <v>6.0464362850971911</v>
      </c>
      <c r="AW442" s="58">
        <f t="shared" si="586"/>
        <v>7.4993302973479763E-3</v>
      </c>
      <c r="AX442" s="58">
        <f t="shared" si="587"/>
        <v>30.353961210932738</v>
      </c>
      <c r="AY442" s="58"/>
      <c r="AZ442" s="58"/>
      <c r="BA442" s="58"/>
      <c r="BB442" s="58"/>
      <c r="BC442" s="58"/>
      <c r="BD442" s="58"/>
      <c r="BE442" s="58"/>
      <c r="BF442" s="58"/>
      <c r="BG442" s="58"/>
      <c r="BH442" s="58"/>
      <c r="BI442" s="58"/>
      <c r="BJ442" s="58"/>
      <c r="BK442" s="58"/>
      <c r="BL442" s="58"/>
      <c r="BM442" s="58"/>
      <c r="BN442" s="58"/>
      <c r="BO442" s="58"/>
      <c r="BP442" s="58"/>
      <c r="BQ442" s="58"/>
      <c r="BR442" s="58"/>
      <c r="BS442" s="58"/>
      <c r="BT442" s="58"/>
      <c r="BU442" s="58"/>
      <c r="BV442" s="58"/>
      <c r="BW442" s="58"/>
      <c r="BX442" s="58"/>
      <c r="BY442" s="58"/>
      <c r="BZ442" s="58"/>
      <c r="CA442" s="58"/>
      <c r="CB442" s="58"/>
      <c r="CC442" s="58"/>
      <c r="CD442" s="58"/>
      <c r="CE442" s="58"/>
      <c r="CF442" s="58"/>
      <c r="CG442" s="58"/>
      <c r="CH442" s="58"/>
      <c r="CI442" s="58"/>
      <c r="CJ442" s="58"/>
      <c r="CK442" s="58"/>
      <c r="CL442" s="58"/>
      <c r="CM442" s="58"/>
      <c r="CN442" s="58"/>
      <c r="CO442" s="58"/>
      <c r="CP442" s="58"/>
      <c r="CQ442" s="58"/>
      <c r="CR442" s="58"/>
      <c r="CS442" s="58"/>
      <c r="CT442" s="58"/>
      <c r="CU442" s="58"/>
      <c r="CV442" s="58"/>
      <c r="CW442" s="58"/>
      <c r="CX442" s="58"/>
      <c r="CY442" s="58"/>
      <c r="CZ442" s="58"/>
      <c r="DA442" s="58"/>
      <c r="DB442" s="58"/>
      <c r="DC442" s="58"/>
      <c r="DD442" s="58"/>
      <c r="DE442" s="58"/>
      <c r="DF442" s="58"/>
      <c r="DG442" s="58"/>
      <c r="DH442" s="58"/>
      <c r="DI442" s="58"/>
      <c r="DJ442" s="58"/>
      <c r="DK442" s="58"/>
      <c r="DL442" s="58"/>
      <c r="DM442" s="58"/>
      <c r="DN442" s="58"/>
      <c r="DO442" s="58"/>
      <c r="DP442" s="58"/>
      <c r="DQ442" s="58"/>
      <c r="DR442" s="58"/>
      <c r="DS442" s="58"/>
      <c r="DT442" s="58"/>
      <c r="DU442" s="58"/>
      <c r="DV442" s="58"/>
      <c r="DW442" s="58"/>
      <c r="DX442" s="58"/>
      <c r="DY442" s="58"/>
      <c r="DZ442" s="58"/>
      <c r="EA442" s="58"/>
      <c r="EB442" s="58"/>
      <c r="EC442" s="58"/>
      <c r="ED442" s="58"/>
      <c r="EE442" s="58"/>
      <c r="EF442" s="58"/>
      <c r="EG442" s="58"/>
      <c r="EH442" s="58"/>
      <c r="EI442" s="58"/>
      <c r="EJ442" s="58"/>
      <c r="EK442" s="58"/>
      <c r="EL442" s="58"/>
      <c r="EN442" s="4">
        <v>3</v>
      </c>
      <c r="EO442" s="8">
        <v>1</v>
      </c>
    </row>
    <row r="443" spans="1:145">
      <c r="B443" s="30" t="s">
        <v>986</v>
      </c>
      <c r="C443" s="18" t="s">
        <v>210</v>
      </c>
      <c r="D443" s="4">
        <v>3</v>
      </c>
      <c r="E443" s="8">
        <v>3</v>
      </c>
      <c r="F443" s="8">
        <v>1</v>
      </c>
      <c r="I443" s="64">
        <v>3.7</v>
      </c>
      <c r="J443" s="64">
        <v>4.0199999999999996</v>
      </c>
      <c r="K443" s="64">
        <v>0.66769999999999996</v>
      </c>
      <c r="L443" s="64">
        <v>73.98</v>
      </c>
      <c r="M443" s="64">
        <v>0.13300000000000001</v>
      </c>
      <c r="N443" s="64">
        <v>7.6499999999999999E-2</v>
      </c>
      <c r="O443" s="64">
        <v>0.57840000000000003</v>
      </c>
      <c r="P443" s="64">
        <v>6.0999999999999999E-2</v>
      </c>
      <c r="Q443" s="64">
        <v>12.11</v>
      </c>
      <c r="R443" s="64">
        <v>8.6E-3</v>
      </c>
      <c r="S443" s="64">
        <v>95.335300000000004</v>
      </c>
      <c r="T443" s="31"/>
      <c r="V443" s="58">
        <f t="shared" si="569"/>
        <v>3.8810388177306829</v>
      </c>
      <c r="W443" s="58"/>
      <c r="X443" s="58">
        <f t="shared" si="570"/>
        <v>4.216696228993877</v>
      </c>
      <c r="Y443" s="58"/>
      <c r="Z443" s="58">
        <f t="shared" si="571"/>
        <v>0.70037016718885858</v>
      </c>
      <c r="AA443" s="58"/>
      <c r="AB443" s="58">
        <f t="shared" si="572"/>
        <v>77.599797766409708</v>
      </c>
      <c r="AC443" s="58"/>
      <c r="AD443" s="58">
        <f t="shared" si="573"/>
        <v>0.13950761155626509</v>
      </c>
      <c r="AE443" s="58"/>
      <c r="AF443" s="58">
        <f t="shared" si="574"/>
        <v>8.024309988010736E-2</v>
      </c>
      <c r="AG443" s="58"/>
      <c r="AH443" s="58">
        <f t="shared" si="575"/>
        <v>0.6067007708582236</v>
      </c>
      <c r="AI443" s="58"/>
      <c r="AJ443" s="58">
        <f t="shared" si="576"/>
        <v>6.3984694022046387E-2</v>
      </c>
      <c r="AK443" s="58"/>
      <c r="AL443" s="58">
        <f t="shared" si="577"/>
        <v>12.702535157491505</v>
      </c>
      <c r="AM443" s="58"/>
      <c r="AN443" s="58">
        <f t="shared" si="578"/>
        <v>9.0207929276983449E-3</v>
      </c>
      <c r="AO443" s="58"/>
      <c r="AP443" s="58">
        <f t="shared" si="579"/>
        <v>8.0977350467245603</v>
      </c>
      <c r="AQ443" s="58">
        <f t="shared" si="580"/>
        <v>3.308457711442786E-2</v>
      </c>
      <c r="AR443" s="58">
        <f t="shared" si="581"/>
        <v>556.24060150375942</v>
      </c>
      <c r="AS443" s="58">
        <f t="shared" si="582"/>
        <v>18.402985074626866</v>
      </c>
      <c r="AT443" s="58">
        <f t="shared" si="583"/>
        <v>0.13226141078838172</v>
      </c>
      <c r="AU443" s="58">
        <f t="shared" si="584"/>
        <v>8.7281045751633979</v>
      </c>
      <c r="AV443" s="58">
        <f t="shared" si="585"/>
        <v>5.0203007518796987</v>
      </c>
      <c r="AW443" s="58">
        <f t="shared" si="586"/>
        <v>9.0254122735874548E-3</v>
      </c>
      <c r="AX443" s="58">
        <f t="shared" si="587"/>
        <v>31.217925451893564</v>
      </c>
      <c r="AY443" s="58"/>
      <c r="AZ443" s="58"/>
      <c r="BA443" s="58"/>
      <c r="BB443" s="58"/>
      <c r="BC443" s="58"/>
      <c r="BD443" s="58"/>
      <c r="BE443" s="58"/>
      <c r="BF443" s="58"/>
      <c r="BG443" s="58"/>
      <c r="BH443" s="58"/>
      <c r="BI443" s="58"/>
      <c r="BJ443" s="58"/>
      <c r="BK443" s="58"/>
      <c r="BL443" s="58"/>
      <c r="BM443" s="58"/>
      <c r="BN443" s="58"/>
      <c r="BO443" s="58"/>
      <c r="BP443" s="58"/>
      <c r="BQ443" s="58"/>
      <c r="BR443" s="58"/>
      <c r="BS443" s="58"/>
      <c r="BT443" s="58"/>
      <c r="BU443" s="58"/>
      <c r="BV443" s="58"/>
      <c r="BW443" s="58"/>
      <c r="BX443" s="58"/>
      <c r="BY443" s="58"/>
      <c r="BZ443" s="58"/>
      <c r="CA443" s="58"/>
      <c r="CB443" s="58"/>
      <c r="CC443" s="58"/>
      <c r="CD443" s="58"/>
      <c r="CE443" s="58"/>
      <c r="CF443" s="58"/>
      <c r="CG443" s="58"/>
      <c r="CH443" s="58"/>
      <c r="CI443" s="58"/>
      <c r="CJ443" s="58"/>
      <c r="CK443" s="58"/>
      <c r="CL443" s="58"/>
      <c r="CM443" s="58"/>
      <c r="CN443" s="58"/>
      <c r="CO443" s="58"/>
      <c r="CP443" s="58"/>
      <c r="CQ443" s="58"/>
      <c r="CR443" s="58"/>
      <c r="CS443" s="58"/>
      <c r="CT443" s="58"/>
      <c r="CU443" s="58"/>
      <c r="CV443" s="58"/>
      <c r="CW443" s="58"/>
      <c r="CX443" s="58"/>
      <c r="CY443" s="58"/>
      <c r="CZ443" s="58"/>
      <c r="DA443" s="58"/>
      <c r="DB443" s="58"/>
      <c r="DC443" s="58"/>
      <c r="DD443" s="58"/>
      <c r="DE443" s="58"/>
      <c r="DF443" s="58"/>
      <c r="DG443" s="58"/>
      <c r="DH443" s="58"/>
      <c r="DI443" s="58"/>
      <c r="DJ443" s="58"/>
      <c r="DK443" s="58"/>
      <c r="DL443" s="58"/>
      <c r="DM443" s="58"/>
      <c r="DN443" s="58"/>
      <c r="DO443" s="58"/>
      <c r="DP443" s="58"/>
      <c r="DQ443" s="58"/>
      <c r="DR443" s="58"/>
      <c r="DS443" s="58"/>
      <c r="DT443" s="58"/>
      <c r="DU443" s="58"/>
      <c r="DV443" s="58"/>
      <c r="DW443" s="58"/>
      <c r="DX443" s="58"/>
      <c r="DY443" s="58"/>
      <c r="DZ443" s="58"/>
      <c r="EA443" s="58"/>
      <c r="EB443" s="58"/>
      <c r="EC443" s="58"/>
      <c r="ED443" s="58"/>
      <c r="EE443" s="58"/>
      <c r="EF443" s="58"/>
      <c r="EG443" s="58"/>
      <c r="EH443" s="58"/>
      <c r="EI443" s="58"/>
      <c r="EJ443" s="58"/>
      <c r="EK443" s="58"/>
      <c r="EL443" s="58"/>
      <c r="EN443" s="4">
        <v>3</v>
      </c>
      <c r="EO443" s="8">
        <v>1</v>
      </c>
    </row>
    <row r="444" spans="1:145">
      <c r="B444" s="30" t="s">
        <v>987</v>
      </c>
      <c r="C444" s="18" t="s">
        <v>210</v>
      </c>
      <c r="D444" s="4">
        <v>3</v>
      </c>
      <c r="E444" s="8">
        <v>3</v>
      </c>
      <c r="F444" s="8">
        <v>1</v>
      </c>
      <c r="I444" s="64">
        <v>3.62</v>
      </c>
      <c r="J444" s="64">
        <v>3.99</v>
      </c>
      <c r="K444" s="64">
        <v>0.51519999999999999</v>
      </c>
      <c r="L444" s="64">
        <v>74.819999999999993</v>
      </c>
      <c r="M444" s="64">
        <v>7.9200000000000007E-2</v>
      </c>
      <c r="N444" s="64">
        <v>9.4E-2</v>
      </c>
      <c r="O444" s="64">
        <v>0.57640000000000002</v>
      </c>
      <c r="P444" s="64">
        <v>0</v>
      </c>
      <c r="Q444" s="64">
        <v>12.01</v>
      </c>
      <c r="R444" s="64">
        <v>2.8799999999999999E-2</v>
      </c>
      <c r="S444" s="64">
        <v>95.733699999999999</v>
      </c>
      <c r="T444" s="31"/>
      <c r="V444" s="58">
        <f t="shared" si="569"/>
        <v>3.7813225645723501</v>
      </c>
      <c r="W444" s="58"/>
      <c r="X444" s="58">
        <f t="shared" si="570"/>
        <v>4.1678113349844415</v>
      </c>
      <c r="Y444" s="58"/>
      <c r="Z444" s="58">
        <f t="shared" si="571"/>
        <v>0.53815949869272783</v>
      </c>
      <c r="AA444" s="58"/>
      <c r="AB444" s="58">
        <f t="shared" si="572"/>
        <v>78.154296762790935</v>
      </c>
      <c r="AC444" s="58"/>
      <c r="AD444" s="58">
        <f t="shared" si="573"/>
        <v>8.2729488153074626E-2</v>
      </c>
      <c r="AE444" s="58"/>
      <c r="AF444" s="58">
        <f t="shared" si="574"/>
        <v>9.8189038969558273E-2</v>
      </c>
      <c r="AG444" s="58"/>
      <c r="AH444" s="58">
        <f t="shared" si="575"/>
        <v>0.60208683044737643</v>
      </c>
      <c r="AI444" s="58"/>
      <c r="AJ444" s="58">
        <f t="shared" si="576"/>
        <v>0</v>
      </c>
      <c r="AK444" s="58"/>
      <c r="AL444" s="58">
        <f t="shared" si="577"/>
        <v>12.545216574727604</v>
      </c>
      <c r="AM444" s="58"/>
      <c r="AN444" s="58">
        <f t="shared" si="578"/>
        <v>3.0083450237481681E-2</v>
      </c>
      <c r="AO444" s="58"/>
      <c r="AP444" s="58">
        <f t="shared" si="579"/>
        <v>7.9491338995567915</v>
      </c>
      <c r="AQ444" s="58">
        <f t="shared" si="580"/>
        <v>1.9849624060150374E-2</v>
      </c>
      <c r="AR444" s="58">
        <f t="shared" si="581"/>
        <v>944.69696969696952</v>
      </c>
      <c r="AS444" s="58">
        <f t="shared" si="582"/>
        <v>18.751879699248114</v>
      </c>
      <c r="AT444" s="58">
        <f t="shared" si="583"/>
        <v>0.16308119361554477</v>
      </c>
      <c r="AU444" s="58">
        <f t="shared" si="584"/>
        <v>5.4808510638297863</v>
      </c>
      <c r="AV444" s="58">
        <f t="shared" si="585"/>
        <v>6.5050505050505043</v>
      </c>
      <c r="AW444" s="58">
        <f t="shared" si="586"/>
        <v>6.8858593958834547E-3</v>
      </c>
      <c r="AX444" s="58">
        <f t="shared" si="587"/>
        <v>41.953979400238232</v>
      </c>
      <c r="AY444" s="58"/>
      <c r="AZ444" s="58"/>
      <c r="BA444" s="58"/>
      <c r="BB444" s="58"/>
      <c r="BC444" s="58"/>
      <c r="BD444" s="58"/>
      <c r="BE444" s="58"/>
      <c r="BF444" s="58"/>
      <c r="BG444" s="58"/>
      <c r="BH444" s="58"/>
      <c r="BI444" s="58"/>
      <c r="BJ444" s="58"/>
      <c r="BK444" s="58"/>
      <c r="BL444" s="58"/>
      <c r="BM444" s="58"/>
      <c r="BN444" s="58"/>
      <c r="BO444" s="58"/>
      <c r="BP444" s="58"/>
      <c r="BQ444" s="58"/>
      <c r="BR444" s="58"/>
      <c r="BS444" s="58"/>
      <c r="BT444" s="58"/>
      <c r="BU444" s="58"/>
      <c r="BV444" s="58"/>
      <c r="BW444" s="58"/>
      <c r="BX444" s="58"/>
      <c r="BY444" s="58"/>
      <c r="BZ444" s="58"/>
      <c r="CA444" s="58"/>
      <c r="CB444" s="58"/>
      <c r="CC444" s="58"/>
      <c r="CD444" s="58"/>
      <c r="CE444" s="58"/>
      <c r="CF444" s="58"/>
      <c r="CG444" s="58"/>
      <c r="CH444" s="58"/>
      <c r="CI444" s="58"/>
      <c r="CJ444" s="58"/>
      <c r="CK444" s="58"/>
      <c r="CL444" s="58"/>
      <c r="CM444" s="58"/>
      <c r="CN444" s="58"/>
      <c r="CO444" s="58"/>
      <c r="CP444" s="58"/>
      <c r="CQ444" s="58"/>
      <c r="CR444" s="58"/>
      <c r="CS444" s="58"/>
      <c r="CT444" s="58"/>
      <c r="CU444" s="58"/>
      <c r="CV444" s="58"/>
      <c r="CW444" s="58"/>
      <c r="CX444" s="58"/>
      <c r="CY444" s="58"/>
      <c r="CZ444" s="58"/>
      <c r="DA444" s="58"/>
      <c r="DB444" s="58"/>
      <c r="DC444" s="58"/>
      <c r="DD444" s="58"/>
      <c r="DE444" s="58"/>
      <c r="DF444" s="58"/>
      <c r="DG444" s="58"/>
      <c r="DH444" s="58"/>
      <c r="DI444" s="58"/>
      <c r="DJ444" s="58"/>
      <c r="DK444" s="58"/>
      <c r="DL444" s="58"/>
      <c r="DM444" s="58"/>
      <c r="DN444" s="58"/>
      <c r="DO444" s="58"/>
      <c r="DP444" s="58"/>
      <c r="DQ444" s="58"/>
      <c r="DR444" s="58"/>
      <c r="DS444" s="58"/>
      <c r="DT444" s="58"/>
      <c r="DU444" s="58"/>
      <c r="DV444" s="58"/>
      <c r="DW444" s="58"/>
      <c r="DX444" s="58"/>
      <c r="DY444" s="58"/>
      <c r="DZ444" s="58"/>
      <c r="EA444" s="58"/>
      <c r="EB444" s="58"/>
      <c r="EC444" s="58"/>
      <c r="ED444" s="58"/>
      <c r="EE444" s="58"/>
      <c r="EF444" s="58"/>
      <c r="EG444" s="58"/>
      <c r="EH444" s="58"/>
      <c r="EI444" s="58"/>
      <c r="EJ444" s="58"/>
      <c r="EK444" s="58"/>
      <c r="EL444" s="58"/>
      <c r="EN444" s="4">
        <v>3</v>
      </c>
      <c r="EO444" s="8">
        <v>1</v>
      </c>
    </row>
    <row r="445" spans="1:145">
      <c r="B445" s="30" t="s">
        <v>988</v>
      </c>
      <c r="C445" s="18" t="s">
        <v>210</v>
      </c>
      <c r="D445" s="4">
        <v>3</v>
      </c>
      <c r="E445" s="8">
        <v>3</v>
      </c>
      <c r="F445" s="8">
        <v>1</v>
      </c>
      <c r="I445" s="64">
        <v>3.67</v>
      </c>
      <c r="J445" s="64">
        <v>3.97</v>
      </c>
      <c r="K445" s="64">
        <v>0.41360000000000002</v>
      </c>
      <c r="L445" s="64">
        <v>75.02</v>
      </c>
      <c r="M445" s="64">
        <v>7.7299999999999994E-2</v>
      </c>
      <c r="N445" s="64">
        <v>7.0400000000000004E-2</v>
      </c>
      <c r="O445" s="64">
        <v>0.62539999999999996</v>
      </c>
      <c r="P445" s="64">
        <v>9.1600000000000001E-2</v>
      </c>
      <c r="Q445" s="64">
        <v>12.31</v>
      </c>
      <c r="R445" s="64">
        <v>0</v>
      </c>
      <c r="S445" s="64">
        <v>96.2483</v>
      </c>
      <c r="T445" s="31"/>
      <c r="V445" s="58">
        <f t="shared" si="569"/>
        <v>3.8130543604406517</v>
      </c>
      <c r="W445" s="58"/>
      <c r="X445" s="58">
        <f t="shared" si="570"/>
        <v>4.1247481773704058</v>
      </c>
      <c r="Y445" s="58"/>
      <c r="Z445" s="58">
        <f t="shared" si="571"/>
        <v>0.42972187560715358</v>
      </c>
      <c r="AA445" s="58"/>
      <c r="AB445" s="58">
        <f t="shared" si="572"/>
        <v>77.944233820233706</v>
      </c>
      <c r="AC445" s="58"/>
      <c r="AD445" s="58">
        <f t="shared" si="573"/>
        <v>8.0313106828899833E-2</v>
      </c>
      <c r="AE445" s="58"/>
      <c r="AF445" s="58">
        <f t="shared" si="574"/>
        <v>7.3144149039515508E-2</v>
      </c>
      <c r="AG445" s="58"/>
      <c r="AH445" s="58">
        <f t="shared" si="575"/>
        <v>0.64977771035955956</v>
      </c>
      <c r="AI445" s="58"/>
      <c r="AJ445" s="58">
        <f t="shared" si="576"/>
        <v>9.5170512102551424E-2</v>
      </c>
      <c r="AK445" s="58"/>
      <c r="AL445" s="58">
        <f t="shared" si="577"/>
        <v>12.789836288017554</v>
      </c>
      <c r="AM445" s="58"/>
      <c r="AN445" s="58">
        <f t="shared" si="578"/>
        <v>0</v>
      </c>
      <c r="AO445" s="58"/>
      <c r="AP445" s="58">
        <f t="shared" si="579"/>
        <v>7.9378025378110575</v>
      </c>
      <c r="AQ445" s="58">
        <f t="shared" si="580"/>
        <v>1.9471032745591938E-2</v>
      </c>
      <c r="AR445" s="58">
        <f t="shared" si="581"/>
        <v>970.5045278137128</v>
      </c>
      <c r="AS445" s="58">
        <f t="shared" si="582"/>
        <v>18.896725440806044</v>
      </c>
      <c r="AT445" s="58">
        <f t="shared" si="583"/>
        <v>0.11256795650783499</v>
      </c>
      <c r="AU445" s="58">
        <f t="shared" si="584"/>
        <v>5.875</v>
      </c>
      <c r="AV445" s="58">
        <f t="shared" si="585"/>
        <v>5.3505821474773612</v>
      </c>
      <c r="AW445" s="58">
        <f t="shared" si="586"/>
        <v>5.5131964809384164E-3</v>
      </c>
      <c r="AX445" s="58">
        <f t="shared" si="587"/>
        <v>40.272864748854154</v>
      </c>
      <c r="AY445" s="58"/>
      <c r="AZ445" s="58"/>
      <c r="BA445" s="58"/>
      <c r="BB445" s="58"/>
      <c r="BC445" s="58"/>
      <c r="BD445" s="58"/>
      <c r="BE445" s="58"/>
      <c r="BF445" s="58"/>
      <c r="BG445" s="58"/>
      <c r="BH445" s="58"/>
      <c r="BI445" s="58"/>
      <c r="BJ445" s="58"/>
      <c r="BK445" s="58"/>
      <c r="BL445" s="58"/>
      <c r="BM445" s="58"/>
      <c r="BN445" s="58"/>
      <c r="BO445" s="58"/>
      <c r="BP445" s="58"/>
      <c r="BQ445" s="58"/>
      <c r="BR445" s="58"/>
      <c r="BS445" s="58"/>
      <c r="BT445" s="58"/>
      <c r="BU445" s="58"/>
      <c r="BV445" s="58"/>
      <c r="BW445" s="58"/>
      <c r="BX445" s="58"/>
      <c r="BY445" s="58"/>
      <c r="BZ445" s="58"/>
      <c r="CA445" s="58"/>
      <c r="CB445" s="58"/>
      <c r="CC445" s="58"/>
      <c r="CD445" s="58"/>
      <c r="CE445" s="58"/>
      <c r="CF445" s="58"/>
      <c r="CG445" s="58"/>
      <c r="CH445" s="58"/>
      <c r="CI445" s="58"/>
      <c r="CJ445" s="58"/>
      <c r="CK445" s="58"/>
      <c r="CL445" s="58"/>
      <c r="CM445" s="58"/>
      <c r="CN445" s="58"/>
      <c r="CO445" s="58"/>
      <c r="CP445" s="58"/>
      <c r="CQ445" s="58"/>
      <c r="CR445" s="58"/>
      <c r="CS445" s="58"/>
      <c r="CT445" s="58"/>
      <c r="CU445" s="58"/>
      <c r="CV445" s="58"/>
      <c r="CW445" s="58"/>
      <c r="CX445" s="58"/>
      <c r="CY445" s="58"/>
      <c r="CZ445" s="58"/>
      <c r="DA445" s="58"/>
      <c r="DB445" s="58"/>
      <c r="DC445" s="58"/>
      <c r="DD445" s="58"/>
      <c r="DE445" s="58"/>
      <c r="DF445" s="58"/>
      <c r="DG445" s="58"/>
      <c r="DH445" s="58"/>
      <c r="DI445" s="58"/>
      <c r="DJ445" s="58"/>
      <c r="DK445" s="58"/>
      <c r="DL445" s="58"/>
      <c r="DM445" s="58"/>
      <c r="DN445" s="58"/>
      <c r="DO445" s="58"/>
      <c r="DP445" s="58"/>
      <c r="DQ445" s="58"/>
      <c r="DR445" s="58"/>
      <c r="DS445" s="58"/>
      <c r="DT445" s="58"/>
      <c r="DU445" s="58"/>
      <c r="DV445" s="58"/>
      <c r="DW445" s="58"/>
      <c r="DX445" s="58"/>
      <c r="DY445" s="58"/>
      <c r="DZ445" s="58"/>
      <c r="EA445" s="58"/>
      <c r="EB445" s="58"/>
      <c r="EC445" s="58"/>
      <c r="ED445" s="58"/>
      <c r="EE445" s="58"/>
      <c r="EF445" s="58"/>
      <c r="EG445" s="58"/>
      <c r="EH445" s="58"/>
      <c r="EI445" s="58"/>
      <c r="EJ445" s="58"/>
      <c r="EK445" s="58"/>
      <c r="EL445" s="58"/>
      <c r="EN445" s="4">
        <v>3</v>
      </c>
      <c r="EO445" s="8">
        <v>1</v>
      </c>
    </row>
    <row r="446" spans="1:145">
      <c r="B446" s="30" t="s">
        <v>989</v>
      </c>
      <c r="C446" s="18" t="s">
        <v>210</v>
      </c>
      <c r="D446" s="4">
        <v>3</v>
      </c>
      <c r="E446" s="8">
        <v>3</v>
      </c>
      <c r="F446" s="8">
        <v>1</v>
      </c>
      <c r="I446" s="64">
        <v>3.67</v>
      </c>
      <c r="J446" s="64">
        <v>3.91</v>
      </c>
      <c r="K446" s="64">
        <v>0.64259999999999995</v>
      </c>
      <c r="L446" s="64">
        <v>75.069999999999993</v>
      </c>
      <c r="M446" s="64">
        <v>9.3899999999999997E-2</v>
      </c>
      <c r="N446" s="64">
        <v>9.9500000000000005E-2</v>
      </c>
      <c r="O446" s="64">
        <v>0.60389999999999999</v>
      </c>
      <c r="P446" s="64">
        <v>7.9600000000000004E-2</v>
      </c>
      <c r="Q446" s="64">
        <v>12.33</v>
      </c>
      <c r="R446" s="64">
        <v>1.84E-2</v>
      </c>
      <c r="S446" s="64">
        <v>96.518000000000001</v>
      </c>
      <c r="T446" s="31"/>
      <c r="V446" s="58">
        <f t="shared" si="569"/>
        <v>3.8023995524150935</v>
      </c>
      <c r="W446" s="58"/>
      <c r="X446" s="58">
        <f t="shared" si="570"/>
        <v>4.0510578337719387</v>
      </c>
      <c r="Y446" s="58"/>
      <c r="Z446" s="58">
        <f t="shared" si="571"/>
        <v>0.66578254833295336</v>
      </c>
      <c r="AA446" s="58"/>
      <c r="AB446" s="58">
        <f t="shared" si="572"/>
        <v>77.778238256076577</v>
      </c>
      <c r="AC446" s="58"/>
      <c r="AD446" s="58">
        <f t="shared" si="573"/>
        <v>9.7287552580865744E-2</v>
      </c>
      <c r="AE446" s="58"/>
      <c r="AF446" s="58">
        <f t="shared" si="574"/>
        <v>0.10308957914585881</v>
      </c>
      <c r="AG446" s="58"/>
      <c r="AH446" s="58">
        <f t="shared" si="575"/>
        <v>0.62568640046416213</v>
      </c>
      <c r="AI446" s="58"/>
      <c r="AJ446" s="58">
        <f t="shared" si="576"/>
        <v>8.2471663316687052E-2</v>
      </c>
      <c r="AK446" s="58"/>
      <c r="AL446" s="58">
        <f t="shared" si="577"/>
        <v>12.77481920470793</v>
      </c>
      <c r="AM446" s="58"/>
      <c r="AN446" s="58">
        <f t="shared" si="578"/>
        <v>1.9063801570691475E-2</v>
      </c>
      <c r="AO446" s="58"/>
      <c r="AP446" s="58">
        <f t="shared" si="579"/>
        <v>7.8534573861870323</v>
      </c>
      <c r="AQ446" s="58">
        <f t="shared" si="580"/>
        <v>2.4015345268542199E-2</v>
      </c>
      <c r="AR446" s="58">
        <f t="shared" si="581"/>
        <v>799.46751863684767</v>
      </c>
      <c r="AS446" s="58">
        <f t="shared" si="582"/>
        <v>19.199488491048591</v>
      </c>
      <c r="AT446" s="58">
        <f t="shared" si="583"/>
        <v>0.16476237787713199</v>
      </c>
      <c r="AU446" s="58">
        <f t="shared" si="584"/>
        <v>6.4582914572864309</v>
      </c>
      <c r="AV446" s="58">
        <f t="shared" si="585"/>
        <v>6.8434504792332262</v>
      </c>
      <c r="AW446" s="58">
        <f t="shared" si="586"/>
        <v>8.5600106567203949E-3</v>
      </c>
      <c r="AX446" s="58">
        <f t="shared" si="587"/>
        <v>38.018400899565378</v>
      </c>
      <c r="AY446" s="58"/>
      <c r="AZ446" s="58"/>
      <c r="BA446" s="58"/>
      <c r="BB446" s="58"/>
      <c r="BC446" s="58"/>
      <c r="BD446" s="58"/>
      <c r="BE446" s="58"/>
      <c r="BF446" s="58"/>
      <c r="BG446" s="58"/>
      <c r="BH446" s="58"/>
      <c r="BI446" s="58"/>
      <c r="BJ446" s="58"/>
      <c r="BK446" s="58"/>
      <c r="BL446" s="58"/>
      <c r="BM446" s="58"/>
      <c r="BN446" s="58"/>
      <c r="BO446" s="58"/>
      <c r="BP446" s="58"/>
      <c r="BQ446" s="58"/>
      <c r="BR446" s="58"/>
      <c r="BS446" s="58"/>
      <c r="BT446" s="58"/>
      <c r="BU446" s="58"/>
      <c r="BV446" s="58"/>
      <c r="BW446" s="58"/>
      <c r="BX446" s="58"/>
      <c r="BY446" s="58"/>
      <c r="BZ446" s="58"/>
      <c r="CA446" s="58"/>
      <c r="CB446" s="58"/>
      <c r="CC446" s="58"/>
      <c r="CD446" s="58"/>
      <c r="CE446" s="58"/>
      <c r="CF446" s="58"/>
      <c r="CG446" s="58"/>
      <c r="CH446" s="58"/>
      <c r="CI446" s="58"/>
      <c r="CJ446" s="58"/>
      <c r="CK446" s="58"/>
      <c r="CL446" s="58"/>
      <c r="CM446" s="58"/>
      <c r="CN446" s="58"/>
      <c r="CO446" s="58"/>
      <c r="CP446" s="58"/>
      <c r="CQ446" s="58"/>
      <c r="CR446" s="58"/>
      <c r="CS446" s="58"/>
      <c r="CT446" s="58"/>
      <c r="CU446" s="58"/>
      <c r="CV446" s="58"/>
      <c r="CW446" s="58"/>
      <c r="CX446" s="58"/>
      <c r="CY446" s="58"/>
      <c r="CZ446" s="58"/>
      <c r="DA446" s="58"/>
      <c r="DB446" s="58"/>
      <c r="DC446" s="58"/>
      <c r="DD446" s="58"/>
      <c r="DE446" s="58"/>
      <c r="DF446" s="58"/>
      <c r="DG446" s="58"/>
      <c r="DH446" s="58"/>
      <c r="DI446" s="58"/>
      <c r="DJ446" s="58"/>
      <c r="DK446" s="58"/>
      <c r="DL446" s="58"/>
      <c r="DM446" s="58"/>
      <c r="DN446" s="58"/>
      <c r="DO446" s="58"/>
      <c r="DP446" s="58"/>
      <c r="DQ446" s="58"/>
      <c r="DR446" s="58"/>
      <c r="DS446" s="58"/>
      <c r="DT446" s="58"/>
      <c r="DU446" s="58"/>
      <c r="DV446" s="58"/>
      <c r="DW446" s="58"/>
      <c r="DX446" s="58"/>
      <c r="DY446" s="58"/>
      <c r="DZ446" s="58"/>
      <c r="EA446" s="58"/>
      <c r="EB446" s="58"/>
      <c r="EC446" s="58"/>
      <c r="ED446" s="58"/>
      <c r="EE446" s="58"/>
      <c r="EF446" s="58"/>
      <c r="EG446" s="58"/>
      <c r="EH446" s="58"/>
      <c r="EI446" s="58"/>
      <c r="EJ446" s="58"/>
      <c r="EK446" s="58"/>
      <c r="EL446" s="58"/>
      <c r="EN446" s="4">
        <v>3</v>
      </c>
      <c r="EO446" s="8">
        <v>1</v>
      </c>
    </row>
    <row r="447" spans="1:145">
      <c r="B447" s="30" t="s">
        <v>990</v>
      </c>
      <c r="C447" s="18" t="s">
        <v>210</v>
      </c>
      <c r="D447" s="4">
        <v>3</v>
      </c>
      <c r="E447" s="8">
        <v>3</v>
      </c>
      <c r="F447" s="8">
        <v>1</v>
      </c>
      <c r="I447" s="64">
        <v>3.59</v>
      </c>
      <c r="J447" s="64">
        <v>3.98</v>
      </c>
      <c r="K447" s="64">
        <v>0.50229999999999997</v>
      </c>
      <c r="L447" s="64">
        <v>74.930000000000007</v>
      </c>
      <c r="M447" s="64">
        <v>7.1999999999999995E-2</v>
      </c>
      <c r="N447" s="64">
        <v>6.6799999999999998E-2</v>
      </c>
      <c r="O447" s="64">
        <v>0.56840000000000002</v>
      </c>
      <c r="P447" s="64">
        <v>9.1300000000000006E-2</v>
      </c>
      <c r="Q447" s="64">
        <v>12.18</v>
      </c>
      <c r="R447" s="64">
        <v>0</v>
      </c>
      <c r="S447" s="64">
        <v>95.980900000000005</v>
      </c>
      <c r="T447" s="31"/>
      <c r="V447" s="58">
        <f t="shared" si="569"/>
        <v>3.7403275026593832</v>
      </c>
      <c r="W447" s="58"/>
      <c r="X447" s="58">
        <f t="shared" si="570"/>
        <v>4.1466583455666699</v>
      </c>
      <c r="Y447" s="58"/>
      <c r="Z447" s="58">
        <f t="shared" si="571"/>
        <v>0.52333328818546188</v>
      </c>
      <c r="AA447" s="58"/>
      <c r="AB447" s="58">
        <f t="shared" si="572"/>
        <v>78.067615536007693</v>
      </c>
      <c r="AC447" s="58"/>
      <c r="AD447" s="58">
        <f t="shared" si="573"/>
        <v>7.5014924844422154E-2</v>
      </c>
      <c r="AE447" s="58"/>
      <c r="AF447" s="58">
        <f t="shared" si="574"/>
        <v>6.9597180272325004E-2</v>
      </c>
      <c r="AG447" s="58"/>
      <c r="AH447" s="58">
        <f t="shared" si="575"/>
        <v>0.59220115668846618</v>
      </c>
      <c r="AI447" s="58"/>
      <c r="AJ447" s="58">
        <f t="shared" si="576"/>
        <v>9.5123092198552001E-2</v>
      </c>
      <c r="AK447" s="58"/>
      <c r="AL447" s="58">
        <f t="shared" si="577"/>
        <v>12.690024786181416</v>
      </c>
      <c r="AM447" s="58"/>
      <c r="AN447" s="58">
        <f t="shared" si="578"/>
        <v>0</v>
      </c>
      <c r="AO447" s="58"/>
      <c r="AP447" s="58">
        <f t="shared" si="579"/>
        <v>7.8869858482260531</v>
      </c>
      <c r="AQ447" s="58">
        <f t="shared" si="580"/>
        <v>1.8090452261306528E-2</v>
      </c>
      <c r="AR447" s="58">
        <f t="shared" si="581"/>
        <v>1040.6944444444448</v>
      </c>
      <c r="AS447" s="58">
        <f t="shared" si="582"/>
        <v>18.826633165829147</v>
      </c>
      <c r="AT447" s="58">
        <f t="shared" si="583"/>
        <v>0.11752287121745247</v>
      </c>
      <c r="AU447" s="58">
        <f t="shared" si="584"/>
        <v>7.5194610778443121</v>
      </c>
      <c r="AV447" s="58">
        <f t="shared" si="585"/>
        <v>6.9763888888888905</v>
      </c>
      <c r="AW447" s="58">
        <f t="shared" si="586"/>
        <v>6.7035900173495252E-3</v>
      </c>
      <c r="AX447" s="58">
        <f t="shared" si="587"/>
        <v>34.504381229588688</v>
      </c>
      <c r="AY447" s="58"/>
      <c r="AZ447" s="58"/>
      <c r="BA447" s="58"/>
      <c r="BB447" s="58"/>
      <c r="BC447" s="58"/>
      <c r="BD447" s="58"/>
      <c r="BE447" s="58"/>
      <c r="BF447" s="58"/>
      <c r="BG447" s="58"/>
      <c r="BH447" s="58"/>
      <c r="BI447" s="58"/>
      <c r="BJ447" s="58"/>
      <c r="BK447" s="58"/>
      <c r="BL447" s="58"/>
      <c r="BM447" s="58"/>
      <c r="BN447" s="58"/>
      <c r="BO447" s="58"/>
      <c r="BP447" s="58"/>
      <c r="BQ447" s="58"/>
      <c r="BR447" s="58"/>
      <c r="BS447" s="58"/>
      <c r="BT447" s="58"/>
      <c r="BU447" s="58"/>
      <c r="BV447" s="58"/>
      <c r="BW447" s="58"/>
      <c r="BX447" s="58"/>
      <c r="BY447" s="58"/>
      <c r="BZ447" s="58"/>
      <c r="CA447" s="58"/>
      <c r="CB447" s="58"/>
      <c r="CC447" s="58"/>
      <c r="CD447" s="58"/>
      <c r="CE447" s="58"/>
      <c r="CF447" s="58"/>
      <c r="CG447" s="58"/>
      <c r="CH447" s="58"/>
      <c r="CI447" s="58"/>
      <c r="CJ447" s="58"/>
      <c r="CK447" s="58"/>
      <c r="CL447" s="58"/>
      <c r="CM447" s="58"/>
      <c r="CN447" s="58"/>
      <c r="CO447" s="58"/>
      <c r="CP447" s="58"/>
      <c r="CQ447" s="58"/>
      <c r="CR447" s="58"/>
      <c r="CS447" s="58"/>
      <c r="CT447" s="58"/>
      <c r="CU447" s="58"/>
      <c r="CV447" s="58"/>
      <c r="CW447" s="58"/>
      <c r="CX447" s="58"/>
      <c r="CY447" s="58"/>
      <c r="CZ447" s="58"/>
      <c r="DA447" s="58"/>
      <c r="DB447" s="58"/>
      <c r="DC447" s="58"/>
      <c r="DD447" s="58"/>
      <c r="DE447" s="58"/>
      <c r="DF447" s="58"/>
      <c r="DG447" s="58"/>
      <c r="DH447" s="58"/>
      <c r="DI447" s="58"/>
      <c r="DJ447" s="58"/>
      <c r="DK447" s="58"/>
      <c r="DL447" s="58"/>
      <c r="DM447" s="58"/>
      <c r="DN447" s="58"/>
      <c r="DO447" s="58"/>
      <c r="DP447" s="58"/>
      <c r="DQ447" s="58"/>
      <c r="DR447" s="58"/>
      <c r="DS447" s="58"/>
      <c r="DT447" s="58"/>
      <c r="DU447" s="58"/>
      <c r="DV447" s="58"/>
      <c r="DW447" s="58"/>
      <c r="DX447" s="58"/>
      <c r="DY447" s="58"/>
      <c r="DZ447" s="58"/>
      <c r="EA447" s="58"/>
      <c r="EB447" s="58"/>
      <c r="EC447" s="58"/>
      <c r="ED447" s="58"/>
      <c r="EE447" s="58"/>
      <c r="EF447" s="58"/>
      <c r="EG447" s="58"/>
      <c r="EH447" s="58"/>
      <c r="EI447" s="58"/>
      <c r="EJ447" s="58"/>
      <c r="EK447" s="58"/>
      <c r="EL447" s="58"/>
      <c r="EN447" s="4">
        <v>3</v>
      </c>
      <c r="EO447" s="8">
        <v>1</v>
      </c>
    </row>
    <row r="448" spans="1:145">
      <c r="B448" s="30" t="s">
        <v>991</v>
      </c>
      <c r="C448" s="18" t="s">
        <v>210</v>
      </c>
      <c r="D448" s="4">
        <v>3</v>
      </c>
      <c r="E448" s="8">
        <v>3</v>
      </c>
      <c r="F448" s="8">
        <v>1</v>
      </c>
      <c r="I448" s="64">
        <v>3.66</v>
      </c>
      <c r="J448" s="64">
        <v>4</v>
      </c>
      <c r="K448" s="64">
        <v>0.54059999999999997</v>
      </c>
      <c r="L448" s="64">
        <v>74.900000000000006</v>
      </c>
      <c r="M448" s="64">
        <v>8.5400000000000004E-2</v>
      </c>
      <c r="N448" s="64">
        <v>7.6899999999999996E-2</v>
      </c>
      <c r="O448" s="64">
        <v>0.53139999999999998</v>
      </c>
      <c r="P448" s="64">
        <v>0.11</v>
      </c>
      <c r="Q448" s="64">
        <v>12.44</v>
      </c>
      <c r="R448" s="64">
        <v>1.66E-2</v>
      </c>
      <c r="S448" s="64">
        <v>96.361000000000004</v>
      </c>
      <c r="T448" s="31"/>
      <c r="V448" s="58">
        <f t="shared" si="569"/>
        <v>3.7982171210344431</v>
      </c>
      <c r="W448" s="58"/>
      <c r="X448" s="58">
        <f t="shared" si="570"/>
        <v>4.1510569628791734</v>
      </c>
      <c r="Y448" s="58"/>
      <c r="Z448" s="58">
        <f t="shared" si="571"/>
        <v>0.56101534853312018</v>
      </c>
      <c r="AA448" s="58"/>
      <c r="AB448" s="58">
        <f t="shared" si="572"/>
        <v>77.728541629912527</v>
      </c>
      <c r="AC448" s="58"/>
      <c r="AD448" s="58">
        <f t="shared" si="573"/>
        <v>8.8625066157470345E-2</v>
      </c>
      <c r="AE448" s="58"/>
      <c r="AF448" s="58">
        <f t="shared" si="574"/>
        <v>7.9804070111352099E-2</v>
      </c>
      <c r="AG448" s="58"/>
      <c r="AH448" s="58">
        <f t="shared" si="575"/>
        <v>0.55146791751849811</v>
      </c>
      <c r="AI448" s="58"/>
      <c r="AJ448" s="58">
        <f t="shared" si="576"/>
        <v>0.11415406647917725</v>
      </c>
      <c r="AK448" s="58"/>
      <c r="AL448" s="58">
        <f t="shared" si="577"/>
        <v>12.909787154554229</v>
      </c>
      <c r="AM448" s="58"/>
      <c r="AN448" s="58">
        <f t="shared" si="578"/>
        <v>1.7226886395948566E-2</v>
      </c>
      <c r="AO448" s="58"/>
      <c r="AP448" s="58">
        <f t="shared" si="579"/>
        <v>7.9492740839136165</v>
      </c>
      <c r="AQ448" s="58">
        <f t="shared" si="580"/>
        <v>2.1349999999999997E-2</v>
      </c>
      <c r="AR448" s="58">
        <f t="shared" si="581"/>
        <v>877.04918032786895</v>
      </c>
      <c r="AS448" s="58">
        <f t="shared" si="582"/>
        <v>18.725000000000001</v>
      </c>
      <c r="AT448" s="58">
        <f t="shared" si="583"/>
        <v>0.14471208129469326</v>
      </c>
      <c r="AU448" s="58">
        <f t="shared" si="584"/>
        <v>7.0299089726918069</v>
      </c>
      <c r="AV448" s="58">
        <f t="shared" si="585"/>
        <v>6.3302107728337234</v>
      </c>
      <c r="AW448" s="58">
        <f t="shared" si="586"/>
        <v>7.2176234979973277E-3</v>
      </c>
      <c r="AX448" s="58">
        <f t="shared" si="587"/>
        <v>36.041203853220374</v>
      </c>
      <c r="AY448" s="58"/>
      <c r="AZ448" s="58"/>
      <c r="BA448" s="58"/>
      <c r="BB448" s="58"/>
      <c r="BC448" s="58"/>
      <c r="BD448" s="58"/>
      <c r="BE448" s="58"/>
      <c r="BF448" s="58"/>
      <c r="BG448" s="58"/>
      <c r="BH448" s="58"/>
      <c r="BI448" s="58"/>
      <c r="BJ448" s="58"/>
      <c r="BK448" s="58"/>
      <c r="BL448" s="58"/>
      <c r="BM448" s="58"/>
      <c r="BN448" s="58"/>
      <c r="BO448" s="58"/>
      <c r="BP448" s="58"/>
      <c r="BQ448" s="58"/>
      <c r="BR448" s="58"/>
      <c r="BS448" s="58"/>
      <c r="BT448" s="58"/>
      <c r="BU448" s="58"/>
      <c r="BV448" s="58"/>
      <c r="BW448" s="58"/>
      <c r="BX448" s="58"/>
      <c r="BY448" s="58"/>
      <c r="BZ448" s="58"/>
      <c r="CA448" s="58"/>
      <c r="CB448" s="58"/>
      <c r="CC448" s="58"/>
      <c r="CD448" s="58"/>
      <c r="CE448" s="58"/>
      <c r="CF448" s="58"/>
      <c r="CG448" s="58"/>
      <c r="CH448" s="58"/>
      <c r="CI448" s="58"/>
      <c r="CJ448" s="58"/>
      <c r="CK448" s="58"/>
      <c r="CL448" s="58"/>
      <c r="CM448" s="58"/>
      <c r="CN448" s="58"/>
      <c r="CO448" s="58"/>
      <c r="CP448" s="58"/>
      <c r="CQ448" s="58"/>
      <c r="CR448" s="58"/>
      <c r="CS448" s="58"/>
      <c r="CT448" s="58"/>
      <c r="CU448" s="58"/>
      <c r="CV448" s="58"/>
      <c r="CW448" s="58"/>
      <c r="CX448" s="58"/>
      <c r="CY448" s="58"/>
      <c r="CZ448" s="58"/>
      <c r="DA448" s="58"/>
      <c r="DB448" s="58"/>
      <c r="DC448" s="58"/>
      <c r="DD448" s="58"/>
      <c r="DE448" s="58"/>
      <c r="DF448" s="58"/>
      <c r="DG448" s="58"/>
      <c r="DH448" s="58"/>
      <c r="DI448" s="58"/>
      <c r="DJ448" s="58"/>
      <c r="DK448" s="58"/>
      <c r="DL448" s="58"/>
      <c r="DM448" s="58"/>
      <c r="DN448" s="58"/>
      <c r="DO448" s="58"/>
      <c r="DP448" s="58"/>
      <c r="DQ448" s="58"/>
      <c r="DR448" s="58"/>
      <c r="DS448" s="58"/>
      <c r="DT448" s="58"/>
      <c r="DU448" s="58"/>
      <c r="DV448" s="58"/>
      <c r="DW448" s="58"/>
      <c r="DX448" s="58"/>
      <c r="DY448" s="58"/>
      <c r="DZ448" s="58"/>
      <c r="EA448" s="58"/>
      <c r="EB448" s="58"/>
      <c r="EC448" s="58"/>
      <c r="ED448" s="58"/>
      <c r="EE448" s="58"/>
      <c r="EF448" s="58"/>
      <c r="EG448" s="58"/>
      <c r="EH448" s="58"/>
      <c r="EI448" s="58"/>
      <c r="EJ448" s="58"/>
      <c r="EK448" s="58"/>
      <c r="EL448" s="58"/>
      <c r="EN448" s="4">
        <v>3</v>
      </c>
      <c r="EO448" s="8">
        <v>1</v>
      </c>
    </row>
    <row r="449" spans="1:145">
      <c r="B449" s="30" t="s">
        <v>992</v>
      </c>
      <c r="C449" s="18" t="s">
        <v>210</v>
      </c>
      <c r="D449" s="4">
        <v>3</v>
      </c>
      <c r="E449" s="8">
        <v>3</v>
      </c>
      <c r="F449" s="8">
        <v>1</v>
      </c>
      <c r="I449" s="64">
        <v>3.78</v>
      </c>
      <c r="J449" s="64">
        <v>3.89</v>
      </c>
      <c r="K449" s="64">
        <v>0.49630000000000002</v>
      </c>
      <c r="L449" s="64">
        <v>74.58</v>
      </c>
      <c r="M449" s="64">
        <v>9.2600000000000002E-2</v>
      </c>
      <c r="N449" s="64">
        <v>7.6999999999999999E-2</v>
      </c>
      <c r="O449" s="64">
        <v>0.59660000000000002</v>
      </c>
      <c r="P449" s="64">
        <v>8.2500000000000004E-2</v>
      </c>
      <c r="Q449" s="64">
        <v>12.14</v>
      </c>
      <c r="R449" s="64">
        <v>1.34E-2</v>
      </c>
      <c r="S449" s="64">
        <v>95.748500000000007</v>
      </c>
      <c r="T449" s="31"/>
      <c r="V449" s="58">
        <f t="shared" si="569"/>
        <v>3.9478425249481712</v>
      </c>
      <c r="W449" s="58"/>
      <c r="X449" s="58">
        <f t="shared" si="570"/>
        <v>4.0627268312297318</v>
      </c>
      <c r="Y449" s="58"/>
      <c r="Z449" s="58">
        <f t="shared" si="571"/>
        <v>0.51833710188671367</v>
      </c>
      <c r="AA449" s="58"/>
      <c r="AB449" s="58">
        <f t="shared" si="572"/>
        <v>77.891559658898046</v>
      </c>
      <c r="AC449" s="58"/>
      <c r="AD449" s="58">
        <f t="shared" si="573"/>
        <v>9.6711697833386415E-2</v>
      </c>
      <c r="AE449" s="58"/>
      <c r="AF449" s="58">
        <f t="shared" si="574"/>
        <v>8.0419014397092384E-2</v>
      </c>
      <c r="AG449" s="58"/>
      <c r="AH449" s="58">
        <f t="shared" si="575"/>
        <v>0.62309070115980925</v>
      </c>
      <c r="AI449" s="58"/>
      <c r="AJ449" s="58">
        <f t="shared" si="576"/>
        <v>8.6163229711170408E-2</v>
      </c>
      <c r="AK449" s="58"/>
      <c r="AL449" s="58">
        <f t="shared" si="577"/>
        <v>12.679049802346771</v>
      </c>
      <c r="AM449" s="58"/>
      <c r="AN449" s="58">
        <f t="shared" si="578"/>
        <v>1.3994997310662831E-2</v>
      </c>
      <c r="AO449" s="58"/>
      <c r="AP449" s="58">
        <f t="shared" si="579"/>
        <v>8.0105693561779034</v>
      </c>
      <c r="AQ449" s="58">
        <f t="shared" si="580"/>
        <v>2.3804627249357325E-2</v>
      </c>
      <c r="AR449" s="58">
        <f t="shared" si="581"/>
        <v>805.39956803455732</v>
      </c>
      <c r="AS449" s="58">
        <f t="shared" si="582"/>
        <v>19.172236503856041</v>
      </c>
      <c r="AT449" s="58">
        <f t="shared" si="583"/>
        <v>0.12906469996647671</v>
      </c>
      <c r="AU449" s="58">
        <f t="shared" si="584"/>
        <v>6.4454545454545462</v>
      </c>
      <c r="AV449" s="58">
        <f t="shared" si="585"/>
        <v>5.3596112311015132</v>
      </c>
      <c r="AW449" s="58">
        <f t="shared" si="586"/>
        <v>6.6545990882274078E-3</v>
      </c>
      <c r="AX449" s="58">
        <f t="shared" si="587"/>
        <v>38.06529680388055</v>
      </c>
      <c r="AY449" s="58"/>
      <c r="AZ449" s="58"/>
      <c r="BA449" s="58"/>
      <c r="BB449" s="58"/>
      <c r="BC449" s="58"/>
      <c r="BD449" s="58"/>
      <c r="BE449" s="58"/>
      <c r="BF449" s="58"/>
      <c r="BG449" s="58"/>
      <c r="BH449" s="58"/>
      <c r="BI449" s="58"/>
      <c r="BJ449" s="58"/>
      <c r="BK449" s="58"/>
      <c r="BL449" s="58"/>
      <c r="BM449" s="58"/>
      <c r="BN449" s="58"/>
      <c r="BO449" s="58"/>
      <c r="BP449" s="58"/>
      <c r="BQ449" s="58"/>
      <c r="BR449" s="58"/>
      <c r="BS449" s="58"/>
      <c r="BT449" s="58"/>
      <c r="BU449" s="58"/>
      <c r="BV449" s="58"/>
      <c r="BW449" s="58"/>
      <c r="BX449" s="58"/>
      <c r="BY449" s="58"/>
      <c r="BZ449" s="58"/>
      <c r="CA449" s="58"/>
      <c r="CB449" s="58"/>
      <c r="CC449" s="58"/>
      <c r="CD449" s="58"/>
      <c r="CE449" s="58"/>
      <c r="CF449" s="58"/>
      <c r="CG449" s="58"/>
      <c r="CH449" s="58"/>
      <c r="CI449" s="58"/>
      <c r="CJ449" s="58"/>
      <c r="CK449" s="58"/>
      <c r="CL449" s="58"/>
      <c r="CM449" s="58"/>
      <c r="CN449" s="58"/>
      <c r="CO449" s="58"/>
      <c r="CP449" s="58"/>
      <c r="CQ449" s="58"/>
      <c r="CR449" s="58"/>
      <c r="CS449" s="58"/>
      <c r="CT449" s="58"/>
      <c r="CU449" s="58"/>
      <c r="CV449" s="58"/>
      <c r="CW449" s="58"/>
      <c r="CX449" s="58"/>
      <c r="CY449" s="58"/>
      <c r="CZ449" s="58"/>
      <c r="DA449" s="58"/>
      <c r="DB449" s="58"/>
      <c r="DC449" s="58"/>
      <c r="DD449" s="58"/>
      <c r="DE449" s="58"/>
      <c r="DF449" s="58"/>
      <c r="DG449" s="58"/>
      <c r="DH449" s="58"/>
      <c r="DI449" s="58"/>
      <c r="DJ449" s="58"/>
      <c r="DK449" s="58"/>
      <c r="DL449" s="58"/>
      <c r="DM449" s="58"/>
      <c r="DN449" s="58"/>
      <c r="DO449" s="58"/>
      <c r="DP449" s="58"/>
      <c r="DQ449" s="58"/>
      <c r="DR449" s="58"/>
      <c r="DS449" s="58"/>
      <c r="DT449" s="58"/>
      <c r="DU449" s="58"/>
      <c r="DV449" s="58"/>
      <c r="DW449" s="58"/>
      <c r="DX449" s="58"/>
      <c r="DY449" s="58"/>
      <c r="DZ449" s="58"/>
      <c r="EA449" s="58"/>
      <c r="EB449" s="58"/>
      <c r="EC449" s="58"/>
      <c r="ED449" s="58"/>
      <c r="EE449" s="58"/>
      <c r="EF449" s="58"/>
      <c r="EG449" s="58"/>
      <c r="EH449" s="58"/>
      <c r="EI449" s="58"/>
      <c r="EJ449" s="58"/>
      <c r="EK449" s="58"/>
      <c r="EL449" s="58"/>
      <c r="EN449" s="4">
        <v>3</v>
      </c>
      <c r="EO449" s="8">
        <v>1</v>
      </c>
    </row>
    <row r="450" spans="1:145">
      <c r="B450" s="30" t="s">
        <v>993</v>
      </c>
      <c r="C450" s="18" t="s">
        <v>210</v>
      </c>
      <c r="D450" s="4">
        <v>3</v>
      </c>
      <c r="E450" s="8">
        <v>3</v>
      </c>
      <c r="F450" s="8">
        <v>1</v>
      </c>
      <c r="I450" s="64">
        <v>3.67</v>
      </c>
      <c r="J450" s="64">
        <v>4</v>
      </c>
      <c r="K450" s="64">
        <v>0.5917</v>
      </c>
      <c r="L450" s="64">
        <v>75.150000000000006</v>
      </c>
      <c r="M450" s="64">
        <v>9.3899999999999997E-2</v>
      </c>
      <c r="N450" s="64">
        <v>5.33E-2</v>
      </c>
      <c r="O450" s="64">
        <v>0.57210000000000005</v>
      </c>
      <c r="P450" s="64">
        <v>5.28E-2</v>
      </c>
      <c r="Q450" s="64">
        <v>12.2</v>
      </c>
      <c r="R450" s="64">
        <v>1.2200000000000001E-2</v>
      </c>
      <c r="S450" s="64">
        <v>96.396100000000004</v>
      </c>
      <c r="T450" s="31"/>
      <c r="V450" s="58">
        <f t="shared" si="569"/>
        <v>3.8072079679572095</v>
      </c>
      <c r="W450" s="58"/>
      <c r="X450" s="58">
        <f t="shared" si="570"/>
        <v>4.1495454691631712</v>
      </c>
      <c r="Y450" s="58"/>
      <c r="Z450" s="58">
        <f t="shared" si="571"/>
        <v>0.61382151352596215</v>
      </c>
      <c r="AA450" s="58"/>
      <c r="AB450" s="58">
        <f t="shared" si="572"/>
        <v>77.959585501903092</v>
      </c>
      <c r="AC450" s="58"/>
      <c r="AD450" s="58">
        <f t="shared" si="573"/>
        <v>9.741057988860545E-2</v>
      </c>
      <c r="AE450" s="58"/>
      <c r="AF450" s="58">
        <f t="shared" si="574"/>
        <v>5.5292693376599263E-2</v>
      </c>
      <c r="AG450" s="58"/>
      <c r="AH450" s="58">
        <f t="shared" si="575"/>
        <v>0.5934887407270627</v>
      </c>
      <c r="AI450" s="58"/>
      <c r="AJ450" s="58">
        <f t="shared" si="576"/>
        <v>5.4774000192953864E-2</v>
      </c>
      <c r="AK450" s="58"/>
      <c r="AL450" s="58">
        <f t="shared" si="577"/>
        <v>12.656113680947673</v>
      </c>
      <c r="AM450" s="58"/>
      <c r="AN450" s="58">
        <f t="shared" si="578"/>
        <v>1.2656113680947672E-2</v>
      </c>
      <c r="AO450" s="58"/>
      <c r="AP450" s="58">
        <f t="shared" si="579"/>
        <v>7.9567534371203807</v>
      </c>
      <c r="AQ450" s="58">
        <f t="shared" si="580"/>
        <v>2.3475000000000003E-2</v>
      </c>
      <c r="AR450" s="58">
        <f t="shared" si="581"/>
        <v>800.31948881789151</v>
      </c>
      <c r="AS450" s="58">
        <f t="shared" si="582"/>
        <v>18.787500000000001</v>
      </c>
      <c r="AT450" s="58">
        <f t="shared" si="583"/>
        <v>9.3165530501660543E-2</v>
      </c>
      <c r="AU450" s="58">
        <f t="shared" si="584"/>
        <v>11.101313320825515</v>
      </c>
      <c r="AV450" s="58">
        <f t="shared" si="585"/>
        <v>6.3013844515441964</v>
      </c>
      <c r="AW450" s="58">
        <f t="shared" si="586"/>
        <v>7.8735861610113103E-3</v>
      </c>
      <c r="AX450" s="58">
        <f t="shared" si="587"/>
        <v>26.299379133936256</v>
      </c>
      <c r="AY450" s="58"/>
      <c r="AZ450" s="58"/>
      <c r="BA450" s="58"/>
      <c r="BB450" s="58"/>
      <c r="BC450" s="58"/>
      <c r="BD450" s="58"/>
      <c r="BE450" s="58"/>
      <c r="BF450" s="58"/>
      <c r="BG450" s="58"/>
      <c r="BH450" s="58"/>
      <c r="BI450" s="58"/>
      <c r="BJ450" s="58"/>
      <c r="BK450" s="58"/>
      <c r="BL450" s="58"/>
      <c r="BM450" s="58"/>
      <c r="BN450" s="58"/>
      <c r="BO450" s="58"/>
      <c r="BP450" s="58"/>
      <c r="BQ450" s="58"/>
      <c r="BR450" s="58"/>
      <c r="BS450" s="58"/>
      <c r="BT450" s="58"/>
      <c r="BU450" s="58"/>
      <c r="BV450" s="58"/>
      <c r="BW450" s="58"/>
      <c r="BX450" s="58"/>
      <c r="BY450" s="58"/>
      <c r="BZ450" s="58"/>
      <c r="CA450" s="58"/>
      <c r="CB450" s="58"/>
      <c r="CC450" s="58"/>
      <c r="CD450" s="58"/>
      <c r="CE450" s="58"/>
      <c r="CF450" s="58"/>
      <c r="CG450" s="58"/>
      <c r="CH450" s="58"/>
      <c r="CI450" s="58"/>
      <c r="CJ450" s="58"/>
      <c r="CK450" s="58"/>
      <c r="CL450" s="58"/>
      <c r="CM450" s="58"/>
      <c r="CN450" s="58"/>
      <c r="CO450" s="58"/>
      <c r="CP450" s="58"/>
      <c r="CQ450" s="58"/>
      <c r="CR450" s="58"/>
      <c r="CS450" s="58"/>
      <c r="CT450" s="58"/>
      <c r="CU450" s="58"/>
      <c r="CV450" s="58"/>
      <c r="CW450" s="58"/>
      <c r="CX450" s="58"/>
      <c r="CY450" s="58"/>
      <c r="CZ450" s="58"/>
      <c r="DA450" s="58"/>
      <c r="DB450" s="58"/>
      <c r="DC450" s="58"/>
      <c r="DD450" s="58"/>
      <c r="DE450" s="58"/>
      <c r="DF450" s="58"/>
      <c r="DG450" s="58"/>
      <c r="DH450" s="58"/>
      <c r="DI450" s="58"/>
      <c r="DJ450" s="58"/>
      <c r="DK450" s="58"/>
      <c r="DL450" s="58"/>
      <c r="DM450" s="58"/>
      <c r="DN450" s="58"/>
      <c r="DO450" s="58"/>
      <c r="DP450" s="58"/>
      <c r="DQ450" s="58"/>
      <c r="DR450" s="58"/>
      <c r="DS450" s="58"/>
      <c r="DT450" s="58"/>
      <c r="DU450" s="58"/>
      <c r="DV450" s="58"/>
      <c r="DW450" s="58"/>
      <c r="DX450" s="58"/>
      <c r="DY450" s="58"/>
      <c r="DZ450" s="58"/>
      <c r="EA450" s="58"/>
      <c r="EB450" s="58"/>
      <c r="EC450" s="58"/>
      <c r="ED450" s="58"/>
      <c r="EE450" s="58"/>
      <c r="EF450" s="58"/>
      <c r="EG450" s="58"/>
      <c r="EH450" s="58"/>
      <c r="EI450" s="58"/>
      <c r="EJ450" s="58"/>
      <c r="EK450" s="58"/>
      <c r="EL450" s="58"/>
      <c r="EN450" s="4">
        <v>3</v>
      </c>
      <c r="EO450" s="8">
        <v>1</v>
      </c>
    </row>
    <row r="451" spans="1:145" s="16" customFormat="1">
      <c r="A451" s="1"/>
      <c r="B451" s="1" t="s">
        <v>130</v>
      </c>
      <c r="C451" s="1" t="s">
        <v>210</v>
      </c>
      <c r="D451" s="1">
        <v>3</v>
      </c>
      <c r="E451" s="1">
        <v>3</v>
      </c>
      <c r="F451" s="1">
        <v>1</v>
      </c>
      <c r="G451" s="1"/>
      <c r="H451" s="1"/>
      <c r="I451" s="59">
        <f t="shared" ref="I451:S451" si="588">AVERAGE(I437:I450)</f>
        <v>3.6557142857142861</v>
      </c>
      <c r="J451" s="59">
        <f t="shared" si="588"/>
        <v>3.9499999999999993</v>
      </c>
      <c r="K451" s="59">
        <f t="shared" si="588"/>
        <v>0.55072142857142858</v>
      </c>
      <c r="L451" s="59">
        <f t="shared" si="588"/>
        <v>75.040714285714301</v>
      </c>
      <c r="M451" s="59">
        <f t="shared" si="588"/>
        <v>9.2171428571428571E-2</v>
      </c>
      <c r="N451" s="59">
        <f t="shared" si="588"/>
        <v>7.7099999999999988E-2</v>
      </c>
      <c r="O451" s="59">
        <f t="shared" si="588"/>
        <v>0.58667142857142873</v>
      </c>
      <c r="P451" s="59">
        <f t="shared" si="588"/>
        <v>6.8100000000000008E-2</v>
      </c>
      <c r="Q451" s="59">
        <f t="shared" si="588"/>
        <v>12.254285714285714</v>
      </c>
      <c r="R451" s="59">
        <f t="shared" si="588"/>
        <v>1.0764285714285712E-2</v>
      </c>
      <c r="S451" s="59">
        <f t="shared" si="588"/>
        <v>96.286321428571426</v>
      </c>
      <c r="T451" s="1"/>
      <c r="U451" s="1"/>
      <c r="V451" s="59">
        <f>AVERAGE(V437:V450)</f>
        <v>3.7969802316559056</v>
      </c>
      <c r="W451" s="59">
        <f>STDEV(V437:V450)</f>
        <v>8.2698574847926185E-2</v>
      </c>
      <c r="X451" s="59">
        <f>AVERAGE(X437:X450)</f>
        <v>4.1025617474492142</v>
      </c>
      <c r="Y451" s="59">
        <f>STDEV(X437:X450)</f>
        <v>6.599285334296659E-2</v>
      </c>
      <c r="Z451" s="59">
        <f>AVERAGE(Z437:Z450)</f>
        <v>0.57196574743742812</v>
      </c>
      <c r="AA451" s="59">
        <f>STDEV(Z437:Z450)</f>
        <v>7.7615680408647539E-2</v>
      </c>
      <c r="AB451" s="59">
        <f>AVERAGE(AB437:AB450)</f>
        <v>77.934487558133995</v>
      </c>
      <c r="AC451" s="59">
        <f>STDEV(AB437:AB450)</f>
        <v>0.19446655345970792</v>
      </c>
      <c r="AD451" s="59">
        <f>AVERAGE(AD437:AD450)</f>
        <v>9.5739280196551729E-2</v>
      </c>
      <c r="AE451" s="59">
        <f>STDEV(AD437:AD450)</f>
        <v>1.8534775867952602E-2</v>
      </c>
      <c r="AF451" s="59">
        <f>AVERAGE(AF437:AF450)</f>
        <v>8.0078485143663308E-2</v>
      </c>
      <c r="AG451" s="59">
        <f>STDEV(AF437:AF450)</f>
        <v>1.3938129877910849E-2</v>
      </c>
      <c r="AH451" s="59">
        <f>AVERAGE(AH437:AH450)</f>
        <v>0.60932122150582235</v>
      </c>
      <c r="AI451" s="59">
        <f>STDEV(AH437:AH450)</f>
        <v>2.8362366936685663E-2</v>
      </c>
      <c r="AJ451" s="59">
        <f>AVERAGE(AJ437:AJ450)</f>
        <v>7.0732791481299476E-2</v>
      </c>
      <c r="AK451" s="59">
        <f>STDEV(AJ437:AJ450)</f>
        <v>4.0300740903949868E-2</v>
      </c>
      <c r="AL451" s="59">
        <f>AVERAGE(AL437:AL450)</f>
        <v>12.726874586131879</v>
      </c>
      <c r="AM451" s="59">
        <f>STDEV(AL437:AL450)</f>
        <v>0.10601969024946702</v>
      </c>
      <c r="AN451" s="59">
        <f>AVERAGE(AN437:AN450)</f>
        <v>1.1176722910610748E-2</v>
      </c>
      <c r="AO451" s="59">
        <f>STDEV(AN437:AN450)</f>
        <v>9.5253758993360041E-3</v>
      </c>
      <c r="AP451" s="59">
        <f t="shared" ref="AP451:DA451" si="589">AVERAGE(AP437:AP450)</f>
        <v>7.8995419791051207</v>
      </c>
      <c r="AQ451" s="59">
        <f t="shared" si="589"/>
        <v>2.3336050730781651E-2</v>
      </c>
      <c r="AR451" s="59">
        <f t="shared" si="589"/>
        <v>840.40986774889211</v>
      </c>
      <c r="AS451" s="59">
        <f t="shared" si="589"/>
        <v>19.001332855746107</v>
      </c>
      <c r="AT451" s="59">
        <f t="shared" si="589"/>
        <v>0.13149312000081759</v>
      </c>
      <c r="AU451" s="59">
        <f t="shared" si="589"/>
        <v>7.3365613880409031</v>
      </c>
      <c r="AV451" s="59">
        <f t="shared" si="589"/>
        <v>6.0739230098025248</v>
      </c>
      <c r="AW451" s="59">
        <f t="shared" si="589"/>
        <v>7.3397713695555295E-3</v>
      </c>
      <c r="AX451" s="59">
        <f t="shared" si="589"/>
        <v>35.685661264037897</v>
      </c>
      <c r="AY451" s="59">
        <f t="shared" si="589"/>
        <v>41.765000000000001</v>
      </c>
      <c r="AZ451" s="59" t="e">
        <f t="shared" si="589"/>
        <v>#DIV/0!</v>
      </c>
      <c r="BA451" s="59" t="e">
        <f t="shared" si="589"/>
        <v>#DIV/0!</v>
      </c>
      <c r="BB451" s="59" t="e">
        <f t="shared" si="589"/>
        <v>#DIV/0!</v>
      </c>
      <c r="BC451" s="59">
        <f t="shared" si="589"/>
        <v>4359.68</v>
      </c>
      <c r="BD451" s="59">
        <f t="shared" si="589"/>
        <v>4.33</v>
      </c>
      <c r="BE451" s="59" t="e">
        <f t="shared" si="589"/>
        <v>#DIV/0!</v>
      </c>
      <c r="BF451" s="59" t="e">
        <f t="shared" si="589"/>
        <v>#DIV/0!</v>
      </c>
      <c r="BG451" s="59" t="e">
        <f t="shared" si="589"/>
        <v>#DIV/0!</v>
      </c>
      <c r="BH451" s="59" t="e">
        <f t="shared" si="589"/>
        <v>#DIV/0!</v>
      </c>
      <c r="BI451" s="59">
        <f t="shared" si="589"/>
        <v>0.23350000000000001</v>
      </c>
      <c r="BJ451" s="59" t="e">
        <f t="shared" si="589"/>
        <v>#DIV/0!</v>
      </c>
      <c r="BK451" s="59" t="e">
        <f t="shared" si="589"/>
        <v>#DIV/0!</v>
      </c>
      <c r="BL451" s="59" t="e">
        <f t="shared" si="589"/>
        <v>#DIV/0!</v>
      </c>
      <c r="BM451" s="59">
        <f t="shared" si="589"/>
        <v>127.21000000000001</v>
      </c>
      <c r="BN451" s="59">
        <f t="shared" si="589"/>
        <v>55.375</v>
      </c>
      <c r="BO451" s="59">
        <f t="shared" si="589"/>
        <v>9.5500000000000007</v>
      </c>
      <c r="BP451" s="59">
        <f t="shared" si="589"/>
        <v>42.105000000000004</v>
      </c>
      <c r="BQ451" s="59">
        <f t="shared" si="589"/>
        <v>6.0250000000000004</v>
      </c>
      <c r="BR451" s="59" t="e">
        <f t="shared" si="589"/>
        <v>#DIV/0!</v>
      </c>
      <c r="BS451" s="59">
        <f t="shared" si="589"/>
        <v>6.15</v>
      </c>
      <c r="BT451" s="59">
        <f t="shared" si="589"/>
        <v>972.37</v>
      </c>
      <c r="BU451" s="59">
        <f t="shared" si="589"/>
        <v>11.940000000000001</v>
      </c>
      <c r="BV451" s="59">
        <f t="shared" si="589"/>
        <v>24.66</v>
      </c>
      <c r="BW451" s="59">
        <f t="shared" si="589"/>
        <v>2.6500000000000004</v>
      </c>
      <c r="BX451" s="59">
        <f t="shared" si="589"/>
        <v>9.1</v>
      </c>
      <c r="BY451" s="59">
        <f t="shared" si="589"/>
        <v>1.625</v>
      </c>
      <c r="BZ451" s="59">
        <f t="shared" si="589"/>
        <v>0.3075</v>
      </c>
      <c r="CA451" s="59">
        <f t="shared" si="589"/>
        <v>1.6</v>
      </c>
      <c r="CB451" s="59">
        <f t="shared" si="589"/>
        <v>0.253</v>
      </c>
      <c r="CC451" s="59">
        <f t="shared" si="589"/>
        <v>1.605</v>
      </c>
      <c r="CD451" s="59">
        <f t="shared" si="589"/>
        <v>0.3165</v>
      </c>
      <c r="CE451" s="59">
        <f t="shared" si="589"/>
        <v>0.96699999999999997</v>
      </c>
      <c r="CF451" s="59">
        <f t="shared" si="589"/>
        <v>0.16599999999999998</v>
      </c>
      <c r="CG451" s="59">
        <f t="shared" si="589"/>
        <v>1.115</v>
      </c>
      <c r="CH451" s="59">
        <f t="shared" si="589"/>
        <v>0.17149999999999999</v>
      </c>
      <c r="CI451" s="59">
        <f t="shared" si="589"/>
        <v>1.81</v>
      </c>
      <c r="CJ451" s="59">
        <f t="shared" si="589"/>
        <v>0.66650000000000009</v>
      </c>
      <c r="CK451" s="59">
        <f t="shared" si="589"/>
        <v>13.190000000000001</v>
      </c>
      <c r="CL451" s="59">
        <f t="shared" si="589"/>
        <v>10.285</v>
      </c>
      <c r="CM451" s="59">
        <f t="shared" si="589"/>
        <v>4.5949999999999998</v>
      </c>
      <c r="CN451" s="59">
        <f t="shared" si="589"/>
        <v>1.1608518884198102</v>
      </c>
      <c r="CO451" s="59">
        <f t="shared" si="589"/>
        <v>10.940004948045523</v>
      </c>
      <c r="CP451" s="59">
        <f t="shared" si="589"/>
        <v>10.666982476751114</v>
      </c>
      <c r="CQ451" s="59">
        <f t="shared" si="589"/>
        <v>7.3728591002511994</v>
      </c>
      <c r="CR451" s="59">
        <f t="shared" si="589"/>
        <v>22.607331354115125</v>
      </c>
      <c r="CS451" s="59">
        <f t="shared" si="589"/>
        <v>6.845160752956855</v>
      </c>
      <c r="CT451" s="59">
        <f t="shared" si="589"/>
        <v>1.4505611170830859</v>
      </c>
      <c r="CU451" s="59">
        <f t="shared" si="589"/>
        <v>4.3734846757074433</v>
      </c>
      <c r="CV451" s="59">
        <f t="shared" si="589"/>
        <v>4.7389460704307884E-2</v>
      </c>
      <c r="CW451" s="59">
        <f t="shared" si="589"/>
        <v>39.43997126476016</v>
      </c>
      <c r="CX451" s="59">
        <f t="shared" si="589"/>
        <v>1.8694877026678189</v>
      </c>
      <c r="CY451" s="59">
        <f t="shared" si="589"/>
        <v>0.44703194274214292</v>
      </c>
      <c r="CZ451" s="59">
        <f t="shared" si="589"/>
        <v>81.466405175916748</v>
      </c>
      <c r="DA451" s="59">
        <f t="shared" si="589"/>
        <v>0.34850183486924219</v>
      </c>
      <c r="DB451" s="59">
        <f t="shared" ref="DB451:EL451" si="590">AVERAGE(DB437:DB450)</f>
        <v>7.6527823001022632</v>
      </c>
      <c r="DC451" s="59">
        <f t="shared" si="590"/>
        <v>9.0403092189385337</v>
      </c>
      <c r="DD451" s="59">
        <f t="shared" si="590"/>
        <v>94.566522160182785</v>
      </c>
      <c r="DE451" s="59">
        <f t="shared" si="590"/>
        <v>15.430421236515567</v>
      </c>
      <c r="DF451" s="59">
        <f t="shared" si="590"/>
        <v>161.42870918859347</v>
      </c>
      <c r="DG451" s="59">
        <f t="shared" si="590"/>
        <v>0.5861827969192126</v>
      </c>
      <c r="DH451" s="59">
        <f t="shared" si="590"/>
        <v>70.303160919540232</v>
      </c>
      <c r="DI451" s="59">
        <f t="shared" si="590"/>
        <v>14.013170320588241</v>
      </c>
      <c r="DJ451" s="59">
        <f t="shared" si="590"/>
        <v>2.2967110691376202</v>
      </c>
      <c r="DK451" s="59">
        <f t="shared" si="590"/>
        <v>23.106752255295945</v>
      </c>
      <c r="DL451" s="59">
        <f t="shared" si="590"/>
        <v>12.383811710744897</v>
      </c>
      <c r="DM451" s="59">
        <f t="shared" si="590"/>
        <v>6.9918514946962391</v>
      </c>
      <c r="DN451" s="59">
        <f t="shared" si="590"/>
        <v>9.3523809523809511</v>
      </c>
      <c r="DO451" s="59">
        <f t="shared" si="590"/>
        <v>1.9826077972172478</v>
      </c>
      <c r="DP451" s="59">
        <f t="shared" si="590"/>
        <v>1.4776100940128649</v>
      </c>
      <c r="DQ451" s="59">
        <f t="shared" si="590"/>
        <v>0.14506820765441458</v>
      </c>
      <c r="DR451" s="59">
        <f t="shared" si="590"/>
        <v>0.14325130101829131</v>
      </c>
      <c r="DS451" s="59">
        <f t="shared" si="590"/>
        <v>81.157159100660778</v>
      </c>
      <c r="DT451" s="59">
        <f t="shared" si="590"/>
        <v>13.654775006113965</v>
      </c>
      <c r="DU451" s="59">
        <f t="shared" si="590"/>
        <v>0.17834768824114794</v>
      </c>
      <c r="DV451" s="59">
        <f t="shared" si="590"/>
        <v>3.8548075441279327E-2</v>
      </c>
      <c r="DW451" s="59">
        <f t="shared" si="590"/>
        <v>9.4968207385668857E-2</v>
      </c>
      <c r="DX451" s="59">
        <f t="shared" si="590"/>
        <v>0.28118542610502584</v>
      </c>
      <c r="DY451" s="59">
        <f t="shared" si="590"/>
        <v>12.381013380089883</v>
      </c>
      <c r="DZ451" s="59">
        <f t="shared" si="590"/>
        <v>119.99675028333942</v>
      </c>
      <c r="EA451" s="59">
        <f t="shared" si="590"/>
        <v>23.321991929567133</v>
      </c>
      <c r="EB451" s="59">
        <f t="shared" si="590"/>
        <v>1.3111737400530505</v>
      </c>
      <c r="EC451" s="59">
        <f t="shared" si="590"/>
        <v>20.69274093112174</v>
      </c>
      <c r="ED451" s="59">
        <f t="shared" si="590"/>
        <v>5.3682194960212204</v>
      </c>
      <c r="EE451" s="59">
        <f t="shared" si="590"/>
        <v>6.0961105716852622</v>
      </c>
      <c r="EF451" s="59">
        <f t="shared" si="590"/>
        <v>0.38512302908189794</v>
      </c>
      <c r="EG451" s="59">
        <f t="shared" si="590"/>
        <v>8.1466405175916741</v>
      </c>
      <c r="EH451" s="59">
        <f t="shared" si="590"/>
        <v>24.439921552775026</v>
      </c>
      <c r="EI451" s="59">
        <f t="shared" si="590"/>
        <v>7.6910366441658642</v>
      </c>
      <c r="EJ451" s="59">
        <f t="shared" si="590"/>
        <v>22.351597137107149</v>
      </c>
      <c r="EK451" s="59">
        <f t="shared" si="590"/>
        <v>33.910997031172684</v>
      </c>
      <c r="EL451" s="59">
        <f t="shared" si="590"/>
        <v>0.60333333333333328</v>
      </c>
      <c r="EN451" s="16">
        <v>3</v>
      </c>
      <c r="EO451" s="16">
        <v>1</v>
      </c>
    </row>
    <row r="452" spans="1:145" s="19" customFormat="1">
      <c r="A452" s="2"/>
      <c r="B452" s="2"/>
      <c r="C452" s="2"/>
      <c r="D452" s="2"/>
      <c r="E452" s="2"/>
      <c r="F452" s="2"/>
      <c r="G452" s="2"/>
      <c r="H452" s="2"/>
      <c r="I452" s="60">
        <f>STDEV(I437:I450)</f>
        <v>6.8804548789058548E-2</v>
      </c>
      <c r="J452" s="60">
        <f t="shared" ref="J452:S452" si="591">STDEV(J437:J450)</f>
        <v>5.2477101233263143E-2</v>
      </c>
      <c r="K452" s="60">
        <f t="shared" si="591"/>
        <v>7.4739477557008105E-2</v>
      </c>
      <c r="L452" s="60">
        <f t="shared" si="591"/>
        <v>0.53128963976222987</v>
      </c>
      <c r="M452" s="60">
        <f t="shared" si="591"/>
        <v>1.7754454633715409E-2</v>
      </c>
      <c r="N452" s="60">
        <f t="shared" si="591"/>
        <v>1.3402123827100156E-2</v>
      </c>
      <c r="O452" s="60">
        <f t="shared" si="591"/>
        <v>2.7058126280328391E-2</v>
      </c>
      <c r="P452" s="60">
        <f t="shared" si="591"/>
        <v>3.8728919824457163E-2</v>
      </c>
      <c r="Q452" s="60">
        <f t="shared" si="591"/>
        <v>0.12720149283801582</v>
      </c>
      <c r="R452" s="60">
        <f t="shared" si="591"/>
        <v>9.1667129535960932E-3</v>
      </c>
      <c r="S452" s="60">
        <f t="shared" si="591"/>
        <v>0.53260638977444585</v>
      </c>
      <c r="T452" s="2"/>
      <c r="U452" s="2"/>
      <c r="V452" s="60"/>
      <c r="W452" s="60"/>
      <c r="X452" s="60"/>
      <c r="Y452" s="60"/>
      <c r="Z452" s="60"/>
      <c r="AA452" s="60"/>
      <c r="AB452" s="60"/>
      <c r="AC452" s="60"/>
      <c r="AD452" s="60"/>
      <c r="AE452" s="60"/>
      <c r="AF452" s="60"/>
      <c r="AG452" s="60"/>
      <c r="AH452" s="60"/>
      <c r="AI452" s="60"/>
      <c r="AJ452" s="60"/>
      <c r="AK452" s="60"/>
      <c r="AL452" s="60"/>
      <c r="AM452" s="60"/>
      <c r="AN452" s="60"/>
      <c r="AO452" s="60"/>
      <c r="AP452" s="60">
        <f t="shared" ref="AP452:DA452" si="592">STDEV(AP437:AP450)</f>
        <v>0.11612421040207781</v>
      </c>
      <c r="AQ452" s="60">
        <f t="shared" si="592"/>
        <v>4.4593716687911806E-3</v>
      </c>
      <c r="AR452" s="60">
        <f t="shared" si="592"/>
        <v>150.79476930586355</v>
      </c>
      <c r="AS452" s="60">
        <f t="shared" si="592"/>
        <v>0.32375074096017381</v>
      </c>
      <c r="AT452" s="60">
        <f t="shared" si="592"/>
        <v>2.2403957332496876E-2</v>
      </c>
      <c r="AU452" s="60">
        <f t="shared" si="592"/>
        <v>1.6399999076790963</v>
      </c>
      <c r="AV452" s="60">
        <f t="shared" si="592"/>
        <v>0.83503433646983238</v>
      </c>
      <c r="AW452" s="60">
        <f t="shared" si="592"/>
        <v>1.0020504366401398E-3</v>
      </c>
      <c r="AX452" s="60">
        <f t="shared" si="592"/>
        <v>4.6572848636371127</v>
      </c>
      <c r="AY452" s="60">
        <f t="shared" si="592"/>
        <v>0.61518289963229955</v>
      </c>
      <c r="AZ452" s="60" t="e">
        <f t="shared" si="592"/>
        <v>#DIV/0!</v>
      </c>
      <c r="BA452" s="60" t="e">
        <f t="shared" si="592"/>
        <v>#DIV/0!</v>
      </c>
      <c r="BB452" s="60" t="e">
        <f t="shared" si="592"/>
        <v>#DIV/0!</v>
      </c>
      <c r="BC452" s="60">
        <f t="shared" si="592"/>
        <v>0</v>
      </c>
      <c r="BD452" s="60">
        <f t="shared" si="592"/>
        <v>1.4142135623730649E-2</v>
      </c>
      <c r="BE452" s="60" t="e">
        <f t="shared" si="592"/>
        <v>#DIV/0!</v>
      </c>
      <c r="BF452" s="60" t="e">
        <f t="shared" si="592"/>
        <v>#DIV/0!</v>
      </c>
      <c r="BG452" s="60" t="e">
        <f t="shared" si="592"/>
        <v>#DIV/0!</v>
      </c>
      <c r="BH452" s="60" t="e">
        <f t="shared" si="592"/>
        <v>#DIV/0!</v>
      </c>
      <c r="BI452" s="60">
        <f t="shared" si="592"/>
        <v>6.1518289963229604E-2</v>
      </c>
      <c r="BJ452" s="60" t="e">
        <f t="shared" si="592"/>
        <v>#DIV/0!</v>
      </c>
      <c r="BK452" s="60" t="e">
        <f t="shared" si="592"/>
        <v>#DIV/0!</v>
      </c>
      <c r="BL452" s="60" t="e">
        <f t="shared" si="592"/>
        <v>#DIV/0!</v>
      </c>
      <c r="BM452" s="60">
        <f t="shared" si="592"/>
        <v>5.5437171645025254</v>
      </c>
      <c r="BN452" s="60">
        <f t="shared" si="592"/>
        <v>1.039446968344224</v>
      </c>
      <c r="BO452" s="60">
        <f t="shared" si="592"/>
        <v>4.2426406871193201E-2</v>
      </c>
      <c r="BP452" s="60">
        <f t="shared" si="592"/>
        <v>1.6334166645409214</v>
      </c>
      <c r="BQ452" s="60">
        <f t="shared" si="592"/>
        <v>0.10606601717798175</v>
      </c>
      <c r="BR452" s="60" t="e">
        <f t="shared" si="592"/>
        <v>#DIV/0!</v>
      </c>
      <c r="BS452" s="60">
        <f t="shared" si="592"/>
        <v>8.4852813742385777E-2</v>
      </c>
      <c r="BT452" s="60">
        <f t="shared" si="592"/>
        <v>9.9136370722353835</v>
      </c>
      <c r="BU452" s="60">
        <f t="shared" si="592"/>
        <v>0.38183766184073631</v>
      </c>
      <c r="BV452" s="60">
        <f t="shared" si="592"/>
        <v>0.6646803743153531</v>
      </c>
      <c r="BW452" s="60">
        <f t="shared" si="592"/>
        <v>7.0710678118654821E-2</v>
      </c>
      <c r="BX452" s="60">
        <f t="shared" si="592"/>
        <v>0.46669047558312149</v>
      </c>
      <c r="BY452" s="60">
        <f t="shared" si="592"/>
        <v>0.16263455967290591</v>
      </c>
      <c r="BZ452" s="60">
        <f t="shared" si="592"/>
        <v>5.1618795026617835E-2</v>
      </c>
      <c r="CA452" s="60">
        <f t="shared" si="592"/>
        <v>1.4142135623730963E-2</v>
      </c>
      <c r="CB452" s="60">
        <f t="shared" si="592"/>
        <v>0</v>
      </c>
      <c r="CC452" s="60">
        <f t="shared" si="592"/>
        <v>0.12020815280171303</v>
      </c>
      <c r="CD452" s="60">
        <f t="shared" si="592"/>
        <v>7.0710678118654816E-4</v>
      </c>
      <c r="CE452" s="60">
        <f t="shared" si="592"/>
        <v>3.6769552621700508E-2</v>
      </c>
      <c r="CF452" s="60">
        <f t="shared" si="592"/>
        <v>1.2727922061357847E-2</v>
      </c>
      <c r="CG452" s="60">
        <f t="shared" si="592"/>
        <v>0.24748737341529123</v>
      </c>
      <c r="CH452" s="60">
        <f t="shared" si="592"/>
        <v>4.9497474683058177E-3</v>
      </c>
      <c r="CI452" s="60">
        <f t="shared" si="592"/>
        <v>9.899494936611658E-2</v>
      </c>
      <c r="CJ452" s="60">
        <f t="shared" si="592"/>
        <v>3.5355339059327407E-3</v>
      </c>
      <c r="CK452" s="60">
        <f t="shared" si="592"/>
        <v>0.28284271247461928</v>
      </c>
      <c r="CL452" s="60">
        <f t="shared" si="592"/>
        <v>0.28991378028648457</v>
      </c>
      <c r="CM452" s="60">
        <f t="shared" si="592"/>
        <v>6.3639610306789177E-2</v>
      </c>
      <c r="CN452" s="60">
        <f t="shared" si="592"/>
        <v>4.4035685480063921E-3</v>
      </c>
      <c r="CO452" s="60">
        <f t="shared" si="592"/>
        <v>2.0858075586559064</v>
      </c>
      <c r="CP452" s="60">
        <f t="shared" si="592"/>
        <v>0.80542485865337243</v>
      </c>
      <c r="CQ452" s="60">
        <f t="shared" si="592"/>
        <v>0.50291940397476598</v>
      </c>
      <c r="CR452" s="60">
        <f t="shared" si="592"/>
        <v>4.4218373833576434</v>
      </c>
      <c r="CS452" s="60">
        <f t="shared" si="592"/>
        <v>0.17115211611928227</v>
      </c>
      <c r="CT452" s="60">
        <f t="shared" si="592"/>
        <v>4.330992803508469E-2</v>
      </c>
      <c r="CU452" s="60">
        <f t="shared" si="592"/>
        <v>8.384650679882627E-2</v>
      </c>
      <c r="CV452" s="60">
        <f t="shared" si="592"/>
        <v>1.2314106559626393E-3</v>
      </c>
      <c r="CW452" s="60">
        <f t="shared" si="592"/>
        <v>0.66104370604266649</v>
      </c>
      <c r="CX452" s="60">
        <f t="shared" si="592"/>
        <v>1.0303972824476319E-2</v>
      </c>
      <c r="CY452" s="60">
        <f t="shared" si="592"/>
        <v>1.8788559138159949E-2</v>
      </c>
      <c r="CZ452" s="60">
        <f t="shared" si="592"/>
        <v>1.7749836347325565</v>
      </c>
      <c r="DA452" s="60">
        <f t="shared" si="592"/>
        <v>1.2298014752356924E-2</v>
      </c>
      <c r="DB452" s="60">
        <f t="shared" ref="DB452:EL452" si="593">STDEV(DB437:DB450)</f>
        <v>0.4114338311886912</v>
      </c>
      <c r="DC452" s="60">
        <f t="shared" si="593"/>
        <v>0.20709427898222954</v>
      </c>
      <c r="DD452" s="60">
        <f t="shared" si="593"/>
        <v>1.7017502047417401</v>
      </c>
      <c r="DE452" s="60">
        <f t="shared" si="593"/>
        <v>0.35312678592942143</v>
      </c>
      <c r="DF452" s="60">
        <f t="shared" si="593"/>
        <v>4.4872593052368881</v>
      </c>
      <c r="DG452" s="60">
        <f t="shared" si="593"/>
        <v>2.6836022146012172E-2</v>
      </c>
      <c r="DH452" s="60">
        <f t="shared" si="593"/>
        <v>0.78228767458856918</v>
      </c>
      <c r="DI452" s="60">
        <f t="shared" si="593"/>
        <v>1.327860470971993</v>
      </c>
      <c r="DJ452" s="60">
        <f t="shared" si="593"/>
        <v>5.7000592442885842E-2</v>
      </c>
      <c r="DK452" s="60">
        <f t="shared" si="593"/>
        <v>0.66095041265843668</v>
      </c>
      <c r="DL452" s="60">
        <f t="shared" si="593"/>
        <v>3.0036310926223355</v>
      </c>
      <c r="DM452" s="60">
        <f t="shared" si="593"/>
        <v>0.39419327888518974</v>
      </c>
      <c r="DN452" s="60">
        <f t="shared" si="593"/>
        <v>0.43099841900894298</v>
      </c>
      <c r="DO452" s="60">
        <f t="shared" si="593"/>
        <v>9.8278004069308186E-2</v>
      </c>
      <c r="DP452" s="60">
        <f t="shared" si="593"/>
        <v>0.18211236002355177</v>
      </c>
      <c r="DQ452" s="60">
        <f t="shared" si="593"/>
        <v>2.7785893599486669E-3</v>
      </c>
      <c r="DR452" s="60">
        <f t="shared" si="593"/>
        <v>8.0763586148539721E-3</v>
      </c>
      <c r="DS452" s="60">
        <f t="shared" si="593"/>
        <v>11.461965483721228</v>
      </c>
      <c r="DT452" s="60">
        <f t="shared" si="593"/>
        <v>1.1140520080946517</v>
      </c>
      <c r="DU452" s="60">
        <f t="shared" si="593"/>
        <v>8.7254277174169444E-3</v>
      </c>
      <c r="DV452" s="60">
        <f t="shared" si="593"/>
        <v>2.3671652027345822E-3</v>
      </c>
      <c r="DW452" s="60">
        <f t="shared" si="593"/>
        <v>7.9287957733927984E-3</v>
      </c>
      <c r="DX452" s="60">
        <f t="shared" si="593"/>
        <v>1.139478653823468E-2</v>
      </c>
      <c r="DY452" s="60">
        <f t="shared" si="593"/>
        <v>0.88800617961127182</v>
      </c>
      <c r="DZ452" s="60">
        <f t="shared" si="593"/>
        <v>35.626313336984659</v>
      </c>
      <c r="EA452" s="60">
        <f t="shared" si="593"/>
        <v>2.1779978313400004</v>
      </c>
      <c r="EB452" s="60">
        <f t="shared" si="593"/>
        <v>4.9234888610469362E-3</v>
      </c>
      <c r="EC452" s="60">
        <f t="shared" si="593"/>
        <v>1.1869194238293399</v>
      </c>
      <c r="ED452" s="60">
        <f t="shared" si="593"/>
        <v>0.21900147357637689</v>
      </c>
      <c r="EE452" s="60">
        <f t="shared" si="593"/>
        <v>0.42686194618146284</v>
      </c>
      <c r="EF452" s="60">
        <f t="shared" si="593"/>
        <v>1.7646070959166052E-2</v>
      </c>
      <c r="EG452" s="60">
        <f t="shared" si="593"/>
        <v>0.1774983634732559</v>
      </c>
      <c r="EH452" s="60">
        <f t="shared" si="593"/>
        <v>0.5324950904197665</v>
      </c>
      <c r="EI452" s="60">
        <f t="shared" si="593"/>
        <v>0.43361260677370844</v>
      </c>
      <c r="EJ452" s="60">
        <f t="shared" si="593"/>
        <v>0.93942795690799774</v>
      </c>
      <c r="EK452" s="60">
        <f t="shared" si="593"/>
        <v>6.6327560750364869</v>
      </c>
      <c r="EL452" s="60">
        <f t="shared" si="593"/>
        <v>3.2998316455372191E-2</v>
      </c>
    </row>
    <row r="453" spans="1:145" s="12" customFormat="1">
      <c r="B453" s="32"/>
      <c r="C453" s="5"/>
      <c r="D453" s="32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3"/>
      <c r="U453" s="3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N453" s="32"/>
    </row>
    <row r="454" spans="1:145">
      <c r="B454" s="30" t="s">
        <v>994</v>
      </c>
      <c r="C454" s="26" t="s">
        <v>210</v>
      </c>
      <c r="D454" s="4">
        <v>4</v>
      </c>
      <c r="E454" s="8">
        <v>4</v>
      </c>
      <c r="F454" s="8">
        <v>1</v>
      </c>
      <c r="G454" s="8" t="s">
        <v>1192</v>
      </c>
      <c r="H454" s="8" t="s">
        <v>1193</v>
      </c>
      <c r="I454" s="64">
        <v>3.65</v>
      </c>
      <c r="J454" s="64">
        <v>3.97</v>
      </c>
      <c r="K454" s="64">
        <v>0.62949999999999995</v>
      </c>
      <c r="L454" s="64">
        <v>75.87</v>
      </c>
      <c r="M454" s="64">
        <v>8.3699999999999997E-2</v>
      </c>
      <c r="N454" s="64">
        <v>4.6699999999999998E-2</v>
      </c>
      <c r="O454" s="64">
        <v>0.58440000000000003</v>
      </c>
      <c r="P454" s="64">
        <v>3.4799999999999998E-2</v>
      </c>
      <c r="Q454" s="64">
        <v>12.46</v>
      </c>
      <c r="R454" s="64">
        <v>2.5899999999999999E-2</v>
      </c>
      <c r="S454" s="64">
        <v>97.355000000000004</v>
      </c>
      <c r="T454" s="31"/>
      <c r="V454" s="58">
        <f t="shared" ref="V454:V468" si="594">(I454*100)/S454</f>
        <v>3.7491654255045965</v>
      </c>
      <c r="W454" s="58"/>
      <c r="X454" s="58">
        <f t="shared" ref="X454:X468" si="595">(J454*100)/S454</f>
        <v>4.077859380617328</v>
      </c>
      <c r="Y454" s="58"/>
      <c r="Z454" s="58">
        <f t="shared" ref="Z454:Z468" si="596">(K454*100)/S454</f>
        <v>0.64660263982332689</v>
      </c>
      <c r="AA454" s="58"/>
      <c r="AB454" s="58">
        <f t="shared" ref="AB454:AB468" si="597">(L454*100)/S454</f>
        <v>77.931282420009239</v>
      </c>
      <c r="AC454" s="58"/>
      <c r="AD454" s="58">
        <f t="shared" ref="AD454:AD468" si="598">(M454*100)/S454</f>
        <v>8.5974012634173883E-2</v>
      </c>
      <c r="AE454" s="58"/>
      <c r="AF454" s="58">
        <f t="shared" ref="AF454:AF468" si="599">(N454*100)/S454</f>
        <v>4.7968774074264288E-2</v>
      </c>
      <c r="AG454" s="58"/>
      <c r="AH454" s="58">
        <f t="shared" ref="AH454:AH468" si="600">(O454*100)/S454</f>
        <v>0.60027733552462637</v>
      </c>
      <c r="AI454" s="58"/>
      <c r="AJ454" s="58">
        <f t="shared" ref="AJ454:AJ468" si="601">(P454*100)/S454</f>
        <v>3.5745467618509573E-2</v>
      </c>
      <c r="AK454" s="58"/>
      <c r="AL454" s="58">
        <f t="shared" ref="AL454:AL468" si="602">(Q454*100)/S454</f>
        <v>12.798520877201993</v>
      </c>
      <c r="AM454" s="58"/>
      <c r="AN454" s="58">
        <f t="shared" ref="AN454:AN468" si="603">(R454*100)/S454</f>
        <v>2.6603666991936725E-2</v>
      </c>
      <c r="AO454" s="58"/>
      <c r="AP454" s="58">
        <f t="shared" ref="AP454:AP468" si="604">V454+X454</f>
        <v>7.8270248061219245</v>
      </c>
      <c r="AQ454" s="58">
        <f t="shared" ref="AQ454:AQ468" si="605">AD454/X454</f>
        <v>2.1083123425692692E-2</v>
      </c>
      <c r="AR454" s="58">
        <f t="shared" ref="AR454:AR468" si="606">AB454/AD454</f>
        <v>906.45161290322596</v>
      </c>
      <c r="AS454" s="58">
        <f t="shared" ref="AS454:AS468" si="607">AB454/X454</f>
        <v>19.110831234256928</v>
      </c>
      <c r="AT454" s="58">
        <f t="shared" ref="AT454:AT468" si="608">AF454/AH454</f>
        <v>7.9911019849418202E-2</v>
      </c>
      <c r="AU454" s="58">
        <f t="shared" ref="AU454:AU468" si="609">Z454/AF454</f>
        <v>13.479657387580298</v>
      </c>
      <c r="AV454" s="58">
        <f t="shared" ref="AV454:AV468" si="610">Z454/AD454</f>
        <v>7.5209080047789731</v>
      </c>
      <c r="AW454" s="58">
        <f t="shared" ref="AW454:AW468" si="611">Z454/AB454</f>
        <v>8.2970871227098977E-3</v>
      </c>
      <c r="AX454" s="58">
        <f t="shared" ref="AX454:AX468" si="612">((AF454/40.311)/((AF454/40.311)+(Z454/159.688)))*100</f>
        <v>22.713072952876988</v>
      </c>
      <c r="AY454" s="75">
        <v>43.29</v>
      </c>
      <c r="AZ454" s="75"/>
      <c r="BA454" s="75"/>
      <c r="BB454" s="75"/>
      <c r="BC454" s="75">
        <v>4502.62</v>
      </c>
      <c r="BD454" s="75">
        <v>4.3</v>
      </c>
      <c r="BE454" s="75"/>
      <c r="BF454" s="75"/>
      <c r="BG454" s="76" t="s">
        <v>476</v>
      </c>
      <c r="BH454" s="76"/>
      <c r="BI454" s="76">
        <v>0.28999999999999998</v>
      </c>
      <c r="BJ454" s="76"/>
      <c r="BK454" s="76"/>
      <c r="BL454" s="76"/>
      <c r="BM454" s="75">
        <v>130.86000000000001</v>
      </c>
      <c r="BN454" s="75">
        <v>58.34</v>
      </c>
      <c r="BO454" s="77">
        <v>9.66</v>
      </c>
      <c r="BP454" s="75">
        <v>45.66</v>
      </c>
      <c r="BQ454" s="75">
        <v>6.99</v>
      </c>
      <c r="BR454" s="75"/>
      <c r="BS454" s="75">
        <v>6.98</v>
      </c>
      <c r="BT454" s="75">
        <v>976.45</v>
      </c>
      <c r="BU454" s="75">
        <v>11.79</v>
      </c>
      <c r="BV454" s="75">
        <v>24.53</v>
      </c>
      <c r="BW454" s="75">
        <v>2.63</v>
      </c>
      <c r="BX454" s="75">
        <v>9.4499999999999993</v>
      </c>
      <c r="BY454" s="75">
        <v>1.63</v>
      </c>
      <c r="BZ454" s="75">
        <v>0.35399999999999998</v>
      </c>
      <c r="CA454" s="75">
        <v>1.63</v>
      </c>
      <c r="CB454" s="75">
        <v>0.27100000000000002</v>
      </c>
      <c r="CC454" s="75">
        <v>1.52</v>
      </c>
      <c r="CD454" s="75">
        <v>0.30599999999999999</v>
      </c>
      <c r="CE454" s="75">
        <v>0.92</v>
      </c>
      <c r="CF454" s="77">
        <v>0.14499999999999999</v>
      </c>
      <c r="CG454" s="75">
        <v>1.28</v>
      </c>
      <c r="CH454" s="77">
        <v>0.187</v>
      </c>
      <c r="CI454" s="75">
        <v>2.0699999999999998</v>
      </c>
      <c r="CJ454" s="75">
        <v>0.59299999999999997</v>
      </c>
      <c r="CK454" s="77">
        <v>14.44</v>
      </c>
      <c r="CL454" s="75">
        <v>10.119999999999999</v>
      </c>
      <c r="CM454" s="75">
        <v>4.92</v>
      </c>
      <c r="CN454" s="78">
        <f>BU454/CL454</f>
        <v>1.1650197628458498</v>
      </c>
      <c r="CO454" s="78">
        <f>BU454/CG454</f>
        <v>9.2109375</v>
      </c>
      <c r="CP454" s="78">
        <f>BM454/BU454</f>
        <v>11.099236641221376</v>
      </c>
      <c r="CQ454" s="78">
        <f>BU454/BY454</f>
        <v>7.2331288343558278</v>
      </c>
      <c r="CR454" s="78">
        <f>BV454/CG454</f>
        <v>19.1640625</v>
      </c>
      <c r="CS454" s="78">
        <f>BP454/BS454</f>
        <v>6.5415472779369619</v>
      </c>
      <c r="CT454" s="78">
        <f>CK454/BX454</f>
        <v>1.5280423280423281</v>
      </c>
      <c r="CU454" s="78">
        <f>AY454/BO454</f>
        <v>4.4813664596273286</v>
      </c>
      <c r="CV454" s="78">
        <f>BQ454/BM454</f>
        <v>5.3415864282439246E-2</v>
      </c>
      <c r="CW454" s="78">
        <f>BT454/BV454</f>
        <v>39.806359559722786</v>
      </c>
      <c r="CX454" s="78">
        <f>BV454/CK454</f>
        <v>1.6987534626038783</v>
      </c>
      <c r="CY454" s="78">
        <f>CM454/CL454</f>
        <v>0.48616600790513836</v>
      </c>
      <c r="CZ454" s="79">
        <f>BT454/BU454</f>
        <v>82.820186598812569</v>
      </c>
      <c r="DA454" s="78">
        <f>CM454/CK454</f>
        <v>0.34072022160664822</v>
      </c>
      <c r="DB454" s="79">
        <f>BT454/BM454</f>
        <v>7.4617912272657794</v>
      </c>
      <c r="DC454" s="79">
        <f>BQ454/CJ454</f>
        <v>11.787521079258012</v>
      </c>
      <c r="DD454" s="78">
        <f>BT454/CL454</f>
        <v>96.48715415019764</v>
      </c>
      <c r="DE454" s="78">
        <f>CL454/CJ454</f>
        <v>17.065767284991569</v>
      </c>
      <c r="DF454" s="78">
        <f>BT454/BQ454</f>
        <v>139.69241773962804</v>
      </c>
      <c r="DG454" s="78">
        <f>BQ454/CL454</f>
        <v>0.69071146245059301</v>
      </c>
      <c r="DH454" s="78">
        <f>BM454/CI454</f>
        <v>63.217391304347835</v>
      </c>
      <c r="DI454" s="78">
        <f>BM454/BX454</f>
        <v>13.84761904761905</v>
      </c>
      <c r="DJ454" s="78">
        <f>BM454/BN454</f>
        <v>2.2430579362358589</v>
      </c>
      <c r="DK454" s="78">
        <f>BT454/BP454</f>
        <v>21.385238720981167</v>
      </c>
      <c r="DL454" s="67">
        <f>(AD454*0.59933)/BP454*10000</f>
        <v>11.284889398168954</v>
      </c>
      <c r="DM454" s="78">
        <f>BP454/BQ454</f>
        <v>6.5321888412017159</v>
      </c>
      <c r="DN454" s="78">
        <f>CC454/CH454</f>
        <v>8.1283422459893053</v>
      </c>
      <c r="DO454" s="78">
        <f>BU454/BQ454</f>
        <v>1.686695278969957</v>
      </c>
      <c r="DP454" s="78">
        <f>BY454/CG454</f>
        <v>1.2734375</v>
      </c>
      <c r="DQ454" s="78">
        <f>CJ454/CM454</f>
        <v>0.12052845528455285</v>
      </c>
      <c r="DR454" s="78">
        <f>BQ454/BP454</f>
        <v>0.15308804204993431</v>
      </c>
      <c r="DS454" s="78">
        <f>BV454/BZ454</f>
        <v>69.293785310734464</v>
      </c>
      <c r="DT454" s="78">
        <f>BV454/CI454</f>
        <v>11.850241545893722</v>
      </c>
      <c r="DU454" s="78">
        <f>BY454/BX454</f>
        <v>0.17248677248677249</v>
      </c>
      <c r="DV454" s="78">
        <f>BY454/BP454</f>
        <v>3.5698642137538324E-2</v>
      </c>
      <c r="DW454" s="78">
        <f>CH454/CI454</f>
        <v>9.0338164251207734E-2</v>
      </c>
      <c r="DX454" s="67">
        <f>(X454*0.83014)/BU454</f>
        <v>0.28712418882321195</v>
      </c>
      <c r="DY454" s="67">
        <f>BM454/CL454</f>
        <v>12.930830039525693</v>
      </c>
      <c r="DZ454" s="67">
        <f>BQ454/(AD454*0.59933)</f>
        <v>135.65754758285345</v>
      </c>
      <c r="EA454" s="80">
        <f>BP454/CI454</f>
        <v>22.057971014492754</v>
      </c>
      <c r="EB454" s="80">
        <f>BQ454/CM454</f>
        <v>1.4207317073170733</v>
      </c>
      <c r="EC454" s="81">
        <f>BM454/BS454</f>
        <v>18.747851002865332</v>
      </c>
      <c r="ED454" s="80">
        <f>BV454/CM454</f>
        <v>4.9857723577235777</v>
      </c>
      <c r="EE454" s="81">
        <f>BN454/BX454</f>
        <v>6.1735449735449741</v>
      </c>
      <c r="EF454" s="81">
        <f>CM454/BU454</f>
        <v>0.41730279898218831</v>
      </c>
      <c r="EG454" s="81">
        <f>BT454/BU454*0.1</f>
        <v>8.282018659881258</v>
      </c>
      <c r="EH454" s="81">
        <f>BT454/BU454*0.3</f>
        <v>24.846055979643769</v>
      </c>
      <c r="EI454" s="81">
        <f>DM454*1.1</f>
        <v>7.1854077253218884</v>
      </c>
      <c r="EJ454" s="81">
        <f>CY454*50</f>
        <v>24.308300395256918</v>
      </c>
      <c r="EK454" s="81">
        <f>CR454*1.5</f>
        <v>28.74609375</v>
      </c>
      <c r="EL454" s="81">
        <f>CI454/3</f>
        <v>0.69</v>
      </c>
      <c r="EN454" s="4">
        <v>4</v>
      </c>
      <c r="EO454" s="8">
        <v>1</v>
      </c>
    </row>
    <row r="455" spans="1:145">
      <c r="B455" s="30" t="s">
        <v>995</v>
      </c>
      <c r="C455" s="18" t="s">
        <v>210</v>
      </c>
      <c r="D455" s="4">
        <v>4</v>
      </c>
      <c r="E455" s="8">
        <v>4</v>
      </c>
      <c r="F455" s="8">
        <v>1</v>
      </c>
      <c r="I455" s="64">
        <v>3.6</v>
      </c>
      <c r="J455" s="64">
        <v>3.99</v>
      </c>
      <c r="K455" s="64">
        <v>0.57879999999999998</v>
      </c>
      <c r="L455" s="64">
        <v>75.319999999999993</v>
      </c>
      <c r="M455" s="64">
        <v>9.1899999999999996E-2</v>
      </c>
      <c r="N455" s="64">
        <v>3.61E-2</v>
      </c>
      <c r="O455" s="64">
        <v>0.58950000000000002</v>
      </c>
      <c r="P455" s="64">
        <v>0.1258</v>
      </c>
      <c r="Q455" s="64">
        <v>12.23</v>
      </c>
      <c r="R455" s="64">
        <v>2.0199999999999999E-2</v>
      </c>
      <c r="S455" s="64">
        <v>96.582400000000007</v>
      </c>
      <c r="T455" s="31"/>
      <c r="V455" s="58">
        <f t="shared" si="594"/>
        <v>3.7273871844145514</v>
      </c>
      <c r="W455" s="58"/>
      <c r="X455" s="58">
        <f t="shared" si="595"/>
        <v>4.1311874627261282</v>
      </c>
      <c r="Y455" s="58"/>
      <c r="Z455" s="58">
        <f t="shared" si="596"/>
        <v>0.5992810284275395</v>
      </c>
      <c r="AA455" s="58"/>
      <c r="AB455" s="58">
        <f t="shared" si="597"/>
        <v>77.985222980584439</v>
      </c>
      <c r="AC455" s="58"/>
      <c r="AD455" s="58">
        <f t="shared" si="598"/>
        <v>9.5151911735471467E-2</v>
      </c>
      <c r="AE455" s="58"/>
      <c r="AF455" s="58">
        <f t="shared" si="599"/>
        <v>3.7377410377045915E-2</v>
      </c>
      <c r="AG455" s="58"/>
      <c r="AH455" s="58">
        <f t="shared" si="600"/>
        <v>0.61035965144788284</v>
      </c>
      <c r="AI455" s="58"/>
      <c r="AJ455" s="58">
        <f t="shared" si="601"/>
        <v>0.13025147438870849</v>
      </c>
      <c r="AK455" s="58"/>
      <c r="AL455" s="58">
        <f t="shared" si="602"/>
        <v>12.662762573719435</v>
      </c>
      <c r="AM455" s="58"/>
      <c r="AN455" s="58">
        <f t="shared" si="603"/>
        <v>2.091478364588165E-2</v>
      </c>
      <c r="AO455" s="58"/>
      <c r="AP455" s="58">
        <f t="shared" si="604"/>
        <v>7.8585746471406797</v>
      </c>
      <c r="AQ455" s="58">
        <f t="shared" si="605"/>
        <v>2.3032581453634082E-2</v>
      </c>
      <c r="AR455" s="58">
        <f t="shared" si="606"/>
        <v>819.58650707290519</v>
      </c>
      <c r="AS455" s="58">
        <f t="shared" si="607"/>
        <v>18.877192982456137</v>
      </c>
      <c r="AT455" s="58">
        <f t="shared" si="608"/>
        <v>6.1238337574215429E-2</v>
      </c>
      <c r="AU455" s="58">
        <f t="shared" si="609"/>
        <v>16.033240997229917</v>
      </c>
      <c r="AV455" s="58">
        <f t="shared" si="610"/>
        <v>6.2981501632208916</v>
      </c>
      <c r="AW455" s="58">
        <f t="shared" si="611"/>
        <v>7.6845459373340421E-3</v>
      </c>
      <c r="AX455" s="58">
        <f t="shared" si="612"/>
        <v>19.812309168507777</v>
      </c>
      <c r="AY455" s="75">
        <v>40.86</v>
      </c>
      <c r="AZ455" s="75"/>
      <c r="BA455" s="75"/>
      <c r="BB455" s="75"/>
      <c r="BC455" s="75">
        <v>4502.62</v>
      </c>
      <c r="BD455" s="75">
        <v>4.6500000000000004</v>
      </c>
      <c r="BE455" s="75"/>
      <c r="BF455" s="75"/>
      <c r="BG455" s="76" t="s">
        <v>477</v>
      </c>
      <c r="BH455" s="76"/>
      <c r="BI455" s="76">
        <v>0.216</v>
      </c>
      <c r="BJ455" s="76"/>
      <c r="BK455" s="76"/>
      <c r="BL455" s="76"/>
      <c r="BM455" s="75">
        <v>132.22999999999999</v>
      </c>
      <c r="BN455" s="75">
        <v>57.44</v>
      </c>
      <c r="BO455" s="77">
        <v>9.9</v>
      </c>
      <c r="BP455" s="75">
        <v>44.8</v>
      </c>
      <c r="BQ455" s="75">
        <v>7.13</v>
      </c>
      <c r="BR455" s="75"/>
      <c r="BS455" s="75">
        <v>6.79</v>
      </c>
      <c r="BT455" s="75">
        <v>1065.08</v>
      </c>
      <c r="BU455" s="75">
        <v>12.32</v>
      </c>
      <c r="BV455" s="75">
        <v>26.04</v>
      </c>
      <c r="BW455" s="75">
        <v>2.76</v>
      </c>
      <c r="BX455" s="75">
        <v>9.15</v>
      </c>
      <c r="BY455" s="75">
        <v>2.13</v>
      </c>
      <c r="BZ455" s="75">
        <v>0.33200000000000002</v>
      </c>
      <c r="CA455" s="75">
        <v>1.38</v>
      </c>
      <c r="CB455" s="75">
        <v>0.23599999999999999</v>
      </c>
      <c r="CC455" s="75">
        <v>1.46</v>
      </c>
      <c r="CD455" s="75">
        <v>0.315</v>
      </c>
      <c r="CE455" s="75">
        <v>0.97</v>
      </c>
      <c r="CF455" s="77">
        <v>0.14699999999999999</v>
      </c>
      <c r="CG455" s="75">
        <v>1.23</v>
      </c>
      <c r="CH455" s="77">
        <v>0.18</v>
      </c>
      <c r="CI455" s="75">
        <v>2</v>
      </c>
      <c r="CJ455" s="75">
        <v>0.70599999999999996</v>
      </c>
      <c r="CK455" s="77">
        <v>13.83</v>
      </c>
      <c r="CL455" s="75">
        <v>10.41</v>
      </c>
      <c r="CM455" s="75">
        <v>5.29</v>
      </c>
      <c r="CN455" s="78">
        <f>BU455/CL455</f>
        <v>1.1834774255523535</v>
      </c>
      <c r="CO455" s="78">
        <f>BU455/CG455</f>
        <v>10.016260162601627</v>
      </c>
      <c r="CP455" s="78">
        <f>BM455/BU455</f>
        <v>10.732954545454545</v>
      </c>
      <c r="CQ455" s="78">
        <f>BU455/BY455</f>
        <v>5.784037558685446</v>
      </c>
      <c r="CR455" s="78">
        <f>BV455/CG455</f>
        <v>21.170731707317074</v>
      </c>
      <c r="CS455" s="78">
        <f>BP455/BS455</f>
        <v>6.5979381443298966</v>
      </c>
      <c r="CT455" s="78">
        <f>CK455/BX455</f>
        <v>1.5114754098360654</v>
      </c>
      <c r="CU455" s="78">
        <f>AY455/BO455</f>
        <v>4.127272727272727</v>
      </c>
      <c r="CV455" s="78">
        <f>BQ455/BM455</f>
        <v>5.3921197912727828E-2</v>
      </c>
      <c r="CW455" s="78">
        <f>BT455/BV455</f>
        <v>40.901689708141319</v>
      </c>
      <c r="CX455" s="78">
        <f>BV455/CK455</f>
        <v>1.8828633405639912</v>
      </c>
      <c r="CY455" s="78">
        <f>CM455/CL455</f>
        <v>0.50816522574447642</v>
      </c>
      <c r="CZ455" s="79">
        <f>BT455/BU455</f>
        <v>86.451298701298697</v>
      </c>
      <c r="DA455" s="78">
        <f>CM455/CK455</f>
        <v>0.38250180766449748</v>
      </c>
      <c r="DB455" s="79">
        <f>BT455/BM455</f>
        <v>8.0547530817514943</v>
      </c>
      <c r="DC455" s="79">
        <f>BQ455/CJ455</f>
        <v>10.09915014164306</v>
      </c>
      <c r="DD455" s="78">
        <f>BT455/CL455</f>
        <v>102.31316042267051</v>
      </c>
      <c r="DE455" s="78">
        <f>CL455/CJ455</f>
        <v>14.745042492917849</v>
      </c>
      <c r="DF455" s="78">
        <f>BT455/BQ455</f>
        <v>149.38008415147263</v>
      </c>
      <c r="DG455" s="78">
        <f>BQ455/CL455</f>
        <v>0.68491834774255522</v>
      </c>
      <c r="DH455" s="78">
        <f>BM455/CI455</f>
        <v>66.114999999999995</v>
      </c>
      <c r="DI455" s="78">
        <f>BM455/BX455</f>
        <v>14.451366120218578</v>
      </c>
      <c r="DJ455" s="78">
        <f>BM455/BN455</f>
        <v>2.3020543175487465</v>
      </c>
      <c r="DK455" s="78">
        <f>BT455/BP455</f>
        <v>23.774107142857144</v>
      </c>
      <c r="DL455" s="67">
        <f>(AD455*0.59933)/BP455*10000</f>
        <v>12.72932929920092</v>
      </c>
      <c r="DM455" s="78">
        <f>BP455/BQ455</f>
        <v>6.2833099579242635</v>
      </c>
      <c r="DN455" s="78">
        <f>CC455/CH455</f>
        <v>8.1111111111111107</v>
      </c>
      <c r="DO455" s="78">
        <f>BU455/BQ455</f>
        <v>1.7279102384291727</v>
      </c>
      <c r="DP455" s="78">
        <f>BY455/CG455</f>
        <v>1.7317073170731707</v>
      </c>
      <c r="DQ455" s="78">
        <f>CJ455/CM455</f>
        <v>0.1334593572778828</v>
      </c>
      <c r="DR455" s="78">
        <f>BQ455/BP455</f>
        <v>0.15915178571428573</v>
      </c>
      <c r="DS455" s="78">
        <f>BV455/BZ455</f>
        <v>78.433734939759034</v>
      </c>
      <c r="DT455" s="78">
        <f>BV455/CI455</f>
        <v>13.02</v>
      </c>
      <c r="DU455" s="78">
        <f>BY455/BX455</f>
        <v>0.23278688524590163</v>
      </c>
      <c r="DV455" s="78">
        <f>BY455/BP455</f>
        <v>4.7544642857142855E-2</v>
      </c>
      <c r="DW455" s="78">
        <f>CH455/CI455</f>
        <v>0.09</v>
      </c>
      <c r="DX455" s="67">
        <f>(X455*0.83014)/BU455</f>
        <v>0.27836558119378796</v>
      </c>
      <c r="DY455" s="67">
        <f>BM455/CL455</f>
        <v>12.702209414024974</v>
      </c>
      <c r="DZ455" s="67">
        <f>BQ455/(AD455*0.59933)</f>
        <v>125.02762869389861</v>
      </c>
      <c r="EA455" s="80">
        <f>BP455/CI455</f>
        <v>22.4</v>
      </c>
      <c r="EB455" s="80">
        <f>BQ455/CM455</f>
        <v>1.3478260869565217</v>
      </c>
      <c r="EC455" s="81">
        <f>BM455/BS455</f>
        <v>19.47422680412371</v>
      </c>
      <c r="ED455" s="80">
        <f>BV455/CM455</f>
        <v>4.9224952741020793</v>
      </c>
      <c r="EE455" s="81">
        <f>BN455/BX455</f>
        <v>6.2775956284153001</v>
      </c>
      <c r="EF455" s="81">
        <f>CM455/BU455</f>
        <v>0.42938311688311687</v>
      </c>
      <c r="EG455" s="81">
        <f>BT455/BU455*0.1</f>
        <v>8.6451298701298693</v>
      </c>
      <c r="EH455" s="81">
        <f>BT455/BU455*0.3</f>
        <v>25.93538961038961</v>
      </c>
      <c r="EI455" s="81">
        <f>DM455*1.1</f>
        <v>6.9116409537166907</v>
      </c>
      <c r="EJ455" s="81">
        <f>CY455*50</f>
        <v>25.408261287223823</v>
      </c>
      <c r="EK455" s="81">
        <f>CR455*1.5</f>
        <v>31.756097560975611</v>
      </c>
      <c r="EL455" s="81">
        <f>CI455/3</f>
        <v>0.66666666666666663</v>
      </c>
      <c r="EN455" s="4">
        <v>4</v>
      </c>
      <c r="EO455" s="8">
        <v>1</v>
      </c>
    </row>
    <row r="456" spans="1:145">
      <c r="B456" s="30" t="s">
        <v>996</v>
      </c>
      <c r="C456" s="18" t="s">
        <v>210</v>
      </c>
      <c r="D456" s="4">
        <v>4</v>
      </c>
      <c r="E456" s="8">
        <v>4</v>
      </c>
      <c r="F456" s="8">
        <v>1</v>
      </c>
      <c r="I456" s="64">
        <v>3.73</v>
      </c>
      <c r="J456" s="64">
        <v>3.85</v>
      </c>
      <c r="K456" s="64">
        <v>0.46450000000000002</v>
      </c>
      <c r="L456" s="64">
        <v>75.849999999999994</v>
      </c>
      <c r="M456" s="64">
        <v>0.104</v>
      </c>
      <c r="N456" s="64">
        <v>0.1047</v>
      </c>
      <c r="O456" s="64">
        <v>0.6129</v>
      </c>
      <c r="P456" s="64">
        <v>0.1011</v>
      </c>
      <c r="Q456" s="64">
        <v>12.42</v>
      </c>
      <c r="R456" s="64">
        <v>1.8800000000000001E-2</v>
      </c>
      <c r="S456" s="64">
        <v>97.256</v>
      </c>
      <c r="T456" s="31"/>
      <c r="V456" s="58">
        <f t="shared" si="594"/>
        <v>3.8352389569795178</v>
      </c>
      <c r="W456" s="58"/>
      <c r="X456" s="58">
        <f t="shared" si="595"/>
        <v>3.9586246606893147</v>
      </c>
      <c r="Y456" s="58"/>
      <c r="Z456" s="58">
        <f t="shared" si="596"/>
        <v>0.47760549477667191</v>
      </c>
      <c r="AA456" s="58"/>
      <c r="AB456" s="58">
        <f t="shared" si="597"/>
        <v>77.990046886567399</v>
      </c>
      <c r="AC456" s="58"/>
      <c r="AD456" s="58">
        <f t="shared" si="598"/>
        <v>0.10693427654849058</v>
      </c>
      <c r="AE456" s="58"/>
      <c r="AF456" s="58">
        <f t="shared" si="599"/>
        <v>0.10765402648679774</v>
      </c>
      <c r="AG456" s="58"/>
      <c r="AH456" s="58">
        <f t="shared" si="600"/>
        <v>0.6301924816977873</v>
      </c>
      <c r="AI456" s="58"/>
      <c r="AJ456" s="58">
        <f t="shared" si="601"/>
        <v>0.10395245537550382</v>
      </c>
      <c r="AK456" s="58"/>
      <c r="AL456" s="58">
        <f t="shared" si="602"/>
        <v>12.770420333963971</v>
      </c>
      <c r="AM456" s="58"/>
      <c r="AN456" s="58">
        <f t="shared" si="603"/>
        <v>1.9330426914534838E-2</v>
      </c>
      <c r="AO456" s="58"/>
      <c r="AP456" s="58">
        <f t="shared" si="604"/>
        <v>7.7938636176688325</v>
      </c>
      <c r="AQ456" s="58">
        <f t="shared" si="605"/>
        <v>2.7012987012987013E-2</v>
      </c>
      <c r="AR456" s="58">
        <f t="shared" si="606"/>
        <v>729.32692307692298</v>
      </c>
      <c r="AS456" s="58">
        <f t="shared" si="607"/>
        <v>19.7012987012987</v>
      </c>
      <c r="AT456" s="58">
        <f t="shared" si="608"/>
        <v>0.17082721488007832</v>
      </c>
      <c r="AU456" s="58">
        <f t="shared" si="609"/>
        <v>4.4364851957975162</v>
      </c>
      <c r="AV456" s="58">
        <f t="shared" si="610"/>
        <v>4.4663461538461542</v>
      </c>
      <c r="AW456" s="58">
        <f t="shared" si="611"/>
        <v>6.1239288068556377E-3</v>
      </c>
      <c r="AX456" s="58">
        <f t="shared" si="612"/>
        <v>47.171400512435554</v>
      </c>
      <c r="AY456" s="75">
        <v>38.21</v>
      </c>
      <c r="AZ456" s="75"/>
      <c r="BA456" s="75"/>
      <c r="BB456" s="75"/>
      <c r="BC456" s="75">
        <v>4502.62</v>
      </c>
      <c r="BD456" s="75">
        <v>4.3600000000000003</v>
      </c>
      <c r="BE456" s="75"/>
      <c r="BF456" s="75"/>
      <c r="BG456" s="76" t="s">
        <v>478</v>
      </c>
      <c r="BH456" s="76"/>
      <c r="BI456" s="76">
        <v>0.17799999999999999</v>
      </c>
      <c r="BJ456" s="76"/>
      <c r="BK456" s="76"/>
      <c r="BL456" s="76"/>
      <c r="BM456" s="75">
        <v>122.74</v>
      </c>
      <c r="BN456" s="75">
        <v>60.56</v>
      </c>
      <c r="BO456" s="77">
        <v>8.6</v>
      </c>
      <c r="BP456" s="75">
        <v>40.83</v>
      </c>
      <c r="BQ456" s="75">
        <v>6.59</v>
      </c>
      <c r="BR456" s="75"/>
      <c r="BS456" s="75">
        <v>5.87</v>
      </c>
      <c r="BT456" s="75">
        <v>985.66</v>
      </c>
      <c r="BU456" s="75">
        <v>13.79</v>
      </c>
      <c r="BV456" s="75">
        <v>28</v>
      </c>
      <c r="BW456" s="75">
        <v>2.98</v>
      </c>
      <c r="BX456" s="75">
        <v>9.58</v>
      </c>
      <c r="BY456" s="75">
        <v>1.95</v>
      </c>
      <c r="BZ456" s="75">
        <v>0.36199999999999999</v>
      </c>
      <c r="CA456" s="75">
        <v>1.69</v>
      </c>
      <c r="CB456" s="75">
        <v>0.26500000000000001</v>
      </c>
      <c r="CC456" s="75">
        <v>1.39</v>
      </c>
      <c r="CD456" s="75">
        <v>0.23799999999999999</v>
      </c>
      <c r="CE456" s="75">
        <v>0.58799999999999997</v>
      </c>
      <c r="CF456" s="77">
        <v>0.121</v>
      </c>
      <c r="CG456" s="75">
        <v>1.21</v>
      </c>
      <c r="CH456" s="77">
        <v>0.17599999999999999</v>
      </c>
      <c r="CI456" s="75">
        <v>1.68</v>
      </c>
      <c r="CJ456" s="75">
        <v>0.57899999999999996</v>
      </c>
      <c r="CK456" s="77">
        <v>14.9</v>
      </c>
      <c r="CL456" s="75">
        <v>10.24</v>
      </c>
      <c r="CM456" s="75">
        <v>4.8099999999999996</v>
      </c>
      <c r="CN456" s="78">
        <f>BU456/CL456</f>
        <v>1.3466796874999998</v>
      </c>
      <c r="CO456" s="78">
        <f>BU456/CG456</f>
        <v>11.396694214876034</v>
      </c>
      <c r="CP456" s="78">
        <f>BM456/BU456</f>
        <v>8.9006526468455398</v>
      </c>
      <c r="CQ456" s="78">
        <f>BU456/BY456</f>
        <v>7.0717948717948715</v>
      </c>
      <c r="CR456" s="78">
        <f>BV456/CG456</f>
        <v>23.140495867768596</v>
      </c>
      <c r="CS456" s="78">
        <f>BP456/BS456</f>
        <v>6.9557069846678017</v>
      </c>
      <c r="CT456" s="78">
        <f>CK456/BX456</f>
        <v>1.5553235908141962</v>
      </c>
      <c r="CU456" s="78">
        <f>AY456/BO456</f>
        <v>4.4430232558139542</v>
      </c>
      <c r="CV456" s="78">
        <f>BQ456/BM456</f>
        <v>5.3690728368909889E-2</v>
      </c>
      <c r="CW456" s="78">
        <f>BT456/BV456</f>
        <v>35.202142857142853</v>
      </c>
      <c r="CX456" s="78">
        <f>BV456/CK456</f>
        <v>1.8791946308724832</v>
      </c>
      <c r="CY456" s="78">
        <f>CM456/CL456</f>
        <v>0.46972656249999994</v>
      </c>
      <c r="CZ456" s="79">
        <f>BT456/BU456</f>
        <v>71.476432197244378</v>
      </c>
      <c r="DA456" s="78">
        <f>CM456/CK456</f>
        <v>0.32281879194630869</v>
      </c>
      <c r="DB456" s="79">
        <f>BT456/BM456</f>
        <v>8.0304709141274238</v>
      </c>
      <c r="DC456" s="79">
        <f>BQ456/CJ456</f>
        <v>11.381692573402418</v>
      </c>
      <c r="DD456" s="78">
        <f>BT456/CL456</f>
        <v>96.255859375</v>
      </c>
      <c r="DE456" s="78">
        <f>CL456/CJ456</f>
        <v>17.68566493955095</v>
      </c>
      <c r="DF456" s="78">
        <f>BT456/BQ456</f>
        <v>149.56904400606979</v>
      </c>
      <c r="DG456" s="78">
        <f>BQ456/CL456</f>
        <v>0.6435546875</v>
      </c>
      <c r="DH456" s="78">
        <f>BM456/CI456</f>
        <v>73.05952380952381</v>
      </c>
      <c r="DI456" s="78">
        <f>BM456/BX456</f>
        <v>12.812108559498956</v>
      </c>
      <c r="DJ456" s="78">
        <f>BM456/BN456</f>
        <v>2.0267503302509904</v>
      </c>
      <c r="DK456" s="78">
        <f>BT456/BP456</f>
        <v>24.140582904726916</v>
      </c>
      <c r="DL456" s="67">
        <f>(AD456*0.59933)/BP456*10000</f>
        <v>15.696527054569401</v>
      </c>
      <c r="DM456" s="78">
        <f>BP456/BQ456</f>
        <v>6.1957511380880117</v>
      </c>
      <c r="DN456" s="78">
        <f>CC456/CH456</f>
        <v>7.8977272727272725</v>
      </c>
      <c r="DO456" s="78">
        <f>BU456/BQ456</f>
        <v>2.0925644916540214</v>
      </c>
      <c r="DP456" s="78">
        <f>BY456/CG456</f>
        <v>1.6115702479338843</v>
      </c>
      <c r="DQ456" s="78">
        <f>CJ456/CM456</f>
        <v>0.12037422037422038</v>
      </c>
      <c r="DR456" s="78">
        <f>BQ456/BP456</f>
        <v>0.16140093068821945</v>
      </c>
      <c r="DS456" s="78">
        <f>BV456/BZ456</f>
        <v>77.348066298342545</v>
      </c>
      <c r="DT456" s="78">
        <f>BV456/CI456</f>
        <v>16.666666666666668</v>
      </c>
      <c r="DU456" s="78">
        <f>BY456/BX456</f>
        <v>0.20354906054279748</v>
      </c>
      <c r="DV456" s="78">
        <f>BY456/BP456</f>
        <v>4.7759000734753858E-2</v>
      </c>
      <c r="DW456" s="78">
        <f>CH456/CI456</f>
        <v>0.10476190476190476</v>
      </c>
      <c r="DX456" s="67">
        <f>(X456*0.83014)/BU456</f>
        <v>0.2383040374057018</v>
      </c>
      <c r="DY456" s="67">
        <f>BM456/CL456</f>
        <v>11.986328125</v>
      </c>
      <c r="DZ456" s="67">
        <f>BQ456/(AD456*0.59933)</f>
        <v>102.82588634231301</v>
      </c>
      <c r="EA456" s="80">
        <f>BP456/CI456</f>
        <v>24.303571428571427</v>
      </c>
      <c r="EB456" s="80">
        <f>BQ456/CM456</f>
        <v>1.3700623700623702</v>
      </c>
      <c r="EC456" s="81">
        <f>BM456/BS456</f>
        <v>20.909710391822827</v>
      </c>
      <c r="ED456" s="80">
        <f>BV456/CM456</f>
        <v>5.8212058212058215</v>
      </c>
      <c r="EE456" s="81">
        <f>BN456/BX456</f>
        <v>6.3215031315240084</v>
      </c>
      <c r="EF456" s="81">
        <f>CM456/BU456</f>
        <v>0.34880348078317619</v>
      </c>
      <c r="EG456" s="81">
        <f>BT456/BU456*0.1</f>
        <v>7.1476432197244382</v>
      </c>
      <c r="EH456" s="81">
        <f>BT456/BU456*0.3</f>
        <v>21.442929659173313</v>
      </c>
      <c r="EI456" s="81">
        <f>DM456*1.1</f>
        <v>6.8153262518968134</v>
      </c>
      <c r="EJ456" s="81">
        <f>CY456*50</f>
        <v>23.486328124999996</v>
      </c>
      <c r="EK456" s="81">
        <f>CR456*1.5</f>
        <v>34.710743801652896</v>
      </c>
      <c r="EL456" s="81">
        <f>CI456/3</f>
        <v>0.55999999999999994</v>
      </c>
      <c r="EN456" s="4">
        <v>4</v>
      </c>
      <c r="EO456" s="8">
        <v>1</v>
      </c>
    </row>
    <row r="457" spans="1:145">
      <c r="B457" s="30" t="s">
        <v>997</v>
      </c>
      <c r="C457" s="18" t="s">
        <v>210</v>
      </c>
      <c r="D457" s="4">
        <v>4</v>
      </c>
      <c r="E457" s="8">
        <v>4</v>
      </c>
      <c r="F457" s="8">
        <v>1</v>
      </c>
      <c r="I457" s="64">
        <v>3.68</v>
      </c>
      <c r="J457" s="64">
        <v>3.99</v>
      </c>
      <c r="K457" s="64">
        <v>0.5282</v>
      </c>
      <c r="L457" s="64">
        <v>75.38</v>
      </c>
      <c r="M457" s="64">
        <v>8.0600000000000005E-2</v>
      </c>
      <c r="N457" s="64">
        <v>6.9800000000000001E-2</v>
      </c>
      <c r="O457" s="64">
        <v>0.57310000000000005</v>
      </c>
      <c r="P457" s="64">
        <v>0</v>
      </c>
      <c r="Q457" s="64">
        <v>12.29</v>
      </c>
      <c r="R457" s="64">
        <v>1.84E-2</v>
      </c>
      <c r="S457" s="64">
        <v>96.610100000000003</v>
      </c>
      <c r="T457" s="31"/>
      <c r="V457" s="58">
        <f t="shared" si="594"/>
        <v>3.809125546914867</v>
      </c>
      <c r="W457" s="58"/>
      <c r="X457" s="58">
        <f t="shared" si="595"/>
        <v>4.1300029707038908</v>
      </c>
      <c r="Y457" s="58"/>
      <c r="Z457" s="58">
        <f t="shared" si="596"/>
        <v>0.54673372659794373</v>
      </c>
      <c r="AA457" s="58"/>
      <c r="AB457" s="58">
        <f t="shared" si="597"/>
        <v>78.024968403924646</v>
      </c>
      <c r="AC457" s="58"/>
      <c r="AD457" s="58">
        <f t="shared" si="598"/>
        <v>8.3428130185146276E-2</v>
      </c>
      <c r="AE457" s="58"/>
      <c r="AF457" s="58">
        <f t="shared" si="599"/>
        <v>7.2249174775722208E-2</v>
      </c>
      <c r="AG457" s="58"/>
      <c r="AH457" s="58">
        <f t="shared" si="600"/>
        <v>0.59320919862416044</v>
      </c>
      <c r="AI457" s="58"/>
      <c r="AJ457" s="58">
        <f t="shared" si="601"/>
        <v>0</v>
      </c>
      <c r="AK457" s="58"/>
      <c r="AL457" s="58">
        <f t="shared" si="602"/>
        <v>12.721237220539052</v>
      </c>
      <c r="AM457" s="58"/>
      <c r="AN457" s="58">
        <f t="shared" si="603"/>
        <v>1.9045627734574334E-2</v>
      </c>
      <c r="AO457" s="58"/>
      <c r="AP457" s="58">
        <f t="shared" si="604"/>
        <v>7.9391285176187578</v>
      </c>
      <c r="AQ457" s="58">
        <f t="shared" si="605"/>
        <v>2.0200501253132833E-2</v>
      </c>
      <c r="AR457" s="58">
        <f t="shared" si="606"/>
        <v>935.23573200992553</v>
      </c>
      <c r="AS457" s="58">
        <f t="shared" si="607"/>
        <v>18.892230576441104</v>
      </c>
      <c r="AT457" s="58">
        <f t="shared" si="608"/>
        <v>0.12179375327168034</v>
      </c>
      <c r="AU457" s="58">
        <f t="shared" si="609"/>
        <v>7.5673352435530088</v>
      </c>
      <c r="AV457" s="58">
        <f t="shared" si="610"/>
        <v>6.5533498759305209</v>
      </c>
      <c r="AW457" s="58">
        <f t="shared" si="611"/>
        <v>7.0071637039002387E-3</v>
      </c>
      <c r="AX457" s="58">
        <f t="shared" si="612"/>
        <v>34.361098517876258</v>
      </c>
      <c r="AY457" s="58"/>
      <c r="AZ457" s="58"/>
      <c r="BA457" s="58"/>
      <c r="BB457" s="58"/>
      <c r="BC457" s="58"/>
      <c r="BD457" s="58"/>
      <c r="BE457" s="58"/>
      <c r="BF457" s="58"/>
      <c r="BG457" s="58"/>
      <c r="BH457" s="58"/>
      <c r="BI457" s="58"/>
      <c r="BJ457" s="58"/>
      <c r="BK457" s="58"/>
      <c r="BL457" s="58"/>
      <c r="BM457" s="58"/>
      <c r="BN457" s="58"/>
      <c r="BO457" s="58"/>
      <c r="BP457" s="58"/>
      <c r="BQ457" s="58"/>
      <c r="BR457" s="58"/>
      <c r="BS457" s="58"/>
      <c r="BT457" s="58"/>
      <c r="BU457" s="58"/>
      <c r="BV457" s="58"/>
      <c r="BW457" s="58"/>
      <c r="BX457" s="58"/>
      <c r="BY457" s="58"/>
      <c r="BZ457" s="58"/>
      <c r="CA457" s="58"/>
      <c r="CB457" s="58"/>
      <c r="CC457" s="58"/>
      <c r="CD457" s="58"/>
      <c r="CE457" s="58"/>
      <c r="CF457" s="58"/>
      <c r="CG457" s="58"/>
      <c r="CH457" s="58"/>
      <c r="CI457" s="58"/>
      <c r="CJ457" s="58"/>
      <c r="CK457" s="58"/>
      <c r="CL457" s="58"/>
      <c r="CM457" s="58"/>
      <c r="CN457" s="58"/>
      <c r="CO457" s="58"/>
      <c r="CP457" s="58"/>
      <c r="CQ457" s="58"/>
      <c r="CR457" s="58"/>
      <c r="CS457" s="58"/>
      <c r="CT457" s="58"/>
      <c r="CU457" s="58"/>
      <c r="CV457" s="58"/>
      <c r="CW457" s="58"/>
      <c r="CX457" s="58"/>
      <c r="CY457" s="58"/>
      <c r="CZ457" s="58"/>
      <c r="DA457" s="58"/>
      <c r="DB457" s="58"/>
      <c r="DC457" s="58"/>
      <c r="DD457" s="58"/>
      <c r="DE457" s="58"/>
      <c r="DF457" s="58"/>
      <c r="DG457" s="58"/>
      <c r="DH457" s="58"/>
      <c r="DI457" s="58"/>
      <c r="DJ457" s="58"/>
      <c r="DK457" s="58"/>
      <c r="DL457" s="58"/>
      <c r="DM457" s="58"/>
      <c r="DN457" s="58"/>
      <c r="DO457" s="58"/>
      <c r="DP457" s="58"/>
      <c r="DQ457" s="58"/>
      <c r="DR457" s="58"/>
      <c r="DS457" s="58"/>
      <c r="DT457" s="58"/>
      <c r="DU457" s="58"/>
      <c r="DV457" s="58"/>
      <c r="DW457" s="58"/>
      <c r="DX457" s="58"/>
      <c r="DY457" s="58"/>
      <c r="DZ457" s="58"/>
      <c r="EA457" s="58"/>
      <c r="EB457" s="58"/>
      <c r="EC457" s="58"/>
      <c r="ED457" s="58"/>
      <c r="EE457" s="58"/>
      <c r="EF457" s="58"/>
      <c r="EG457" s="58"/>
      <c r="EH457" s="58"/>
      <c r="EI457" s="58"/>
      <c r="EJ457" s="58"/>
      <c r="EK457" s="58"/>
      <c r="EL457" s="58"/>
      <c r="EN457" s="4">
        <v>4</v>
      </c>
      <c r="EO457" s="8">
        <v>1</v>
      </c>
    </row>
    <row r="458" spans="1:145">
      <c r="B458" s="30" t="s">
        <v>998</v>
      </c>
      <c r="C458" s="18" t="s">
        <v>210</v>
      </c>
      <c r="D458" s="4">
        <v>4</v>
      </c>
      <c r="E458" s="8">
        <v>4</v>
      </c>
      <c r="F458" s="8">
        <v>1</v>
      </c>
      <c r="I458" s="64">
        <v>3.71</v>
      </c>
      <c r="J458" s="64">
        <v>3.91</v>
      </c>
      <c r="K458" s="64">
        <v>0.48370000000000002</v>
      </c>
      <c r="L458" s="64">
        <v>75.78</v>
      </c>
      <c r="M458" s="64">
        <v>8.8700000000000001E-2</v>
      </c>
      <c r="N458" s="64">
        <v>6.9199999999999998E-2</v>
      </c>
      <c r="O458" s="64">
        <v>0.58909999999999996</v>
      </c>
      <c r="P458" s="64">
        <v>2.8199999999999999E-2</v>
      </c>
      <c r="Q458" s="64">
        <v>12.34</v>
      </c>
      <c r="R458" s="64">
        <v>5.4000000000000003E-3</v>
      </c>
      <c r="S458" s="64">
        <v>97.004400000000004</v>
      </c>
      <c r="T458" s="31"/>
      <c r="V458" s="58">
        <f t="shared" si="594"/>
        <v>3.8245687824469816</v>
      </c>
      <c r="W458" s="58"/>
      <c r="X458" s="58">
        <f t="shared" si="595"/>
        <v>4.0307449971341507</v>
      </c>
      <c r="Y458" s="58"/>
      <c r="Z458" s="58">
        <f t="shared" si="596"/>
        <v>0.49863717522091783</v>
      </c>
      <c r="AA458" s="58"/>
      <c r="AB458" s="58">
        <f t="shared" si="597"/>
        <v>78.120167744968271</v>
      </c>
      <c r="AC458" s="58"/>
      <c r="AD458" s="58">
        <f t="shared" si="598"/>
        <v>9.1439151213759381E-2</v>
      </c>
      <c r="AE458" s="58"/>
      <c r="AF458" s="58">
        <f t="shared" si="599"/>
        <v>7.1336970281760406E-2</v>
      </c>
      <c r="AG458" s="58"/>
      <c r="AH458" s="58">
        <f t="shared" si="600"/>
        <v>0.60729204036105577</v>
      </c>
      <c r="AI458" s="58"/>
      <c r="AJ458" s="58">
        <f t="shared" si="601"/>
        <v>2.9070846270890804E-2</v>
      </c>
      <c r="AK458" s="58"/>
      <c r="AL458" s="58">
        <f t="shared" si="602"/>
        <v>12.721072446198317</v>
      </c>
      <c r="AM458" s="58"/>
      <c r="AN458" s="58">
        <f t="shared" si="603"/>
        <v>5.5667577965535587E-3</v>
      </c>
      <c r="AO458" s="58"/>
      <c r="AP458" s="58">
        <f t="shared" si="604"/>
        <v>7.8553137795811327</v>
      </c>
      <c r="AQ458" s="58">
        <f t="shared" si="605"/>
        <v>2.2685421994884911E-2</v>
      </c>
      <c r="AR458" s="58">
        <f t="shared" si="606"/>
        <v>854.34047350620062</v>
      </c>
      <c r="AS458" s="58">
        <f t="shared" si="607"/>
        <v>19.381074168797955</v>
      </c>
      <c r="AT458" s="58">
        <f t="shared" si="608"/>
        <v>0.11746732303513834</v>
      </c>
      <c r="AU458" s="58">
        <f t="shared" si="609"/>
        <v>6.9898843930635852</v>
      </c>
      <c r="AV458" s="58">
        <f t="shared" si="610"/>
        <v>5.4532130777903038</v>
      </c>
      <c r="AW458" s="58">
        <f t="shared" si="611"/>
        <v>6.3829506466086035E-3</v>
      </c>
      <c r="AX458" s="58">
        <f t="shared" si="612"/>
        <v>36.172926669167204</v>
      </c>
      <c r="AY458" s="58"/>
      <c r="AZ458" s="58"/>
      <c r="BA458" s="58"/>
      <c r="BB458" s="58"/>
      <c r="BC458" s="58"/>
      <c r="BD458" s="58"/>
      <c r="BE458" s="58"/>
      <c r="BF458" s="58"/>
      <c r="BG458" s="58"/>
      <c r="BH458" s="58"/>
      <c r="BI458" s="58"/>
      <c r="BJ458" s="58"/>
      <c r="BK458" s="58"/>
      <c r="BL458" s="58"/>
      <c r="BM458" s="58"/>
      <c r="BN458" s="58"/>
      <c r="BO458" s="58"/>
      <c r="BP458" s="58"/>
      <c r="BQ458" s="58"/>
      <c r="BR458" s="58"/>
      <c r="BS458" s="58"/>
      <c r="BT458" s="58"/>
      <c r="BU458" s="58"/>
      <c r="BV458" s="58"/>
      <c r="BW458" s="58"/>
      <c r="BX458" s="58"/>
      <c r="BY458" s="58"/>
      <c r="BZ458" s="58"/>
      <c r="CA458" s="58"/>
      <c r="CB458" s="58"/>
      <c r="CC458" s="58"/>
      <c r="CD458" s="58"/>
      <c r="CE458" s="58"/>
      <c r="CF458" s="58"/>
      <c r="CG458" s="58"/>
      <c r="CH458" s="58"/>
      <c r="CI458" s="58"/>
      <c r="CJ458" s="58"/>
      <c r="CK458" s="58"/>
      <c r="CL458" s="58"/>
      <c r="CM458" s="58"/>
      <c r="CN458" s="58"/>
      <c r="CO458" s="58"/>
      <c r="CP458" s="58"/>
      <c r="CQ458" s="58"/>
      <c r="CR458" s="58"/>
      <c r="CS458" s="58"/>
      <c r="CT458" s="58"/>
      <c r="CU458" s="58"/>
      <c r="CV458" s="58"/>
      <c r="CW458" s="58"/>
      <c r="CX458" s="58"/>
      <c r="CY458" s="58"/>
      <c r="CZ458" s="58"/>
      <c r="DA458" s="58"/>
      <c r="DB458" s="58"/>
      <c r="DC458" s="58"/>
      <c r="DD458" s="58"/>
      <c r="DE458" s="58"/>
      <c r="DF458" s="58"/>
      <c r="DG458" s="58"/>
      <c r="DH458" s="58"/>
      <c r="DI458" s="58"/>
      <c r="DJ458" s="58"/>
      <c r="DK458" s="58"/>
      <c r="DL458" s="58"/>
      <c r="DM458" s="58"/>
      <c r="DN458" s="58"/>
      <c r="DO458" s="58"/>
      <c r="DP458" s="58"/>
      <c r="DQ458" s="58"/>
      <c r="DR458" s="58"/>
      <c r="DS458" s="58"/>
      <c r="DT458" s="58"/>
      <c r="DU458" s="58"/>
      <c r="DV458" s="58"/>
      <c r="DW458" s="58"/>
      <c r="DX458" s="58"/>
      <c r="DY458" s="58"/>
      <c r="DZ458" s="58"/>
      <c r="EA458" s="58"/>
      <c r="EB458" s="58"/>
      <c r="EC458" s="58"/>
      <c r="ED458" s="58"/>
      <c r="EE458" s="58"/>
      <c r="EF458" s="58"/>
      <c r="EG458" s="58"/>
      <c r="EH458" s="58"/>
      <c r="EI458" s="58"/>
      <c r="EJ458" s="58"/>
      <c r="EK458" s="58"/>
      <c r="EL458" s="58"/>
      <c r="EN458" s="4">
        <v>4</v>
      </c>
      <c r="EO458" s="8">
        <v>1</v>
      </c>
    </row>
    <row r="459" spans="1:145">
      <c r="B459" s="30" t="s">
        <v>999</v>
      </c>
      <c r="C459" s="18" t="s">
        <v>210</v>
      </c>
      <c r="D459" s="4">
        <v>4</v>
      </c>
      <c r="E459" s="8">
        <v>4</v>
      </c>
      <c r="F459" s="8">
        <v>1</v>
      </c>
      <c r="I459" s="64">
        <v>3.59</v>
      </c>
      <c r="J459" s="64">
        <v>3.9</v>
      </c>
      <c r="K459" s="64">
        <v>0.43240000000000001</v>
      </c>
      <c r="L459" s="64">
        <v>74.78</v>
      </c>
      <c r="M459" s="64">
        <v>0.10630000000000001</v>
      </c>
      <c r="N459" s="64">
        <v>7.6799999999999993E-2</v>
      </c>
      <c r="O459" s="64">
        <v>0.61619999999999997</v>
      </c>
      <c r="P459" s="64">
        <v>0.10199999999999999</v>
      </c>
      <c r="Q459" s="64">
        <v>12.34</v>
      </c>
      <c r="R459" s="64">
        <v>1.5100000000000001E-2</v>
      </c>
      <c r="S459" s="64">
        <v>95.958799999999997</v>
      </c>
      <c r="T459" s="31"/>
      <c r="V459" s="58">
        <f t="shared" si="594"/>
        <v>3.7411889269144676</v>
      </c>
      <c r="W459" s="58"/>
      <c r="X459" s="58">
        <f t="shared" si="595"/>
        <v>4.0642442381522068</v>
      </c>
      <c r="Y459" s="58"/>
      <c r="Z459" s="58">
        <f t="shared" si="596"/>
        <v>0.45061005348128574</v>
      </c>
      <c r="AA459" s="58"/>
      <c r="AB459" s="58">
        <f t="shared" si="597"/>
        <v>77.929277981800524</v>
      </c>
      <c r="AC459" s="58"/>
      <c r="AD459" s="58">
        <f t="shared" si="598"/>
        <v>0.11077670833732811</v>
      </c>
      <c r="AE459" s="58"/>
      <c r="AF459" s="58">
        <f t="shared" si="599"/>
        <v>8.0034348074381922E-2</v>
      </c>
      <c r="AG459" s="58"/>
      <c r="AH459" s="58">
        <f t="shared" si="600"/>
        <v>0.64215058962804872</v>
      </c>
      <c r="AI459" s="58"/>
      <c r="AJ459" s="58">
        <f t="shared" si="601"/>
        <v>0.10629561853628848</v>
      </c>
      <c r="AK459" s="58"/>
      <c r="AL459" s="58">
        <f t="shared" si="602"/>
        <v>12.85968561507647</v>
      </c>
      <c r="AM459" s="58"/>
      <c r="AN459" s="58">
        <f t="shared" si="603"/>
        <v>1.5735919998999572E-2</v>
      </c>
      <c r="AO459" s="58"/>
      <c r="AP459" s="58">
        <f t="shared" si="604"/>
        <v>7.805433165066674</v>
      </c>
      <c r="AQ459" s="58">
        <f t="shared" si="605"/>
        <v>2.7256410256410259E-2</v>
      </c>
      <c r="AR459" s="58">
        <f t="shared" si="606"/>
        <v>703.48071495766692</v>
      </c>
      <c r="AS459" s="58">
        <f t="shared" si="607"/>
        <v>19.174358974358977</v>
      </c>
      <c r="AT459" s="58">
        <f t="shared" si="608"/>
        <v>0.12463485881207401</v>
      </c>
      <c r="AU459" s="58">
        <f t="shared" si="609"/>
        <v>5.6302083333333339</v>
      </c>
      <c r="AV459" s="58">
        <f t="shared" si="610"/>
        <v>4.0677328316086543</v>
      </c>
      <c r="AW459" s="58">
        <f t="shared" si="611"/>
        <v>5.7822947312115543E-3</v>
      </c>
      <c r="AX459" s="58">
        <f t="shared" si="612"/>
        <v>41.300686280282314</v>
      </c>
      <c r="AY459" s="58"/>
      <c r="AZ459" s="58"/>
      <c r="BA459" s="58"/>
      <c r="BB459" s="58"/>
      <c r="BC459" s="58"/>
      <c r="BD459" s="58"/>
      <c r="BE459" s="58"/>
      <c r="BF459" s="58"/>
      <c r="BG459" s="58"/>
      <c r="BH459" s="58"/>
      <c r="BI459" s="58"/>
      <c r="BJ459" s="58"/>
      <c r="BK459" s="58"/>
      <c r="BL459" s="58"/>
      <c r="BM459" s="58"/>
      <c r="BN459" s="58"/>
      <c r="BO459" s="58"/>
      <c r="BP459" s="58"/>
      <c r="BQ459" s="58"/>
      <c r="BR459" s="58"/>
      <c r="BS459" s="58"/>
      <c r="BT459" s="58"/>
      <c r="BU459" s="58"/>
      <c r="BV459" s="58"/>
      <c r="BW459" s="58"/>
      <c r="BX459" s="58"/>
      <c r="BY459" s="58"/>
      <c r="BZ459" s="58"/>
      <c r="CA459" s="58"/>
      <c r="CB459" s="58"/>
      <c r="CC459" s="58"/>
      <c r="CD459" s="58"/>
      <c r="CE459" s="58"/>
      <c r="CF459" s="58"/>
      <c r="CG459" s="58"/>
      <c r="CH459" s="58"/>
      <c r="CI459" s="58"/>
      <c r="CJ459" s="58"/>
      <c r="CK459" s="58"/>
      <c r="CL459" s="58"/>
      <c r="CM459" s="58"/>
      <c r="CN459" s="58"/>
      <c r="CO459" s="58"/>
      <c r="CP459" s="58"/>
      <c r="CQ459" s="58"/>
      <c r="CR459" s="58"/>
      <c r="CS459" s="58"/>
      <c r="CT459" s="58"/>
      <c r="CU459" s="58"/>
      <c r="CV459" s="58"/>
      <c r="CW459" s="58"/>
      <c r="CX459" s="58"/>
      <c r="CY459" s="58"/>
      <c r="CZ459" s="58"/>
      <c r="DA459" s="58"/>
      <c r="DB459" s="58"/>
      <c r="DC459" s="58"/>
      <c r="DD459" s="58"/>
      <c r="DE459" s="58"/>
      <c r="DF459" s="58"/>
      <c r="DG459" s="58"/>
      <c r="DH459" s="58"/>
      <c r="DI459" s="58"/>
      <c r="DJ459" s="58"/>
      <c r="DK459" s="58"/>
      <c r="DL459" s="58"/>
      <c r="DM459" s="58"/>
      <c r="DN459" s="58"/>
      <c r="DO459" s="58"/>
      <c r="DP459" s="58"/>
      <c r="DQ459" s="58"/>
      <c r="DR459" s="58"/>
      <c r="DS459" s="58"/>
      <c r="DT459" s="58"/>
      <c r="DU459" s="58"/>
      <c r="DV459" s="58"/>
      <c r="DW459" s="58"/>
      <c r="DX459" s="58"/>
      <c r="DY459" s="58"/>
      <c r="DZ459" s="58"/>
      <c r="EA459" s="58"/>
      <c r="EB459" s="58"/>
      <c r="EC459" s="58"/>
      <c r="ED459" s="58"/>
      <c r="EE459" s="58"/>
      <c r="EF459" s="58"/>
      <c r="EG459" s="58"/>
      <c r="EH459" s="58"/>
      <c r="EI459" s="58"/>
      <c r="EJ459" s="58"/>
      <c r="EK459" s="58"/>
      <c r="EL459" s="58"/>
      <c r="EN459" s="4">
        <v>4</v>
      </c>
      <c r="EO459" s="8">
        <v>1</v>
      </c>
    </row>
    <row r="460" spans="1:145">
      <c r="B460" s="30" t="s">
        <v>1000</v>
      </c>
      <c r="C460" s="18" t="s">
        <v>210</v>
      </c>
      <c r="D460" s="4">
        <v>4</v>
      </c>
      <c r="E460" s="8">
        <v>4</v>
      </c>
      <c r="F460" s="8">
        <v>1</v>
      </c>
      <c r="I460" s="64">
        <v>3.63</v>
      </c>
      <c r="J460" s="64">
        <v>3.91</v>
      </c>
      <c r="K460" s="64">
        <v>0.64890000000000003</v>
      </c>
      <c r="L460" s="64">
        <v>76.010000000000005</v>
      </c>
      <c r="M460" s="64">
        <v>9.8500000000000004E-2</v>
      </c>
      <c r="N460" s="64">
        <v>4.8500000000000001E-2</v>
      </c>
      <c r="O460" s="64">
        <v>0.59530000000000005</v>
      </c>
      <c r="P460" s="64">
        <v>3.7000000000000002E-3</v>
      </c>
      <c r="Q460" s="64">
        <v>12.17</v>
      </c>
      <c r="R460" s="64">
        <v>2.4500000000000001E-2</v>
      </c>
      <c r="S460" s="64">
        <v>97.139499999999998</v>
      </c>
      <c r="T460" s="31"/>
      <c r="V460" s="58">
        <f t="shared" si="594"/>
        <v>3.7368938485374126</v>
      </c>
      <c r="W460" s="58"/>
      <c r="X460" s="58">
        <f t="shared" si="595"/>
        <v>4.0251391040719788</v>
      </c>
      <c r="Y460" s="58"/>
      <c r="Z460" s="58">
        <f t="shared" si="596"/>
        <v>0.66800837970135729</v>
      </c>
      <c r="AA460" s="58"/>
      <c r="AB460" s="58">
        <f t="shared" si="597"/>
        <v>78.248292404222809</v>
      </c>
      <c r="AC460" s="58"/>
      <c r="AD460" s="58">
        <f t="shared" si="598"/>
        <v>0.10140056310769563</v>
      </c>
      <c r="AE460" s="58"/>
      <c r="AF460" s="58">
        <f t="shared" si="599"/>
        <v>4.9928196047951665E-2</v>
      </c>
      <c r="AG460" s="58"/>
      <c r="AH460" s="58">
        <f t="shared" si="600"/>
        <v>0.61283000221331185</v>
      </c>
      <c r="AI460" s="58"/>
      <c r="AJ460" s="58">
        <f t="shared" si="601"/>
        <v>3.8089551624210542E-3</v>
      </c>
      <c r="AK460" s="58"/>
      <c r="AL460" s="58">
        <f t="shared" si="602"/>
        <v>12.528374142341685</v>
      </c>
      <c r="AM460" s="58"/>
      <c r="AN460" s="58">
        <f t="shared" si="603"/>
        <v>2.5221459859274552E-2</v>
      </c>
      <c r="AO460" s="58"/>
      <c r="AP460" s="58">
        <f t="shared" si="604"/>
        <v>7.7620329526093919</v>
      </c>
      <c r="AQ460" s="58">
        <f t="shared" si="605"/>
        <v>2.5191815856777492E-2</v>
      </c>
      <c r="AR460" s="58">
        <f t="shared" si="606"/>
        <v>771.67512690355352</v>
      </c>
      <c r="AS460" s="58">
        <f t="shared" si="607"/>
        <v>19.439897698209723</v>
      </c>
      <c r="AT460" s="58">
        <f t="shared" si="608"/>
        <v>8.1471526961196042E-2</v>
      </c>
      <c r="AU460" s="58">
        <f t="shared" si="609"/>
        <v>13.379381443298966</v>
      </c>
      <c r="AV460" s="58">
        <f t="shared" si="610"/>
        <v>6.5878172588832484</v>
      </c>
      <c r="AW460" s="58">
        <f t="shared" si="611"/>
        <v>8.53703460071043E-3</v>
      </c>
      <c r="AX460" s="58">
        <f t="shared" si="612"/>
        <v>22.844415062823995</v>
      </c>
      <c r="AY460" s="58"/>
      <c r="AZ460" s="58"/>
      <c r="BA460" s="58"/>
      <c r="BB460" s="58"/>
      <c r="BC460" s="58"/>
      <c r="BD460" s="58"/>
      <c r="BE460" s="58"/>
      <c r="BF460" s="58"/>
      <c r="BG460" s="58"/>
      <c r="BH460" s="58"/>
      <c r="BI460" s="58"/>
      <c r="BJ460" s="58"/>
      <c r="BK460" s="58"/>
      <c r="BL460" s="58"/>
      <c r="BM460" s="58"/>
      <c r="BN460" s="58"/>
      <c r="BO460" s="58"/>
      <c r="BP460" s="58"/>
      <c r="BQ460" s="58"/>
      <c r="BR460" s="58"/>
      <c r="BS460" s="58"/>
      <c r="BT460" s="58"/>
      <c r="BU460" s="58"/>
      <c r="BV460" s="58"/>
      <c r="BW460" s="58"/>
      <c r="BX460" s="58"/>
      <c r="BY460" s="58"/>
      <c r="BZ460" s="58"/>
      <c r="CA460" s="58"/>
      <c r="CB460" s="58"/>
      <c r="CC460" s="58"/>
      <c r="CD460" s="58"/>
      <c r="CE460" s="58"/>
      <c r="CF460" s="58"/>
      <c r="CG460" s="58"/>
      <c r="CH460" s="58"/>
      <c r="CI460" s="58"/>
      <c r="CJ460" s="58"/>
      <c r="CK460" s="58"/>
      <c r="CL460" s="58"/>
      <c r="CM460" s="58"/>
      <c r="CN460" s="58"/>
      <c r="CO460" s="58"/>
      <c r="CP460" s="58"/>
      <c r="CQ460" s="58"/>
      <c r="CR460" s="58"/>
      <c r="CS460" s="58"/>
      <c r="CT460" s="58"/>
      <c r="CU460" s="58"/>
      <c r="CV460" s="58"/>
      <c r="CW460" s="58"/>
      <c r="CX460" s="58"/>
      <c r="CY460" s="58"/>
      <c r="CZ460" s="58"/>
      <c r="DA460" s="58"/>
      <c r="DB460" s="58"/>
      <c r="DC460" s="58"/>
      <c r="DD460" s="58"/>
      <c r="DE460" s="58"/>
      <c r="DF460" s="58"/>
      <c r="DG460" s="58"/>
      <c r="DH460" s="58"/>
      <c r="DI460" s="58"/>
      <c r="DJ460" s="58"/>
      <c r="DK460" s="58"/>
      <c r="DL460" s="58"/>
      <c r="DM460" s="58"/>
      <c r="DN460" s="58"/>
      <c r="DO460" s="58"/>
      <c r="DP460" s="58"/>
      <c r="DQ460" s="58"/>
      <c r="DR460" s="58"/>
      <c r="DS460" s="58"/>
      <c r="DT460" s="58"/>
      <c r="DU460" s="58"/>
      <c r="DV460" s="58"/>
      <c r="DW460" s="58"/>
      <c r="DX460" s="58"/>
      <c r="DY460" s="58"/>
      <c r="DZ460" s="58"/>
      <c r="EA460" s="58"/>
      <c r="EB460" s="58"/>
      <c r="EC460" s="58"/>
      <c r="ED460" s="58"/>
      <c r="EE460" s="58"/>
      <c r="EF460" s="58"/>
      <c r="EG460" s="58"/>
      <c r="EH460" s="58"/>
      <c r="EI460" s="58"/>
      <c r="EJ460" s="58"/>
      <c r="EK460" s="58"/>
      <c r="EL460" s="58"/>
      <c r="EN460" s="4">
        <v>4</v>
      </c>
      <c r="EO460" s="8">
        <v>1</v>
      </c>
    </row>
    <row r="461" spans="1:145">
      <c r="B461" s="30" t="s">
        <v>1001</v>
      </c>
      <c r="C461" s="18" t="s">
        <v>210</v>
      </c>
      <c r="D461" s="4">
        <v>4</v>
      </c>
      <c r="E461" s="8">
        <v>4</v>
      </c>
      <c r="F461" s="8">
        <v>1</v>
      </c>
      <c r="I461" s="64">
        <v>3.8</v>
      </c>
      <c r="J461" s="64">
        <v>3.87</v>
      </c>
      <c r="K461" s="64">
        <v>0.48980000000000001</v>
      </c>
      <c r="L461" s="64">
        <v>75.28</v>
      </c>
      <c r="M461" s="64">
        <v>0.1079</v>
      </c>
      <c r="N461" s="64">
        <v>5.9200000000000003E-2</v>
      </c>
      <c r="O461" s="64">
        <v>0.623</v>
      </c>
      <c r="P461" s="64">
        <v>2.9700000000000001E-2</v>
      </c>
      <c r="Q461" s="64">
        <v>12.31</v>
      </c>
      <c r="R461" s="64">
        <v>6.7999999999999996E-3</v>
      </c>
      <c r="S461" s="64">
        <v>96.576499999999996</v>
      </c>
      <c r="T461" s="31"/>
      <c r="V461" s="58">
        <f t="shared" si="594"/>
        <v>3.9347046124057097</v>
      </c>
      <c r="W461" s="58"/>
      <c r="X461" s="58">
        <f t="shared" si="595"/>
        <v>4.0071860131605517</v>
      </c>
      <c r="Y461" s="58"/>
      <c r="Z461" s="58">
        <f t="shared" si="596"/>
        <v>0.50716271556745174</v>
      </c>
      <c r="AA461" s="58"/>
      <c r="AB461" s="58">
        <f t="shared" si="597"/>
        <v>77.948569268921531</v>
      </c>
      <c r="AC461" s="58"/>
      <c r="AD461" s="58">
        <f t="shared" si="598"/>
        <v>0.1117249020206779</v>
      </c>
      <c r="AE461" s="58"/>
      <c r="AF461" s="58">
        <f t="shared" si="599"/>
        <v>6.1298556066952108E-2</v>
      </c>
      <c r="AG461" s="58"/>
      <c r="AH461" s="58">
        <f t="shared" si="600"/>
        <v>0.64508446671809394</v>
      </c>
      <c r="AI461" s="58"/>
      <c r="AJ461" s="58">
        <f t="shared" si="601"/>
        <v>3.075282289169726E-2</v>
      </c>
      <c r="AK461" s="58"/>
      <c r="AL461" s="58">
        <f t="shared" si="602"/>
        <v>12.746372047030075</v>
      </c>
      <c r="AM461" s="58"/>
      <c r="AN461" s="58">
        <f t="shared" si="603"/>
        <v>7.0410503590417955E-3</v>
      </c>
      <c r="AO461" s="58"/>
      <c r="AP461" s="58">
        <f t="shared" si="604"/>
        <v>7.9418906255662609</v>
      </c>
      <c r="AQ461" s="58">
        <f t="shared" si="605"/>
        <v>2.7881136950904391E-2</v>
      </c>
      <c r="AR461" s="58">
        <f t="shared" si="606"/>
        <v>697.68303985171463</v>
      </c>
      <c r="AS461" s="58">
        <f t="shared" si="607"/>
        <v>19.452196382428941</v>
      </c>
      <c r="AT461" s="58">
        <f t="shared" si="608"/>
        <v>9.5024077046548958E-2</v>
      </c>
      <c r="AU461" s="58">
        <f t="shared" si="609"/>
        <v>8.2736486486486491</v>
      </c>
      <c r="AV461" s="58">
        <f t="shared" si="610"/>
        <v>4.5393883225208533</v>
      </c>
      <c r="AW461" s="58">
        <f t="shared" si="611"/>
        <v>6.5063761955366636E-3</v>
      </c>
      <c r="AX461" s="58">
        <f t="shared" si="612"/>
        <v>32.377477122687779</v>
      </c>
      <c r="AY461" s="58"/>
      <c r="AZ461" s="58"/>
      <c r="BA461" s="58"/>
      <c r="BB461" s="58"/>
      <c r="BC461" s="58"/>
      <c r="BD461" s="58"/>
      <c r="BE461" s="58"/>
      <c r="BF461" s="58"/>
      <c r="BG461" s="58"/>
      <c r="BH461" s="58"/>
      <c r="BI461" s="58"/>
      <c r="BJ461" s="58"/>
      <c r="BK461" s="58"/>
      <c r="BL461" s="58"/>
      <c r="BM461" s="58"/>
      <c r="BN461" s="58"/>
      <c r="BO461" s="58"/>
      <c r="BP461" s="58"/>
      <c r="BQ461" s="58"/>
      <c r="BR461" s="58"/>
      <c r="BS461" s="58"/>
      <c r="BT461" s="58"/>
      <c r="BU461" s="58"/>
      <c r="BV461" s="58"/>
      <c r="BW461" s="58"/>
      <c r="BX461" s="58"/>
      <c r="BY461" s="58"/>
      <c r="BZ461" s="58"/>
      <c r="CA461" s="58"/>
      <c r="CB461" s="58"/>
      <c r="CC461" s="58"/>
      <c r="CD461" s="58"/>
      <c r="CE461" s="58"/>
      <c r="CF461" s="58"/>
      <c r="CG461" s="58"/>
      <c r="CH461" s="58"/>
      <c r="CI461" s="58"/>
      <c r="CJ461" s="58"/>
      <c r="CK461" s="58"/>
      <c r="CL461" s="58"/>
      <c r="CM461" s="58"/>
      <c r="CN461" s="58"/>
      <c r="CO461" s="58"/>
      <c r="CP461" s="58"/>
      <c r="CQ461" s="58"/>
      <c r="CR461" s="58"/>
      <c r="CS461" s="58"/>
      <c r="CT461" s="58"/>
      <c r="CU461" s="58"/>
      <c r="CV461" s="58"/>
      <c r="CW461" s="58"/>
      <c r="CX461" s="58"/>
      <c r="CY461" s="58"/>
      <c r="CZ461" s="58"/>
      <c r="DA461" s="58"/>
      <c r="DB461" s="58"/>
      <c r="DC461" s="58"/>
      <c r="DD461" s="58"/>
      <c r="DE461" s="58"/>
      <c r="DF461" s="58"/>
      <c r="DG461" s="58"/>
      <c r="DH461" s="58"/>
      <c r="DI461" s="58"/>
      <c r="DJ461" s="58"/>
      <c r="DK461" s="58"/>
      <c r="DL461" s="58"/>
      <c r="DM461" s="58"/>
      <c r="DN461" s="58"/>
      <c r="DO461" s="58"/>
      <c r="DP461" s="58"/>
      <c r="DQ461" s="58"/>
      <c r="DR461" s="58"/>
      <c r="DS461" s="58"/>
      <c r="DT461" s="58"/>
      <c r="DU461" s="58"/>
      <c r="DV461" s="58"/>
      <c r="DW461" s="58"/>
      <c r="DX461" s="58"/>
      <c r="DY461" s="58"/>
      <c r="DZ461" s="58"/>
      <c r="EA461" s="58"/>
      <c r="EB461" s="58"/>
      <c r="EC461" s="58"/>
      <c r="ED461" s="58"/>
      <c r="EE461" s="58"/>
      <c r="EF461" s="58"/>
      <c r="EG461" s="58"/>
      <c r="EH461" s="58"/>
      <c r="EI461" s="58"/>
      <c r="EJ461" s="58"/>
      <c r="EK461" s="58"/>
      <c r="EL461" s="58"/>
      <c r="EN461" s="4">
        <v>4</v>
      </c>
      <c r="EO461" s="8">
        <v>1</v>
      </c>
    </row>
    <row r="462" spans="1:145">
      <c r="B462" s="30" t="s">
        <v>1002</v>
      </c>
      <c r="C462" s="18" t="s">
        <v>210</v>
      </c>
      <c r="D462" s="4">
        <v>4</v>
      </c>
      <c r="E462" s="8">
        <v>4</v>
      </c>
      <c r="F462" s="8">
        <v>1</v>
      </c>
      <c r="I462" s="64">
        <v>3.74</v>
      </c>
      <c r="J462" s="64">
        <v>3.77</v>
      </c>
      <c r="K462" s="64">
        <v>0.58550000000000002</v>
      </c>
      <c r="L462" s="64">
        <v>76.069999999999993</v>
      </c>
      <c r="M462" s="64">
        <v>9.7900000000000001E-2</v>
      </c>
      <c r="N462" s="64">
        <v>7.6899999999999996E-2</v>
      </c>
      <c r="O462" s="64">
        <v>0.64549999999999996</v>
      </c>
      <c r="P462" s="64">
        <v>2.01E-2</v>
      </c>
      <c r="Q462" s="64">
        <v>12.67</v>
      </c>
      <c r="R462" s="64">
        <v>2.06E-2</v>
      </c>
      <c r="S462" s="64">
        <v>97.6965</v>
      </c>
      <c r="T462" s="31"/>
      <c r="V462" s="58">
        <f t="shared" si="594"/>
        <v>3.828182176434161</v>
      </c>
      <c r="W462" s="58"/>
      <c r="X462" s="58">
        <f t="shared" si="595"/>
        <v>3.8588895200953974</v>
      </c>
      <c r="Y462" s="58"/>
      <c r="Z462" s="58">
        <f t="shared" si="596"/>
        <v>0.59930499045513408</v>
      </c>
      <c r="AA462" s="58"/>
      <c r="AB462" s="58">
        <f t="shared" si="597"/>
        <v>77.863587743675552</v>
      </c>
      <c r="AC462" s="58"/>
      <c r="AD462" s="58">
        <f t="shared" si="598"/>
        <v>0.1002082981478354</v>
      </c>
      <c r="AE462" s="58"/>
      <c r="AF462" s="58">
        <f t="shared" si="599"/>
        <v>7.8713157584969773E-2</v>
      </c>
      <c r="AG462" s="58"/>
      <c r="AH462" s="58">
        <f t="shared" si="600"/>
        <v>0.6607196777776071</v>
      </c>
      <c r="AI462" s="58"/>
      <c r="AJ462" s="58">
        <f t="shared" si="601"/>
        <v>2.057392025302851E-2</v>
      </c>
      <c r="AK462" s="58"/>
      <c r="AL462" s="58">
        <f t="shared" si="602"/>
        <v>12.968734806262251</v>
      </c>
      <c r="AM462" s="58"/>
      <c r="AN462" s="58">
        <f t="shared" si="603"/>
        <v>2.1085709314049121E-2</v>
      </c>
      <c r="AO462" s="58"/>
      <c r="AP462" s="58">
        <f t="shared" si="604"/>
        <v>7.6870716965295589</v>
      </c>
      <c r="AQ462" s="58">
        <f t="shared" si="605"/>
        <v>2.5968169761273214E-2</v>
      </c>
      <c r="AR462" s="58">
        <f t="shared" si="606"/>
        <v>777.01736465781391</v>
      </c>
      <c r="AS462" s="58">
        <f t="shared" si="607"/>
        <v>20.177718832891244</v>
      </c>
      <c r="AT462" s="58">
        <f t="shared" si="608"/>
        <v>0.11913245546088304</v>
      </c>
      <c r="AU462" s="58">
        <f t="shared" si="609"/>
        <v>7.6137841352405733</v>
      </c>
      <c r="AV462" s="58">
        <f t="shared" si="610"/>
        <v>5.9805924412665989</v>
      </c>
      <c r="AW462" s="58">
        <f t="shared" si="611"/>
        <v>7.6968581569606962E-3</v>
      </c>
      <c r="AX462" s="58">
        <f t="shared" si="612"/>
        <v>34.223214324507005</v>
      </c>
      <c r="AY462" s="58"/>
      <c r="AZ462" s="58"/>
      <c r="BA462" s="58"/>
      <c r="BB462" s="58"/>
      <c r="BC462" s="58"/>
      <c r="BD462" s="58"/>
      <c r="BE462" s="58"/>
      <c r="BF462" s="58"/>
      <c r="BG462" s="58"/>
      <c r="BH462" s="58"/>
      <c r="BI462" s="58"/>
      <c r="BJ462" s="58"/>
      <c r="BK462" s="58"/>
      <c r="BL462" s="58"/>
      <c r="BM462" s="58"/>
      <c r="BN462" s="58"/>
      <c r="BO462" s="58"/>
      <c r="BP462" s="58"/>
      <c r="BQ462" s="58"/>
      <c r="BR462" s="58"/>
      <c r="BS462" s="58"/>
      <c r="BT462" s="58"/>
      <c r="BU462" s="58"/>
      <c r="BV462" s="58"/>
      <c r="BW462" s="58"/>
      <c r="BX462" s="58"/>
      <c r="BY462" s="58"/>
      <c r="BZ462" s="58"/>
      <c r="CA462" s="58"/>
      <c r="CB462" s="58"/>
      <c r="CC462" s="58"/>
      <c r="CD462" s="58"/>
      <c r="CE462" s="58"/>
      <c r="CF462" s="58"/>
      <c r="CG462" s="58"/>
      <c r="CH462" s="58"/>
      <c r="CI462" s="58"/>
      <c r="CJ462" s="58"/>
      <c r="CK462" s="58"/>
      <c r="CL462" s="58"/>
      <c r="CM462" s="58"/>
      <c r="CN462" s="58"/>
      <c r="CO462" s="58"/>
      <c r="CP462" s="58"/>
      <c r="CQ462" s="58"/>
      <c r="CR462" s="58"/>
      <c r="CS462" s="58"/>
      <c r="CT462" s="58"/>
      <c r="CU462" s="58"/>
      <c r="CV462" s="58"/>
      <c r="CW462" s="58"/>
      <c r="CX462" s="58"/>
      <c r="CY462" s="58"/>
      <c r="CZ462" s="58"/>
      <c r="DA462" s="58"/>
      <c r="DB462" s="58"/>
      <c r="DC462" s="58"/>
      <c r="DD462" s="58"/>
      <c r="DE462" s="58"/>
      <c r="DF462" s="58"/>
      <c r="DG462" s="58"/>
      <c r="DH462" s="58"/>
      <c r="DI462" s="58"/>
      <c r="DJ462" s="58"/>
      <c r="DK462" s="58"/>
      <c r="DL462" s="58"/>
      <c r="DM462" s="58"/>
      <c r="DN462" s="58"/>
      <c r="DO462" s="58"/>
      <c r="DP462" s="58"/>
      <c r="DQ462" s="58"/>
      <c r="DR462" s="58"/>
      <c r="DS462" s="58"/>
      <c r="DT462" s="58"/>
      <c r="DU462" s="58"/>
      <c r="DV462" s="58"/>
      <c r="DW462" s="58"/>
      <c r="DX462" s="58"/>
      <c r="DY462" s="58"/>
      <c r="DZ462" s="58"/>
      <c r="EA462" s="58"/>
      <c r="EB462" s="58"/>
      <c r="EC462" s="58"/>
      <c r="ED462" s="58"/>
      <c r="EE462" s="58"/>
      <c r="EF462" s="58"/>
      <c r="EG462" s="58"/>
      <c r="EH462" s="58"/>
      <c r="EI462" s="58"/>
      <c r="EJ462" s="58"/>
      <c r="EK462" s="58"/>
      <c r="EL462" s="58"/>
      <c r="EN462" s="4">
        <v>4</v>
      </c>
      <c r="EO462" s="8">
        <v>1</v>
      </c>
    </row>
    <row r="463" spans="1:145">
      <c r="B463" s="30" t="s">
        <v>1003</v>
      </c>
      <c r="C463" s="18" t="s">
        <v>210</v>
      </c>
      <c r="D463" s="4">
        <v>4</v>
      </c>
      <c r="E463" s="8">
        <v>4</v>
      </c>
      <c r="F463" s="8">
        <v>1</v>
      </c>
      <c r="I463" s="64">
        <v>3.52</v>
      </c>
      <c r="J463" s="64">
        <v>3.98</v>
      </c>
      <c r="K463" s="64">
        <v>0.47070000000000001</v>
      </c>
      <c r="L463" s="64">
        <v>75.23</v>
      </c>
      <c r="M463" s="64">
        <v>7.7899999999999997E-2</v>
      </c>
      <c r="N463" s="64">
        <v>7.7299999999999994E-2</v>
      </c>
      <c r="O463" s="64">
        <v>0.64470000000000005</v>
      </c>
      <c r="P463" s="64">
        <v>1.6299999999999999E-2</v>
      </c>
      <c r="Q463" s="64">
        <v>12.34</v>
      </c>
      <c r="R463" s="64">
        <v>6.4999999999999997E-3</v>
      </c>
      <c r="S463" s="64">
        <v>96.363500000000002</v>
      </c>
      <c r="T463" s="31"/>
      <c r="V463" s="58">
        <f t="shared" si="594"/>
        <v>3.6528353577858836</v>
      </c>
      <c r="W463" s="58"/>
      <c r="X463" s="58">
        <f t="shared" si="595"/>
        <v>4.1301945238601752</v>
      </c>
      <c r="Y463" s="58"/>
      <c r="Z463" s="58">
        <f t="shared" si="596"/>
        <v>0.48846295537210666</v>
      </c>
      <c r="AA463" s="58"/>
      <c r="AB463" s="58">
        <f t="shared" si="597"/>
        <v>78.068978399497738</v>
      </c>
      <c r="AC463" s="58"/>
      <c r="AD463" s="58">
        <f t="shared" si="598"/>
        <v>8.0839737037363732E-2</v>
      </c>
      <c r="AE463" s="58"/>
      <c r="AF463" s="58">
        <f t="shared" si="599"/>
        <v>8.0217094646832035E-2</v>
      </c>
      <c r="AG463" s="58"/>
      <c r="AH463" s="58">
        <f t="shared" si="600"/>
        <v>0.6690292486262952</v>
      </c>
      <c r="AI463" s="58"/>
      <c r="AJ463" s="58">
        <f t="shared" si="601"/>
        <v>1.6915118276110766E-2</v>
      </c>
      <c r="AK463" s="58"/>
      <c r="AL463" s="58">
        <f t="shared" si="602"/>
        <v>12.805678498601649</v>
      </c>
      <c r="AM463" s="58"/>
      <c r="AN463" s="58">
        <f t="shared" si="603"/>
        <v>6.7452925640932512E-3</v>
      </c>
      <c r="AO463" s="58"/>
      <c r="AP463" s="58">
        <f t="shared" si="604"/>
        <v>7.7830298816460584</v>
      </c>
      <c r="AQ463" s="58">
        <f t="shared" si="605"/>
        <v>1.9572864321608041E-2</v>
      </c>
      <c r="AR463" s="58">
        <f t="shared" si="606"/>
        <v>965.72528883183577</v>
      </c>
      <c r="AS463" s="58">
        <f t="shared" si="607"/>
        <v>18.902010050251256</v>
      </c>
      <c r="AT463" s="58">
        <f t="shared" si="608"/>
        <v>0.11990072902125018</v>
      </c>
      <c r="AU463" s="58">
        <f t="shared" si="609"/>
        <v>6.089262613195344</v>
      </c>
      <c r="AV463" s="58">
        <f t="shared" si="610"/>
        <v>6.0423620025673941</v>
      </c>
      <c r="AW463" s="58">
        <f t="shared" si="611"/>
        <v>6.2568124418450081E-3</v>
      </c>
      <c r="AX463" s="58">
        <f t="shared" si="612"/>
        <v>39.414317459379724</v>
      </c>
      <c r="AY463" s="58"/>
      <c r="AZ463" s="58"/>
      <c r="BA463" s="58"/>
      <c r="BB463" s="58"/>
      <c r="BC463" s="58"/>
      <c r="BD463" s="58"/>
      <c r="BE463" s="58"/>
      <c r="BF463" s="58"/>
      <c r="BG463" s="58"/>
      <c r="BH463" s="58"/>
      <c r="BI463" s="58"/>
      <c r="BJ463" s="58"/>
      <c r="BK463" s="58"/>
      <c r="BL463" s="58"/>
      <c r="BM463" s="58"/>
      <c r="BN463" s="58"/>
      <c r="BO463" s="58"/>
      <c r="BP463" s="58"/>
      <c r="BQ463" s="58"/>
      <c r="BR463" s="58"/>
      <c r="BS463" s="58"/>
      <c r="BT463" s="58"/>
      <c r="BU463" s="58"/>
      <c r="BV463" s="58"/>
      <c r="BW463" s="58"/>
      <c r="BX463" s="58"/>
      <c r="BY463" s="58"/>
      <c r="BZ463" s="58"/>
      <c r="CA463" s="58"/>
      <c r="CB463" s="58"/>
      <c r="CC463" s="58"/>
      <c r="CD463" s="58"/>
      <c r="CE463" s="58"/>
      <c r="CF463" s="58"/>
      <c r="CG463" s="58"/>
      <c r="CH463" s="58"/>
      <c r="CI463" s="58"/>
      <c r="CJ463" s="58"/>
      <c r="CK463" s="58"/>
      <c r="CL463" s="58"/>
      <c r="CM463" s="58"/>
      <c r="CN463" s="58"/>
      <c r="CO463" s="58"/>
      <c r="CP463" s="58"/>
      <c r="CQ463" s="58"/>
      <c r="CR463" s="58"/>
      <c r="CS463" s="58"/>
      <c r="CT463" s="58"/>
      <c r="CU463" s="58"/>
      <c r="CV463" s="58"/>
      <c r="CW463" s="58"/>
      <c r="CX463" s="58"/>
      <c r="CY463" s="58"/>
      <c r="CZ463" s="58"/>
      <c r="DA463" s="58"/>
      <c r="DB463" s="58"/>
      <c r="DC463" s="58"/>
      <c r="DD463" s="58"/>
      <c r="DE463" s="58"/>
      <c r="DF463" s="58"/>
      <c r="DG463" s="58"/>
      <c r="DH463" s="58"/>
      <c r="DI463" s="58"/>
      <c r="DJ463" s="58"/>
      <c r="DK463" s="58"/>
      <c r="DL463" s="58"/>
      <c r="DM463" s="58"/>
      <c r="DN463" s="58"/>
      <c r="DO463" s="58"/>
      <c r="DP463" s="58"/>
      <c r="DQ463" s="58"/>
      <c r="DR463" s="58"/>
      <c r="DS463" s="58"/>
      <c r="DT463" s="58"/>
      <c r="DU463" s="58"/>
      <c r="DV463" s="58"/>
      <c r="DW463" s="58"/>
      <c r="DX463" s="58"/>
      <c r="DY463" s="58"/>
      <c r="DZ463" s="58"/>
      <c r="EA463" s="58"/>
      <c r="EB463" s="58"/>
      <c r="EC463" s="58"/>
      <c r="ED463" s="58"/>
      <c r="EE463" s="58"/>
      <c r="EF463" s="58"/>
      <c r="EG463" s="58"/>
      <c r="EH463" s="58"/>
      <c r="EI463" s="58"/>
      <c r="EJ463" s="58"/>
      <c r="EK463" s="58"/>
      <c r="EL463" s="58"/>
      <c r="EN463" s="4">
        <v>4</v>
      </c>
      <c r="EO463" s="8">
        <v>1</v>
      </c>
    </row>
    <row r="464" spans="1:145">
      <c r="B464" s="30" t="s">
        <v>1004</v>
      </c>
      <c r="C464" s="18" t="s">
        <v>210</v>
      </c>
      <c r="D464" s="4">
        <v>4</v>
      </c>
      <c r="E464" s="8">
        <v>4</v>
      </c>
      <c r="F464" s="8">
        <v>1</v>
      </c>
      <c r="I464" s="64">
        <v>3.62</v>
      </c>
      <c r="J464" s="64">
        <v>3.9</v>
      </c>
      <c r="K464" s="64">
        <v>0.55330000000000001</v>
      </c>
      <c r="L464" s="64">
        <v>75.67</v>
      </c>
      <c r="M464" s="64">
        <v>4.6899999999999997E-2</v>
      </c>
      <c r="N464" s="64">
        <v>6.1499999999999999E-2</v>
      </c>
      <c r="O464" s="64">
        <v>0.60089999999999999</v>
      </c>
      <c r="P464" s="64">
        <v>3.4200000000000001E-2</v>
      </c>
      <c r="Q464" s="64">
        <v>12.46</v>
      </c>
      <c r="R464" s="64">
        <v>0</v>
      </c>
      <c r="S464" s="64">
        <v>96.946899999999999</v>
      </c>
      <c r="T464" s="31"/>
      <c r="V464" s="58">
        <f t="shared" si="594"/>
        <v>3.7340028407303381</v>
      </c>
      <c r="W464" s="58"/>
      <c r="X464" s="58">
        <f t="shared" si="595"/>
        <v>4.0228207400133478</v>
      </c>
      <c r="Y464" s="58"/>
      <c r="Z464" s="58">
        <f t="shared" si="596"/>
        <v>0.57072479883317573</v>
      </c>
      <c r="AA464" s="58"/>
      <c r="AB464" s="58">
        <f t="shared" si="597"/>
        <v>78.05303728123333</v>
      </c>
      <c r="AC464" s="58"/>
      <c r="AD464" s="58">
        <f t="shared" si="598"/>
        <v>4.8376998129904099E-2</v>
      </c>
      <c r="AE464" s="58"/>
      <c r="AF464" s="58">
        <f t="shared" si="599"/>
        <v>6.3436788592518181E-2</v>
      </c>
      <c r="AG464" s="58"/>
      <c r="AH464" s="58">
        <f t="shared" si="600"/>
        <v>0.61982384171128724</v>
      </c>
      <c r="AI464" s="58"/>
      <c r="AJ464" s="58">
        <f t="shared" si="601"/>
        <v>3.5277043412424741E-2</v>
      </c>
      <c r="AK464" s="58"/>
      <c r="AL464" s="58">
        <f t="shared" si="602"/>
        <v>12.852396518093926</v>
      </c>
      <c r="AM464" s="58"/>
      <c r="AN464" s="58">
        <f t="shared" si="603"/>
        <v>0</v>
      </c>
      <c r="AO464" s="58"/>
      <c r="AP464" s="58">
        <f t="shared" si="604"/>
        <v>7.7568235807436858</v>
      </c>
      <c r="AQ464" s="58">
        <f t="shared" si="605"/>
        <v>1.2025641025641024E-2</v>
      </c>
      <c r="AR464" s="58">
        <f t="shared" si="606"/>
        <v>1613.4328358208954</v>
      </c>
      <c r="AS464" s="58">
        <f t="shared" si="607"/>
        <v>19.402564102564099</v>
      </c>
      <c r="AT464" s="58">
        <f t="shared" si="608"/>
        <v>0.10234648027958065</v>
      </c>
      <c r="AU464" s="58">
        <f t="shared" si="609"/>
        <v>8.9967479674796742</v>
      </c>
      <c r="AV464" s="58">
        <f t="shared" si="610"/>
        <v>11.797441364605545</v>
      </c>
      <c r="AW464" s="58">
        <f t="shared" si="611"/>
        <v>7.3120126866657864E-3</v>
      </c>
      <c r="AX464" s="58">
        <f t="shared" si="612"/>
        <v>30.570727307400482</v>
      </c>
      <c r="AY464" s="58"/>
      <c r="AZ464" s="58"/>
      <c r="BA464" s="58"/>
      <c r="BB464" s="58"/>
      <c r="BC464" s="58"/>
      <c r="BD464" s="58"/>
      <c r="BE464" s="58"/>
      <c r="BF464" s="58"/>
      <c r="BG464" s="58"/>
      <c r="BH464" s="58"/>
      <c r="BI464" s="58"/>
      <c r="BJ464" s="58"/>
      <c r="BK464" s="58"/>
      <c r="BL464" s="58"/>
      <c r="BM464" s="58"/>
      <c r="BN464" s="58"/>
      <c r="BO464" s="58"/>
      <c r="BP464" s="58"/>
      <c r="BQ464" s="58"/>
      <c r="BR464" s="58"/>
      <c r="BS464" s="58"/>
      <c r="BT464" s="58"/>
      <c r="BU464" s="58"/>
      <c r="BV464" s="58"/>
      <c r="BW464" s="58"/>
      <c r="BX464" s="58"/>
      <c r="BY464" s="58"/>
      <c r="BZ464" s="58"/>
      <c r="CA464" s="58"/>
      <c r="CB464" s="58"/>
      <c r="CC464" s="58"/>
      <c r="CD464" s="58"/>
      <c r="CE464" s="58"/>
      <c r="CF464" s="58"/>
      <c r="CG464" s="58"/>
      <c r="CH464" s="58"/>
      <c r="CI464" s="58"/>
      <c r="CJ464" s="58"/>
      <c r="CK464" s="58"/>
      <c r="CL464" s="58"/>
      <c r="CM464" s="58"/>
      <c r="CN464" s="58"/>
      <c r="CO464" s="58"/>
      <c r="CP464" s="58"/>
      <c r="CQ464" s="58"/>
      <c r="CR464" s="58"/>
      <c r="CS464" s="58"/>
      <c r="CT464" s="58"/>
      <c r="CU464" s="58"/>
      <c r="CV464" s="58"/>
      <c r="CW464" s="58"/>
      <c r="CX464" s="58"/>
      <c r="CY464" s="58"/>
      <c r="CZ464" s="58"/>
      <c r="DA464" s="58"/>
      <c r="DB464" s="58"/>
      <c r="DC464" s="58"/>
      <c r="DD464" s="58"/>
      <c r="DE464" s="58"/>
      <c r="DF464" s="58"/>
      <c r="DG464" s="58"/>
      <c r="DH464" s="58"/>
      <c r="DI464" s="58"/>
      <c r="DJ464" s="58"/>
      <c r="DK464" s="58"/>
      <c r="DL464" s="58"/>
      <c r="DM464" s="58"/>
      <c r="DN464" s="58"/>
      <c r="DO464" s="58"/>
      <c r="DP464" s="58"/>
      <c r="DQ464" s="58"/>
      <c r="DR464" s="58"/>
      <c r="DS464" s="58"/>
      <c r="DT464" s="58"/>
      <c r="DU464" s="58"/>
      <c r="DV464" s="58"/>
      <c r="DW464" s="58"/>
      <c r="DX464" s="58"/>
      <c r="DY464" s="58"/>
      <c r="DZ464" s="58"/>
      <c r="EA464" s="58"/>
      <c r="EB464" s="58"/>
      <c r="EC464" s="58"/>
      <c r="ED464" s="58"/>
      <c r="EE464" s="58"/>
      <c r="EF464" s="58"/>
      <c r="EG464" s="58"/>
      <c r="EH464" s="58"/>
      <c r="EI464" s="58"/>
      <c r="EJ464" s="58"/>
      <c r="EK464" s="58"/>
      <c r="EL464" s="58"/>
      <c r="EN464" s="4">
        <v>4</v>
      </c>
      <c r="EO464" s="8">
        <v>1</v>
      </c>
    </row>
    <row r="465" spans="1:145">
      <c r="B465" s="30" t="s">
        <v>1005</v>
      </c>
      <c r="C465" s="18" t="s">
        <v>210</v>
      </c>
      <c r="D465" s="4">
        <v>4</v>
      </c>
      <c r="E465" s="8">
        <v>4</v>
      </c>
      <c r="F465" s="8">
        <v>1</v>
      </c>
      <c r="I465" s="64">
        <v>3.48</v>
      </c>
      <c r="J465" s="64">
        <v>3.96</v>
      </c>
      <c r="K465" s="64">
        <v>0.38800000000000001</v>
      </c>
      <c r="L465" s="64">
        <v>75.39</v>
      </c>
      <c r="M465" s="64">
        <v>6.9099999999999995E-2</v>
      </c>
      <c r="N465" s="64">
        <v>5.4199999999999998E-2</v>
      </c>
      <c r="O465" s="64">
        <v>0.58850000000000002</v>
      </c>
      <c r="P465" s="64">
        <v>1.1900000000000001E-2</v>
      </c>
      <c r="Q465" s="64">
        <v>12.34</v>
      </c>
      <c r="R465" s="64">
        <v>3.8600000000000002E-2</v>
      </c>
      <c r="S465" s="64">
        <v>96.320400000000006</v>
      </c>
      <c r="T465" s="31"/>
      <c r="V465" s="58">
        <f t="shared" si="594"/>
        <v>3.6129418067200714</v>
      </c>
      <c r="W465" s="58"/>
      <c r="X465" s="58">
        <f t="shared" si="595"/>
        <v>4.1112786076469776</v>
      </c>
      <c r="Y465" s="58"/>
      <c r="Z465" s="58">
        <f t="shared" si="596"/>
        <v>0.40282224741591605</v>
      </c>
      <c r="AA465" s="58"/>
      <c r="AB465" s="58">
        <f t="shared" si="597"/>
        <v>78.270023795582233</v>
      </c>
      <c r="AC465" s="58"/>
      <c r="AD465" s="58">
        <f t="shared" si="598"/>
        <v>7.1739735300102567E-2</v>
      </c>
      <c r="AE465" s="58"/>
      <c r="AF465" s="58">
        <f t="shared" si="599"/>
        <v>5.6270530437996513E-2</v>
      </c>
      <c r="AG465" s="58"/>
      <c r="AH465" s="58">
        <f t="shared" si="600"/>
        <v>0.61098168196975922</v>
      </c>
      <c r="AI465" s="58"/>
      <c r="AJ465" s="58">
        <f t="shared" si="601"/>
        <v>1.2354599856312889E-2</v>
      </c>
      <c r="AK465" s="58"/>
      <c r="AL465" s="58">
        <f t="shared" si="602"/>
        <v>12.811408590495885</v>
      </c>
      <c r="AM465" s="58"/>
      <c r="AN465" s="58">
        <f t="shared" si="603"/>
        <v>4.0074584407872059E-2</v>
      </c>
      <c r="AO465" s="58"/>
      <c r="AP465" s="58">
        <f t="shared" si="604"/>
        <v>7.724220414367049</v>
      </c>
      <c r="AQ465" s="58">
        <f t="shared" si="605"/>
        <v>1.7449494949494951E-2</v>
      </c>
      <c r="AR465" s="58">
        <f t="shared" si="606"/>
        <v>1091.027496382055</v>
      </c>
      <c r="AS465" s="58">
        <f t="shared" si="607"/>
        <v>19.037878787878789</v>
      </c>
      <c r="AT465" s="58">
        <f t="shared" si="608"/>
        <v>9.2098555649957517E-2</v>
      </c>
      <c r="AU465" s="58">
        <f t="shared" si="609"/>
        <v>7.1586715867158679</v>
      </c>
      <c r="AV465" s="58">
        <f t="shared" si="610"/>
        <v>5.6150506512301019</v>
      </c>
      <c r="AW465" s="58">
        <f t="shared" si="611"/>
        <v>5.1465711632842559E-3</v>
      </c>
      <c r="AX465" s="58">
        <f t="shared" si="612"/>
        <v>35.623872045875196</v>
      </c>
      <c r="AY465" s="58"/>
      <c r="AZ465" s="58"/>
      <c r="BA465" s="58"/>
      <c r="BB465" s="58"/>
      <c r="BC465" s="58"/>
      <c r="BD465" s="58"/>
      <c r="BE465" s="58"/>
      <c r="BF465" s="58"/>
      <c r="BG465" s="58"/>
      <c r="BH465" s="58"/>
      <c r="BI465" s="58"/>
      <c r="BJ465" s="58"/>
      <c r="BK465" s="58"/>
      <c r="BL465" s="58"/>
      <c r="BM465" s="58"/>
      <c r="BN465" s="58"/>
      <c r="BO465" s="58"/>
      <c r="BP465" s="58"/>
      <c r="BQ465" s="58"/>
      <c r="BR465" s="58"/>
      <c r="BS465" s="58"/>
      <c r="BT465" s="58"/>
      <c r="BU465" s="58"/>
      <c r="BV465" s="58"/>
      <c r="BW465" s="58"/>
      <c r="BX465" s="58"/>
      <c r="BY465" s="58"/>
      <c r="BZ465" s="58"/>
      <c r="CA465" s="58"/>
      <c r="CB465" s="58"/>
      <c r="CC465" s="58"/>
      <c r="CD465" s="58"/>
      <c r="CE465" s="58"/>
      <c r="CF465" s="58"/>
      <c r="CG465" s="58"/>
      <c r="CH465" s="58"/>
      <c r="CI465" s="58"/>
      <c r="CJ465" s="58"/>
      <c r="CK465" s="58"/>
      <c r="CL465" s="58"/>
      <c r="CM465" s="58"/>
      <c r="CN465" s="58"/>
      <c r="CO465" s="58"/>
      <c r="CP465" s="58"/>
      <c r="CQ465" s="58"/>
      <c r="CR465" s="58"/>
      <c r="CS465" s="58"/>
      <c r="CT465" s="58"/>
      <c r="CU465" s="58"/>
      <c r="CV465" s="58"/>
      <c r="CW465" s="58"/>
      <c r="CX465" s="58"/>
      <c r="CY465" s="58"/>
      <c r="CZ465" s="58"/>
      <c r="DA465" s="58"/>
      <c r="DB465" s="58"/>
      <c r="DC465" s="58"/>
      <c r="DD465" s="58"/>
      <c r="DE465" s="58"/>
      <c r="DF465" s="58"/>
      <c r="DG465" s="58"/>
      <c r="DH465" s="58"/>
      <c r="DI465" s="58"/>
      <c r="DJ465" s="58"/>
      <c r="DK465" s="58"/>
      <c r="DL465" s="58"/>
      <c r="DM465" s="58"/>
      <c r="DN465" s="58"/>
      <c r="DO465" s="58"/>
      <c r="DP465" s="58"/>
      <c r="DQ465" s="58"/>
      <c r="DR465" s="58"/>
      <c r="DS465" s="58"/>
      <c r="DT465" s="58"/>
      <c r="DU465" s="58"/>
      <c r="DV465" s="58"/>
      <c r="DW465" s="58"/>
      <c r="DX465" s="58"/>
      <c r="DY465" s="58"/>
      <c r="DZ465" s="58"/>
      <c r="EA465" s="58"/>
      <c r="EB465" s="58"/>
      <c r="EC465" s="58"/>
      <c r="ED465" s="58"/>
      <c r="EE465" s="58"/>
      <c r="EF465" s="58"/>
      <c r="EG465" s="58"/>
      <c r="EH465" s="58"/>
      <c r="EI465" s="58"/>
      <c r="EJ465" s="58"/>
      <c r="EK465" s="58"/>
      <c r="EL465" s="58"/>
      <c r="EN465" s="4">
        <v>4</v>
      </c>
      <c r="EO465" s="8">
        <v>1</v>
      </c>
    </row>
    <row r="466" spans="1:145">
      <c r="B466" s="30" t="s">
        <v>1006</v>
      </c>
      <c r="C466" s="18" t="s">
        <v>210</v>
      </c>
      <c r="D466" s="4">
        <v>4</v>
      </c>
      <c r="E466" s="8">
        <v>4</v>
      </c>
      <c r="F466" s="8">
        <v>1</v>
      </c>
      <c r="I466" s="64">
        <v>3.66</v>
      </c>
      <c r="J466" s="64">
        <v>3.9</v>
      </c>
      <c r="K466" s="64">
        <v>0.52800000000000002</v>
      </c>
      <c r="L466" s="64">
        <v>75.52</v>
      </c>
      <c r="M466" s="64">
        <v>9.1899999999999996E-2</v>
      </c>
      <c r="N466" s="64">
        <v>6.8599999999999994E-2</v>
      </c>
      <c r="O466" s="64">
        <v>0.62890000000000001</v>
      </c>
      <c r="P466" s="64">
        <v>4.0300000000000002E-2</v>
      </c>
      <c r="Q466" s="64">
        <v>12.36</v>
      </c>
      <c r="R466" s="64">
        <v>5.1000000000000004E-3</v>
      </c>
      <c r="S466" s="64">
        <v>96.802899999999994</v>
      </c>
      <c r="T466" s="31"/>
      <c r="V466" s="58">
        <f t="shared" si="594"/>
        <v>3.7808784654178753</v>
      </c>
      <c r="W466" s="58"/>
      <c r="X466" s="58">
        <f t="shared" si="595"/>
        <v>4.0288049221665885</v>
      </c>
      <c r="Y466" s="58"/>
      <c r="Z466" s="58">
        <f t="shared" si="596"/>
        <v>0.54543820484716887</v>
      </c>
      <c r="AA466" s="58"/>
      <c r="AB466" s="58">
        <f t="shared" si="597"/>
        <v>78.014191723595061</v>
      </c>
      <c r="AC466" s="58"/>
      <c r="AD466" s="58">
        <f t="shared" si="598"/>
        <v>9.4935172396694731E-2</v>
      </c>
      <c r="AE466" s="58"/>
      <c r="AF466" s="58">
        <f t="shared" si="599"/>
        <v>7.0865645554007164E-2</v>
      </c>
      <c r="AG466" s="58"/>
      <c r="AH466" s="58">
        <f t="shared" si="600"/>
        <v>0.64967061937194037</v>
      </c>
      <c r="AI466" s="58"/>
      <c r="AJ466" s="58">
        <f t="shared" si="601"/>
        <v>4.1630984195721414E-2</v>
      </c>
      <c r="AK466" s="58"/>
      <c r="AL466" s="58">
        <f t="shared" si="602"/>
        <v>12.768212522558725</v>
      </c>
      <c r="AM466" s="58"/>
      <c r="AN466" s="58">
        <f t="shared" si="603"/>
        <v>5.2684372059101543E-3</v>
      </c>
      <c r="AO466" s="58"/>
      <c r="AP466" s="58">
        <f t="shared" si="604"/>
        <v>7.8096833875844638</v>
      </c>
      <c r="AQ466" s="58">
        <f t="shared" si="605"/>
        <v>2.3564102564102563E-2</v>
      </c>
      <c r="AR466" s="58">
        <f t="shared" si="606"/>
        <v>821.76278563656149</v>
      </c>
      <c r="AS466" s="58">
        <f t="shared" si="607"/>
        <v>19.364102564102563</v>
      </c>
      <c r="AT466" s="58">
        <f t="shared" si="608"/>
        <v>0.1090793448878995</v>
      </c>
      <c r="AU466" s="58">
        <f t="shared" si="609"/>
        <v>7.6967930029154523</v>
      </c>
      <c r="AV466" s="58">
        <f t="shared" si="610"/>
        <v>5.7453754080522312</v>
      </c>
      <c r="AW466" s="58">
        <f t="shared" si="611"/>
        <v>6.9915254237288135E-3</v>
      </c>
      <c r="AX466" s="58">
        <f t="shared" si="612"/>
        <v>33.979537603701736</v>
      </c>
      <c r="AY466" s="58"/>
      <c r="AZ466" s="58"/>
      <c r="BA466" s="58"/>
      <c r="BB466" s="58"/>
      <c r="BC466" s="58"/>
      <c r="BD466" s="58"/>
      <c r="BE466" s="58"/>
      <c r="BF466" s="58"/>
      <c r="BG466" s="58"/>
      <c r="BH466" s="58"/>
      <c r="BI466" s="58"/>
      <c r="BJ466" s="58"/>
      <c r="BK466" s="58"/>
      <c r="BL466" s="58"/>
      <c r="BM466" s="58"/>
      <c r="BN466" s="58"/>
      <c r="BO466" s="58"/>
      <c r="BP466" s="58"/>
      <c r="BQ466" s="58"/>
      <c r="BR466" s="58"/>
      <c r="BS466" s="58"/>
      <c r="BT466" s="58"/>
      <c r="BU466" s="58"/>
      <c r="BV466" s="58"/>
      <c r="BW466" s="58"/>
      <c r="BX466" s="58"/>
      <c r="BY466" s="58"/>
      <c r="BZ466" s="58"/>
      <c r="CA466" s="58"/>
      <c r="CB466" s="58"/>
      <c r="CC466" s="58"/>
      <c r="CD466" s="58"/>
      <c r="CE466" s="58"/>
      <c r="CF466" s="58"/>
      <c r="CG466" s="58"/>
      <c r="CH466" s="58"/>
      <c r="CI466" s="58"/>
      <c r="CJ466" s="58"/>
      <c r="CK466" s="58"/>
      <c r="CL466" s="58"/>
      <c r="CM466" s="58"/>
      <c r="CN466" s="58"/>
      <c r="CO466" s="58"/>
      <c r="CP466" s="58"/>
      <c r="CQ466" s="58"/>
      <c r="CR466" s="58"/>
      <c r="CS466" s="58"/>
      <c r="CT466" s="58"/>
      <c r="CU466" s="58"/>
      <c r="CV466" s="58"/>
      <c r="CW466" s="58"/>
      <c r="CX466" s="58"/>
      <c r="CY466" s="58"/>
      <c r="CZ466" s="58"/>
      <c r="DA466" s="58"/>
      <c r="DB466" s="58"/>
      <c r="DC466" s="58"/>
      <c r="DD466" s="58"/>
      <c r="DE466" s="58"/>
      <c r="DF466" s="58"/>
      <c r="DG466" s="58"/>
      <c r="DH466" s="58"/>
      <c r="DI466" s="58"/>
      <c r="DJ466" s="58"/>
      <c r="DK466" s="58"/>
      <c r="DL466" s="58"/>
      <c r="DM466" s="58"/>
      <c r="DN466" s="58"/>
      <c r="DO466" s="58"/>
      <c r="DP466" s="58"/>
      <c r="DQ466" s="58"/>
      <c r="DR466" s="58"/>
      <c r="DS466" s="58"/>
      <c r="DT466" s="58"/>
      <c r="DU466" s="58"/>
      <c r="DV466" s="58"/>
      <c r="DW466" s="58"/>
      <c r="DX466" s="58"/>
      <c r="DY466" s="58"/>
      <c r="DZ466" s="58"/>
      <c r="EA466" s="58"/>
      <c r="EB466" s="58"/>
      <c r="EC466" s="58"/>
      <c r="ED466" s="58"/>
      <c r="EE466" s="58"/>
      <c r="EF466" s="58"/>
      <c r="EG466" s="58"/>
      <c r="EH466" s="58"/>
      <c r="EI466" s="58"/>
      <c r="EJ466" s="58"/>
      <c r="EK466" s="58"/>
      <c r="EL466" s="58"/>
      <c r="EN466" s="4">
        <v>4</v>
      </c>
      <c r="EO466" s="8">
        <v>1</v>
      </c>
    </row>
    <row r="467" spans="1:145">
      <c r="B467" s="30" t="s">
        <v>1007</v>
      </c>
      <c r="C467" s="18" t="s">
        <v>210</v>
      </c>
      <c r="D467" s="4">
        <v>4</v>
      </c>
      <c r="E467" s="8">
        <v>4</v>
      </c>
      <c r="F467" s="8">
        <v>1</v>
      </c>
      <c r="I467" s="64">
        <v>3.54</v>
      </c>
      <c r="J467" s="64">
        <v>3.92</v>
      </c>
      <c r="K467" s="64">
        <v>0.4834</v>
      </c>
      <c r="L467" s="64">
        <v>76.41</v>
      </c>
      <c r="M467" s="64">
        <v>9.6199999999999994E-2</v>
      </c>
      <c r="N467" s="64">
        <v>8.5000000000000006E-2</v>
      </c>
      <c r="O467" s="64">
        <v>0.57609999999999995</v>
      </c>
      <c r="P467" s="64">
        <v>0.1205</v>
      </c>
      <c r="Q467" s="64">
        <v>12.43</v>
      </c>
      <c r="R467" s="64">
        <v>0</v>
      </c>
      <c r="S467" s="64">
        <v>97.661299999999997</v>
      </c>
      <c r="T467" s="31"/>
      <c r="V467" s="58">
        <f t="shared" si="594"/>
        <v>3.6247725557615964</v>
      </c>
      <c r="W467" s="58"/>
      <c r="X467" s="58">
        <f t="shared" si="595"/>
        <v>4.0138724346286603</v>
      </c>
      <c r="Y467" s="58"/>
      <c r="Z467" s="58">
        <f t="shared" si="596"/>
        <v>0.49497600380089141</v>
      </c>
      <c r="AA467" s="58"/>
      <c r="AB467" s="58">
        <f t="shared" si="597"/>
        <v>78.239794063769381</v>
      </c>
      <c r="AC467" s="58"/>
      <c r="AD467" s="58">
        <f t="shared" si="598"/>
        <v>9.8503706176346198E-2</v>
      </c>
      <c r="AE467" s="58"/>
      <c r="AF467" s="58">
        <f t="shared" si="599"/>
        <v>8.7035499220264323E-2</v>
      </c>
      <c r="AG467" s="58"/>
      <c r="AH467" s="58">
        <f t="shared" si="600"/>
        <v>0.58989589530346198</v>
      </c>
      <c r="AI467" s="58"/>
      <c r="AJ467" s="58">
        <f t="shared" si="601"/>
        <v>0.12338561948284529</v>
      </c>
      <c r="AK467" s="58"/>
      <c r="AL467" s="58">
        <f t="shared" si="602"/>
        <v>12.727661827151595</v>
      </c>
      <c r="AM467" s="58"/>
      <c r="AN467" s="58">
        <f t="shared" si="603"/>
        <v>0</v>
      </c>
      <c r="AO467" s="58"/>
      <c r="AP467" s="58">
        <f t="shared" si="604"/>
        <v>7.6386449903902562</v>
      </c>
      <c r="AQ467" s="58">
        <f t="shared" si="605"/>
        <v>2.4540816326530612E-2</v>
      </c>
      <c r="AR467" s="58">
        <f t="shared" si="606"/>
        <v>794.28274428274449</v>
      </c>
      <c r="AS467" s="58">
        <f t="shared" si="607"/>
        <v>19.492346938775512</v>
      </c>
      <c r="AT467" s="58">
        <f t="shared" si="608"/>
        <v>0.14754382919632011</v>
      </c>
      <c r="AU467" s="58">
        <f t="shared" si="609"/>
        <v>5.6870588235294113</v>
      </c>
      <c r="AV467" s="58">
        <f t="shared" si="610"/>
        <v>5.0249480249480252</v>
      </c>
      <c r="AW467" s="58">
        <f t="shared" si="611"/>
        <v>6.3263970684465376E-3</v>
      </c>
      <c r="AX467" s="58">
        <f t="shared" si="612"/>
        <v>41.05733505956993</v>
      </c>
      <c r="AY467" s="58"/>
      <c r="AZ467" s="58"/>
      <c r="BA467" s="58"/>
      <c r="BB467" s="58"/>
      <c r="BC467" s="58"/>
      <c r="BD467" s="58"/>
      <c r="BE467" s="58"/>
      <c r="BF467" s="58"/>
      <c r="BG467" s="58"/>
      <c r="BH467" s="58"/>
      <c r="BI467" s="58"/>
      <c r="BJ467" s="58"/>
      <c r="BK467" s="58"/>
      <c r="BL467" s="58"/>
      <c r="BM467" s="58"/>
      <c r="BN467" s="58"/>
      <c r="BO467" s="58"/>
      <c r="BP467" s="58"/>
      <c r="BQ467" s="58"/>
      <c r="BR467" s="58"/>
      <c r="BS467" s="58"/>
      <c r="BT467" s="58"/>
      <c r="BU467" s="58"/>
      <c r="BV467" s="58"/>
      <c r="BW467" s="58"/>
      <c r="BX467" s="58"/>
      <c r="BY467" s="58"/>
      <c r="BZ467" s="58"/>
      <c r="CA467" s="58"/>
      <c r="CB467" s="58"/>
      <c r="CC467" s="58"/>
      <c r="CD467" s="58"/>
      <c r="CE467" s="58"/>
      <c r="CF467" s="58"/>
      <c r="CG467" s="58"/>
      <c r="CH467" s="58"/>
      <c r="CI467" s="58"/>
      <c r="CJ467" s="58"/>
      <c r="CK467" s="58"/>
      <c r="CL467" s="58"/>
      <c r="CM467" s="58"/>
      <c r="CN467" s="58"/>
      <c r="CO467" s="58"/>
      <c r="CP467" s="58"/>
      <c r="CQ467" s="58"/>
      <c r="CR467" s="58"/>
      <c r="CS467" s="58"/>
      <c r="CT467" s="58"/>
      <c r="CU467" s="58"/>
      <c r="CV467" s="58"/>
      <c r="CW467" s="58"/>
      <c r="CX467" s="58"/>
      <c r="CY467" s="58"/>
      <c r="CZ467" s="58"/>
      <c r="DA467" s="58"/>
      <c r="DB467" s="58"/>
      <c r="DC467" s="58"/>
      <c r="DD467" s="58"/>
      <c r="DE467" s="58"/>
      <c r="DF467" s="58"/>
      <c r="DG467" s="58"/>
      <c r="DH467" s="58"/>
      <c r="DI467" s="58"/>
      <c r="DJ467" s="58"/>
      <c r="DK467" s="58"/>
      <c r="DL467" s="58"/>
      <c r="DM467" s="58"/>
      <c r="DN467" s="58"/>
      <c r="DO467" s="58"/>
      <c r="DP467" s="58"/>
      <c r="DQ467" s="58"/>
      <c r="DR467" s="58"/>
      <c r="DS467" s="58"/>
      <c r="DT467" s="58"/>
      <c r="DU467" s="58"/>
      <c r="DV467" s="58"/>
      <c r="DW467" s="58"/>
      <c r="DX467" s="58"/>
      <c r="DY467" s="58"/>
      <c r="DZ467" s="58"/>
      <c r="EA467" s="58"/>
      <c r="EB467" s="58"/>
      <c r="EC467" s="58"/>
      <c r="ED467" s="58"/>
      <c r="EE467" s="58"/>
      <c r="EF467" s="58"/>
      <c r="EG467" s="58"/>
      <c r="EH467" s="58"/>
      <c r="EI467" s="58"/>
      <c r="EJ467" s="58"/>
      <c r="EK467" s="58"/>
      <c r="EL467" s="58"/>
      <c r="EN467" s="4">
        <v>4</v>
      </c>
      <c r="EO467" s="8">
        <v>1</v>
      </c>
    </row>
    <row r="468" spans="1:145">
      <c r="B468" s="30" t="s">
        <v>1008</v>
      </c>
      <c r="C468" s="18" t="s">
        <v>210</v>
      </c>
      <c r="D468" s="4">
        <v>4</v>
      </c>
      <c r="E468" s="8">
        <v>4</v>
      </c>
      <c r="F468" s="8">
        <v>1</v>
      </c>
      <c r="I468" s="64">
        <v>3.68</v>
      </c>
      <c r="J468" s="64">
        <v>3.87</v>
      </c>
      <c r="K468" s="64">
        <v>0.55979999999999996</v>
      </c>
      <c r="L468" s="64">
        <v>75.61</v>
      </c>
      <c r="M468" s="64">
        <v>8.1199999999999994E-2</v>
      </c>
      <c r="N468" s="64">
        <v>7.5700000000000003E-2</v>
      </c>
      <c r="O468" s="64">
        <v>0.63180000000000003</v>
      </c>
      <c r="P468" s="64">
        <v>2.6700000000000002E-2</v>
      </c>
      <c r="Q468" s="64">
        <v>12.34</v>
      </c>
      <c r="R468" s="64">
        <v>0</v>
      </c>
      <c r="S468" s="64">
        <v>96.875299999999996</v>
      </c>
      <c r="T468" s="31"/>
      <c r="V468" s="58">
        <f t="shared" si="594"/>
        <v>3.7986979137096868</v>
      </c>
      <c r="W468" s="58"/>
      <c r="X468" s="58">
        <f t="shared" si="595"/>
        <v>3.9948263386023064</v>
      </c>
      <c r="Y468" s="58"/>
      <c r="Z468" s="58">
        <f t="shared" si="596"/>
        <v>0.57785627502572889</v>
      </c>
      <c r="AA468" s="58"/>
      <c r="AB468" s="58">
        <f t="shared" si="597"/>
        <v>78.048790558584074</v>
      </c>
      <c r="AC468" s="58"/>
      <c r="AD468" s="58">
        <f t="shared" si="598"/>
        <v>8.3819095269898516E-2</v>
      </c>
      <c r="AE468" s="58"/>
      <c r="AF468" s="58">
        <f t="shared" si="599"/>
        <v>7.8141693496691117E-2</v>
      </c>
      <c r="AG468" s="58"/>
      <c r="AH468" s="58">
        <f t="shared" si="600"/>
        <v>0.6521786255113533</v>
      </c>
      <c r="AI468" s="58"/>
      <c r="AJ468" s="58">
        <f t="shared" si="601"/>
        <v>2.7561204971752348E-2</v>
      </c>
      <c r="AK468" s="58"/>
      <c r="AL468" s="58">
        <f t="shared" si="602"/>
        <v>12.738025069341722</v>
      </c>
      <c r="AM468" s="58"/>
      <c r="AN468" s="58">
        <f t="shared" si="603"/>
        <v>0</v>
      </c>
      <c r="AO468" s="58"/>
      <c r="AP468" s="58">
        <f t="shared" si="604"/>
        <v>7.7935242523119932</v>
      </c>
      <c r="AQ468" s="58">
        <f t="shared" si="605"/>
        <v>2.0981912144702842E-2</v>
      </c>
      <c r="AR468" s="58">
        <f t="shared" si="606"/>
        <v>931.1576354679803</v>
      </c>
      <c r="AS468" s="58">
        <f t="shared" si="607"/>
        <v>19.537467700258397</v>
      </c>
      <c r="AT468" s="58">
        <f t="shared" si="608"/>
        <v>0.11981639759417538</v>
      </c>
      <c r="AU468" s="58">
        <f t="shared" si="609"/>
        <v>7.394980184940553</v>
      </c>
      <c r="AV468" s="58">
        <f t="shared" si="610"/>
        <v>6.8940886699507384</v>
      </c>
      <c r="AW468" s="58">
        <f t="shared" si="611"/>
        <v>7.4037825684433274E-3</v>
      </c>
      <c r="AX468" s="58">
        <f t="shared" si="612"/>
        <v>34.882594715879648</v>
      </c>
      <c r="AY468" s="58"/>
      <c r="AZ468" s="58"/>
      <c r="BA468" s="58"/>
      <c r="BB468" s="58"/>
      <c r="BC468" s="58"/>
      <c r="BD468" s="58"/>
      <c r="BE468" s="58"/>
      <c r="BF468" s="58"/>
      <c r="BG468" s="58"/>
      <c r="BH468" s="58"/>
      <c r="BI468" s="58"/>
      <c r="BJ468" s="58"/>
      <c r="BK468" s="58"/>
      <c r="BL468" s="58"/>
      <c r="BM468" s="58"/>
      <c r="BN468" s="58"/>
      <c r="BO468" s="58"/>
      <c r="BP468" s="58"/>
      <c r="BQ468" s="58"/>
      <c r="BR468" s="58"/>
      <c r="BS468" s="58"/>
      <c r="BT468" s="58"/>
      <c r="BU468" s="58"/>
      <c r="BV468" s="58"/>
      <c r="BW468" s="58"/>
      <c r="BX468" s="58"/>
      <c r="BY468" s="58"/>
      <c r="BZ468" s="58"/>
      <c r="CA468" s="58"/>
      <c r="CB468" s="58"/>
      <c r="CC468" s="58"/>
      <c r="CD468" s="58"/>
      <c r="CE468" s="58"/>
      <c r="CF468" s="58"/>
      <c r="CG468" s="58"/>
      <c r="CH468" s="58"/>
      <c r="CI468" s="58"/>
      <c r="CJ468" s="58"/>
      <c r="CK468" s="58"/>
      <c r="CL468" s="58"/>
      <c r="CM468" s="58"/>
      <c r="CN468" s="58"/>
      <c r="CO468" s="58"/>
      <c r="CP468" s="58"/>
      <c r="CQ468" s="58"/>
      <c r="CR468" s="58"/>
      <c r="CS468" s="58"/>
      <c r="CT468" s="58"/>
      <c r="CU468" s="58"/>
      <c r="CV468" s="58"/>
      <c r="CW468" s="58"/>
      <c r="CX468" s="58"/>
      <c r="CY468" s="58"/>
      <c r="CZ468" s="58"/>
      <c r="DA468" s="58"/>
      <c r="DB468" s="58"/>
      <c r="DC468" s="58"/>
      <c r="DD468" s="58"/>
      <c r="DE468" s="58"/>
      <c r="DF468" s="58"/>
      <c r="DG468" s="58"/>
      <c r="DH468" s="58"/>
      <c r="DI468" s="58"/>
      <c r="DJ468" s="58"/>
      <c r="DK468" s="58"/>
      <c r="DL468" s="58"/>
      <c r="DM468" s="58"/>
      <c r="DN468" s="58"/>
      <c r="DO468" s="58"/>
      <c r="DP468" s="58"/>
      <c r="DQ468" s="58"/>
      <c r="DR468" s="58"/>
      <c r="DS468" s="58"/>
      <c r="DT468" s="58"/>
      <c r="DU468" s="58"/>
      <c r="DV468" s="58"/>
      <c r="DW468" s="58"/>
      <c r="DX468" s="58"/>
      <c r="DY468" s="58"/>
      <c r="DZ468" s="58"/>
      <c r="EA468" s="58"/>
      <c r="EB468" s="58"/>
      <c r="EC468" s="58"/>
      <c r="ED468" s="58"/>
      <c r="EE468" s="58"/>
      <c r="EF468" s="58"/>
      <c r="EG468" s="58"/>
      <c r="EH468" s="58"/>
      <c r="EI468" s="58"/>
      <c r="EJ468" s="58"/>
      <c r="EK468" s="58"/>
      <c r="EL468" s="58"/>
      <c r="EN468" s="4">
        <v>4</v>
      </c>
      <c r="EO468" s="8">
        <v>1</v>
      </c>
    </row>
    <row r="469" spans="1:145" s="16" customFormat="1">
      <c r="A469" s="1"/>
      <c r="B469" s="1" t="s">
        <v>130</v>
      </c>
      <c r="C469" s="1" t="s">
        <v>210</v>
      </c>
      <c r="D469" s="1">
        <v>4</v>
      </c>
      <c r="E469" s="1">
        <v>4</v>
      </c>
      <c r="F469" s="1">
        <v>1</v>
      </c>
      <c r="G469" s="1"/>
      <c r="H469" s="1"/>
      <c r="I469" s="59">
        <f t="shared" ref="I469:S469" si="613">AVERAGE(I455:I468)</f>
        <v>3.6414285714285706</v>
      </c>
      <c r="J469" s="59">
        <f t="shared" si="613"/>
        <v>3.9085714285714284</v>
      </c>
      <c r="K469" s="59">
        <f t="shared" si="613"/>
        <v>0.5139285714285714</v>
      </c>
      <c r="L469" s="59">
        <f t="shared" si="613"/>
        <v>75.592857142857142</v>
      </c>
      <c r="M469" s="59">
        <f t="shared" si="613"/>
        <v>8.8499999999999995E-2</v>
      </c>
      <c r="N469" s="59">
        <f t="shared" si="613"/>
        <v>6.8821428571428561E-2</v>
      </c>
      <c r="O469" s="59">
        <f t="shared" si="613"/>
        <v>0.60825000000000007</v>
      </c>
      <c r="P469" s="59">
        <f t="shared" si="613"/>
        <v>4.7178571428571417E-2</v>
      </c>
      <c r="Q469" s="59">
        <f t="shared" si="613"/>
        <v>12.360000000000003</v>
      </c>
      <c r="R469" s="59">
        <f t="shared" si="613"/>
        <v>1.2857142857142857E-2</v>
      </c>
      <c r="S469" s="59">
        <f t="shared" si="613"/>
        <v>96.842464285714286</v>
      </c>
      <c r="T469" s="1"/>
      <c r="U469" s="1"/>
      <c r="V469" s="59">
        <f>AVERAGE(V455:V468)</f>
        <v>3.7601013553695095</v>
      </c>
      <c r="W469" s="59">
        <f>STDEV(V455:V468)</f>
        <v>8.9171911168704029E-2</v>
      </c>
      <c r="X469" s="59">
        <f>AVERAGE(X455:X468)</f>
        <v>4.0362726095465478</v>
      </c>
      <c r="Y469" s="59">
        <f>STDEV(X455:X468)</f>
        <v>7.543445039376534E-2</v>
      </c>
      <c r="Z469" s="59">
        <f>AVERAGE(Z455:Z468)</f>
        <v>0.53054457496594931</v>
      </c>
      <c r="AA469" s="59">
        <f>STDEV(Z455:Z468)</f>
        <v>6.9499084078125092E-2</v>
      </c>
      <c r="AB469" s="59">
        <f>AVERAGE(AB455:AB468)</f>
        <v>78.057496374066204</v>
      </c>
      <c r="AC469" s="59">
        <f>STDEV(AB455:AB468)</f>
        <v>0.12327909415234507</v>
      </c>
      <c r="AD469" s="59">
        <f>AVERAGE(AD455:AD468)</f>
        <v>9.137702754333675E-2</v>
      </c>
      <c r="AE469" s="59">
        <f>STDEV(AD455:AD468)</f>
        <v>1.6994445569934801E-2</v>
      </c>
      <c r="AF469" s="59">
        <f>AVERAGE(AF455:AF468)</f>
        <v>7.1039935117420808E-2</v>
      </c>
      <c r="AG469" s="59">
        <f>STDEV(AF455:AF468)</f>
        <v>1.7146814859079682E-2</v>
      </c>
      <c r="AH469" s="59">
        <f>AVERAGE(AH455:AH468)</f>
        <v>0.62810128721157477</v>
      </c>
      <c r="AI469" s="59">
        <f>STDEV(AH455:AH468)</f>
        <v>2.5258517925177089E-2</v>
      </c>
      <c r="AJ469" s="59">
        <f>AVERAGE(AJ455:AJ468)</f>
        <v>4.8702190219550419E-2</v>
      </c>
      <c r="AK469" s="59">
        <f>STDEV(AJ455:AJ468)</f>
        <v>4.5986881989754917E-2</v>
      </c>
      <c r="AL469" s="59">
        <f>AVERAGE(AL455:AL468)</f>
        <v>12.763003015098196</v>
      </c>
      <c r="AM469" s="59">
        <f>STDEV(AL455:AL468)</f>
        <v>0.10177714730714624</v>
      </c>
      <c r="AN469" s="59">
        <f>AVERAGE(AN455:AN468)</f>
        <v>1.3287860700056065E-2</v>
      </c>
      <c r="AO469" s="59">
        <f>STDEV(AN455:AN468)</f>
        <v>1.1734332864124404E-2</v>
      </c>
      <c r="AP469" s="59">
        <f t="shared" ref="AP469:DA469" si="614">AVERAGE(AP455:AP468)</f>
        <v>7.7963739649160573</v>
      </c>
      <c r="AQ469" s="59">
        <f t="shared" si="614"/>
        <v>2.2668846848006019E-2</v>
      </c>
      <c r="AR469" s="59">
        <f t="shared" si="614"/>
        <v>893.26676203276963</v>
      </c>
      <c r="AS469" s="59">
        <f t="shared" si="614"/>
        <v>19.345167032908098</v>
      </c>
      <c r="AT469" s="59">
        <f t="shared" si="614"/>
        <v>0.11302677740507126</v>
      </c>
      <c r="AU469" s="59">
        <f t="shared" si="614"/>
        <v>8.0676773263529906</v>
      </c>
      <c r="AV469" s="59">
        <f t="shared" si="614"/>
        <v>6.0761325890300899</v>
      </c>
      <c r="AW469" s="59">
        <f t="shared" si="614"/>
        <v>6.797018152252257E-3</v>
      </c>
      <c r="AX469" s="59">
        <f t="shared" si="614"/>
        <v>34.556565132149615</v>
      </c>
      <c r="AY469" s="59">
        <f t="shared" si="614"/>
        <v>39.534999999999997</v>
      </c>
      <c r="AZ469" s="59" t="e">
        <f t="shared" si="614"/>
        <v>#DIV/0!</v>
      </c>
      <c r="BA469" s="59" t="e">
        <f t="shared" si="614"/>
        <v>#DIV/0!</v>
      </c>
      <c r="BB469" s="59" t="e">
        <f t="shared" si="614"/>
        <v>#DIV/0!</v>
      </c>
      <c r="BC469" s="59">
        <f t="shared" si="614"/>
        <v>4502.62</v>
      </c>
      <c r="BD469" s="59">
        <f t="shared" si="614"/>
        <v>4.5050000000000008</v>
      </c>
      <c r="BE469" s="59" t="e">
        <f t="shared" si="614"/>
        <v>#DIV/0!</v>
      </c>
      <c r="BF469" s="59" t="e">
        <f t="shared" si="614"/>
        <v>#DIV/0!</v>
      </c>
      <c r="BG469" s="59" t="e">
        <f t="shared" si="614"/>
        <v>#DIV/0!</v>
      </c>
      <c r="BH469" s="59" t="e">
        <f t="shared" si="614"/>
        <v>#DIV/0!</v>
      </c>
      <c r="BI469" s="59">
        <f t="shared" si="614"/>
        <v>0.19700000000000001</v>
      </c>
      <c r="BJ469" s="59" t="e">
        <f t="shared" si="614"/>
        <v>#DIV/0!</v>
      </c>
      <c r="BK469" s="59" t="e">
        <f t="shared" si="614"/>
        <v>#DIV/0!</v>
      </c>
      <c r="BL469" s="59" t="e">
        <f t="shared" si="614"/>
        <v>#DIV/0!</v>
      </c>
      <c r="BM469" s="59">
        <f t="shared" si="614"/>
        <v>127.48499999999999</v>
      </c>
      <c r="BN469" s="59">
        <f t="shared" si="614"/>
        <v>59</v>
      </c>
      <c r="BO469" s="59">
        <f t="shared" si="614"/>
        <v>9.25</v>
      </c>
      <c r="BP469" s="59">
        <f t="shared" si="614"/>
        <v>42.814999999999998</v>
      </c>
      <c r="BQ469" s="59">
        <f t="shared" si="614"/>
        <v>6.8599999999999994</v>
      </c>
      <c r="BR469" s="59" t="e">
        <f t="shared" si="614"/>
        <v>#DIV/0!</v>
      </c>
      <c r="BS469" s="59">
        <f t="shared" si="614"/>
        <v>6.33</v>
      </c>
      <c r="BT469" s="59">
        <f t="shared" si="614"/>
        <v>1025.3699999999999</v>
      </c>
      <c r="BU469" s="59">
        <f t="shared" si="614"/>
        <v>13.055</v>
      </c>
      <c r="BV469" s="59">
        <f t="shared" si="614"/>
        <v>27.02</v>
      </c>
      <c r="BW469" s="59">
        <f t="shared" si="614"/>
        <v>2.87</v>
      </c>
      <c r="BX469" s="59">
        <f t="shared" si="614"/>
        <v>9.3650000000000002</v>
      </c>
      <c r="BY469" s="59">
        <f t="shared" si="614"/>
        <v>2.04</v>
      </c>
      <c r="BZ469" s="59">
        <f t="shared" si="614"/>
        <v>0.34699999999999998</v>
      </c>
      <c r="CA469" s="59">
        <f t="shared" si="614"/>
        <v>1.5349999999999999</v>
      </c>
      <c r="CB469" s="59">
        <f t="shared" si="614"/>
        <v>0.2505</v>
      </c>
      <c r="CC469" s="59">
        <f t="shared" si="614"/>
        <v>1.4249999999999998</v>
      </c>
      <c r="CD469" s="59">
        <f t="shared" si="614"/>
        <v>0.27649999999999997</v>
      </c>
      <c r="CE469" s="59">
        <f t="shared" si="614"/>
        <v>0.77899999999999991</v>
      </c>
      <c r="CF469" s="59">
        <f t="shared" si="614"/>
        <v>0.13400000000000001</v>
      </c>
      <c r="CG469" s="59">
        <f t="shared" si="614"/>
        <v>1.22</v>
      </c>
      <c r="CH469" s="59">
        <f t="shared" si="614"/>
        <v>0.17799999999999999</v>
      </c>
      <c r="CI469" s="59">
        <f t="shared" si="614"/>
        <v>1.8399999999999999</v>
      </c>
      <c r="CJ469" s="59">
        <f t="shared" si="614"/>
        <v>0.64249999999999996</v>
      </c>
      <c r="CK469" s="59">
        <f t="shared" si="614"/>
        <v>14.365</v>
      </c>
      <c r="CL469" s="59">
        <f t="shared" si="614"/>
        <v>10.324999999999999</v>
      </c>
      <c r="CM469" s="59">
        <f t="shared" si="614"/>
        <v>5.05</v>
      </c>
      <c r="CN469" s="59">
        <f t="shared" si="614"/>
        <v>1.2650785565261766</v>
      </c>
      <c r="CO469" s="59">
        <f t="shared" si="614"/>
        <v>10.70647718873883</v>
      </c>
      <c r="CP469" s="59">
        <f t="shared" si="614"/>
        <v>9.8168035961500415</v>
      </c>
      <c r="CQ469" s="59">
        <f t="shared" si="614"/>
        <v>6.4279162152401588</v>
      </c>
      <c r="CR469" s="59">
        <f t="shared" si="614"/>
        <v>22.155613787542833</v>
      </c>
      <c r="CS469" s="59">
        <f t="shared" si="614"/>
        <v>6.7768225644988487</v>
      </c>
      <c r="CT469" s="59">
        <f t="shared" si="614"/>
        <v>1.5333995003251308</v>
      </c>
      <c r="CU469" s="59">
        <f t="shared" si="614"/>
        <v>4.2851479915433401</v>
      </c>
      <c r="CV469" s="59">
        <f t="shared" si="614"/>
        <v>5.3805963140818855E-2</v>
      </c>
      <c r="CW469" s="59">
        <f t="shared" si="614"/>
        <v>38.051916282642082</v>
      </c>
      <c r="CX469" s="59">
        <f t="shared" si="614"/>
        <v>1.8810289857182372</v>
      </c>
      <c r="CY469" s="59">
        <f t="shared" si="614"/>
        <v>0.48894589412223821</v>
      </c>
      <c r="CZ469" s="59">
        <f t="shared" si="614"/>
        <v>78.963865449271537</v>
      </c>
      <c r="DA469" s="59">
        <f t="shared" si="614"/>
        <v>0.35266029980540309</v>
      </c>
      <c r="DB469" s="59">
        <f t="shared" ref="DB469:EL469" si="615">AVERAGE(DB455:DB468)</f>
        <v>8.0426119979394599</v>
      </c>
      <c r="DC469" s="59">
        <f t="shared" si="615"/>
        <v>10.740421357522738</v>
      </c>
      <c r="DD469" s="59">
        <f t="shared" si="615"/>
        <v>99.284509898835253</v>
      </c>
      <c r="DE469" s="59">
        <f t="shared" si="615"/>
        <v>16.2153537162344</v>
      </c>
      <c r="DF469" s="59">
        <f t="shared" si="615"/>
        <v>149.47456407877121</v>
      </c>
      <c r="DG469" s="59">
        <f t="shared" si="615"/>
        <v>0.66423651762127767</v>
      </c>
      <c r="DH469" s="59">
        <f t="shared" si="615"/>
        <v>69.587261904761903</v>
      </c>
      <c r="DI469" s="59">
        <f t="shared" si="615"/>
        <v>13.631737339858766</v>
      </c>
      <c r="DJ469" s="59">
        <f t="shared" si="615"/>
        <v>2.1644023238998686</v>
      </c>
      <c r="DK469" s="59">
        <f t="shared" si="615"/>
        <v>23.95734502379203</v>
      </c>
      <c r="DL469" s="59">
        <f t="shared" si="615"/>
        <v>14.212928176885161</v>
      </c>
      <c r="DM469" s="59">
        <f t="shared" si="615"/>
        <v>6.2395305480061376</v>
      </c>
      <c r="DN469" s="59">
        <f t="shared" si="615"/>
        <v>8.004419191919192</v>
      </c>
      <c r="DO469" s="59">
        <f t="shared" si="615"/>
        <v>1.9102373650415969</v>
      </c>
      <c r="DP469" s="59">
        <f t="shared" si="615"/>
        <v>1.6716387825035275</v>
      </c>
      <c r="DQ469" s="59">
        <f t="shared" si="615"/>
        <v>0.12691678882605159</v>
      </c>
      <c r="DR469" s="59">
        <f t="shared" si="615"/>
        <v>0.16027635820125258</v>
      </c>
      <c r="DS469" s="59">
        <f t="shared" si="615"/>
        <v>77.890900619050797</v>
      </c>
      <c r="DT469" s="59">
        <f t="shared" si="615"/>
        <v>14.843333333333334</v>
      </c>
      <c r="DU469" s="59">
        <f t="shared" si="615"/>
        <v>0.21816797289434955</v>
      </c>
      <c r="DV469" s="59">
        <f t="shared" si="615"/>
        <v>4.765182179594836E-2</v>
      </c>
      <c r="DW469" s="59">
        <f t="shared" si="615"/>
        <v>9.7380952380952374E-2</v>
      </c>
      <c r="DX469" s="59">
        <f t="shared" si="615"/>
        <v>0.25833480929974489</v>
      </c>
      <c r="DY469" s="59">
        <f t="shared" si="615"/>
        <v>12.344268769512487</v>
      </c>
      <c r="DZ469" s="59">
        <f t="shared" si="615"/>
        <v>113.9267575181058</v>
      </c>
      <c r="EA469" s="59">
        <f t="shared" si="615"/>
        <v>23.351785714285711</v>
      </c>
      <c r="EB469" s="59">
        <f t="shared" si="615"/>
        <v>1.358944228509446</v>
      </c>
      <c r="EC469" s="59">
        <f t="shared" si="615"/>
        <v>20.191968597973268</v>
      </c>
      <c r="ED469" s="59">
        <f t="shared" si="615"/>
        <v>5.3718505476539509</v>
      </c>
      <c r="EE469" s="59">
        <f t="shared" si="615"/>
        <v>6.2995493799696547</v>
      </c>
      <c r="EF469" s="59">
        <f t="shared" si="615"/>
        <v>0.38909329883314653</v>
      </c>
      <c r="EG469" s="59">
        <f t="shared" si="615"/>
        <v>7.8963865449271537</v>
      </c>
      <c r="EH469" s="59">
        <f t="shared" si="615"/>
        <v>23.689159634781461</v>
      </c>
      <c r="EI469" s="59">
        <f t="shared" si="615"/>
        <v>6.8634836028067525</v>
      </c>
      <c r="EJ469" s="59">
        <f t="shared" si="615"/>
        <v>24.447294706111911</v>
      </c>
      <c r="EK469" s="59">
        <f t="shared" si="615"/>
        <v>33.233420681314257</v>
      </c>
      <c r="EL469" s="59">
        <f t="shared" si="615"/>
        <v>0.61333333333333329</v>
      </c>
      <c r="EN469" s="16">
        <v>4</v>
      </c>
      <c r="EO469" s="16">
        <v>1</v>
      </c>
    </row>
    <row r="470" spans="1:145" s="19" customFormat="1">
      <c r="A470" s="2"/>
      <c r="B470" s="2"/>
      <c r="C470" s="2"/>
      <c r="D470" s="2"/>
      <c r="E470" s="2"/>
      <c r="F470" s="2"/>
      <c r="G470" s="2"/>
      <c r="H470" s="2"/>
      <c r="I470" s="60">
        <f>STDEV(I455:I468)</f>
        <v>9.0626634126987266E-2</v>
      </c>
      <c r="J470" s="60">
        <f t="shared" ref="J470:S470" si="616">STDEV(J455:J468)</f>
        <v>6.0109789661808133E-2</v>
      </c>
      <c r="K470" s="60">
        <f t="shared" si="616"/>
        <v>6.8415466408964246E-2</v>
      </c>
      <c r="L470" s="60">
        <f t="shared" si="616"/>
        <v>0.41447703047479967</v>
      </c>
      <c r="M470" s="60">
        <f t="shared" si="616"/>
        <v>1.6499976689960286E-2</v>
      </c>
      <c r="N470" s="60">
        <f t="shared" si="616"/>
        <v>1.6737575349238306E-2</v>
      </c>
      <c r="O470" s="60">
        <f t="shared" si="616"/>
        <v>2.4176904109246337E-2</v>
      </c>
      <c r="P470" s="60">
        <f t="shared" si="616"/>
        <v>4.4565080820878462E-2</v>
      </c>
      <c r="Q470" s="60">
        <f t="shared" si="616"/>
        <v>0.11668498024760779</v>
      </c>
      <c r="R470" s="60">
        <f t="shared" si="616"/>
        <v>1.1340852924491397E-2</v>
      </c>
      <c r="S470" s="60">
        <f t="shared" si="616"/>
        <v>0.49412459594588154</v>
      </c>
      <c r="T470" s="2"/>
      <c r="U470" s="2"/>
      <c r="V470" s="60"/>
      <c r="W470" s="60"/>
      <c r="X470" s="60"/>
      <c r="Y470" s="60"/>
      <c r="Z470" s="60"/>
      <c r="AA470" s="60"/>
      <c r="AB470" s="60"/>
      <c r="AC470" s="60"/>
      <c r="AD470" s="60"/>
      <c r="AE470" s="60"/>
      <c r="AF470" s="60"/>
      <c r="AG470" s="60"/>
      <c r="AH470" s="60"/>
      <c r="AI470" s="60"/>
      <c r="AJ470" s="60"/>
      <c r="AK470" s="60"/>
      <c r="AL470" s="60"/>
      <c r="AM470" s="60"/>
      <c r="AN470" s="60"/>
      <c r="AO470" s="60"/>
      <c r="AP470" s="60">
        <f t="shared" ref="AP470:DA470" si="617">STDEV(AP455:AP468)</f>
        <v>8.5089804468992433E-2</v>
      </c>
      <c r="AQ470" s="60">
        <f t="shared" si="617"/>
        <v>4.3661067434368891E-3</v>
      </c>
      <c r="AR470" s="60">
        <f t="shared" si="617"/>
        <v>234.92993685663208</v>
      </c>
      <c r="AS470" s="60">
        <f t="shared" si="617"/>
        <v>0.35606027281168939</v>
      </c>
      <c r="AT470" s="60">
        <f t="shared" si="617"/>
        <v>2.6981172561754536E-2</v>
      </c>
      <c r="AU470" s="60">
        <f t="shared" si="617"/>
        <v>3.0923310745814714</v>
      </c>
      <c r="AV470" s="60">
        <f t="shared" si="617"/>
        <v>1.8554125279675986</v>
      </c>
      <c r="AW470" s="60">
        <f t="shared" si="617"/>
        <v>8.9082376375154444E-4</v>
      </c>
      <c r="AX470" s="60">
        <f t="shared" si="617"/>
        <v>7.0711669944439528</v>
      </c>
      <c r="AY470" s="60">
        <f t="shared" si="617"/>
        <v>1.8738329701443499</v>
      </c>
      <c r="AZ470" s="60" t="e">
        <f t="shared" si="617"/>
        <v>#DIV/0!</v>
      </c>
      <c r="BA470" s="60" t="e">
        <f t="shared" si="617"/>
        <v>#DIV/0!</v>
      </c>
      <c r="BB470" s="60" t="e">
        <f t="shared" si="617"/>
        <v>#DIV/0!</v>
      </c>
      <c r="BC470" s="60">
        <f t="shared" si="617"/>
        <v>0</v>
      </c>
      <c r="BD470" s="60">
        <f t="shared" si="617"/>
        <v>0.2050609665440988</v>
      </c>
      <c r="BE470" s="60" t="e">
        <f t="shared" si="617"/>
        <v>#DIV/0!</v>
      </c>
      <c r="BF470" s="60" t="e">
        <f t="shared" si="617"/>
        <v>#DIV/0!</v>
      </c>
      <c r="BG470" s="60" t="e">
        <f t="shared" si="617"/>
        <v>#DIV/0!</v>
      </c>
      <c r="BH470" s="60" t="e">
        <f t="shared" si="617"/>
        <v>#DIV/0!</v>
      </c>
      <c r="BI470" s="60">
        <f t="shared" si="617"/>
        <v>2.6870057685088811E-2</v>
      </c>
      <c r="BJ470" s="60" t="e">
        <f t="shared" si="617"/>
        <v>#DIV/0!</v>
      </c>
      <c r="BK470" s="60" t="e">
        <f t="shared" si="617"/>
        <v>#DIV/0!</v>
      </c>
      <c r="BL470" s="60" t="e">
        <f t="shared" si="617"/>
        <v>#DIV/0!</v>
      </c>
      <c r="BM470" s="60">
        <f t="shared" si="617"/>
        <v>6.7104433534603327</v>
      </c>
      <c r="BN470" s="60">
        <f t="shared" si="617"/>
        <v>2.2061731573020316</v>
      </c>
      <c r="BO470" s="60">
        <f t="shared" si="617"/>
        <v>0.9192388155425123</v>
      </c>
      <c r="BP470" s="60">
        <f t="shared" si="617"/>
        <v>2.8072139213105927</v>
      </c>
      <c r="BQ470" s="60">
        <f t="shared" si="617"/>
        <v>0.3818376618407357</v>
      </c>
      <c r="BR470" s="60" t="e">
        <f t="shared" si="617"/>
        <v>#DIV/0!</v>
      </c>
      <c r="BS470" s="60">
        <f t="shared" si="617"/>
        <v>0.65053823869162364</v>
      </c>
      <c r="BT470" s="60">
        <f t="shared" si="617"/>
        <v>56.158420561835577</v>
      </c>
      <c r="BU470" s="60">
        <f t="shared" si="617"/>
        <v>1.039446968344224</v>
      </c>
      <c r="BV470" s="60">
        <f t="shared" si="617"/>
        <v>1.3859292911256338</v>
      </c>
      <c r="BW470" s="60">
        <f t="shared" si="617"/>
        <v>0.1555634918610406</v>
      </c>
      <c r="BX470" s="60">
        <f t="shared" si="617"/>
        <v>0.30405591591021525</v>
      </c>
      <c r="BY470" s="60">
        <f t="shared" si="617"/>
        <v>0.12727922061357852</v>
      </c>
      <c r="BZ470" s="60">
        <f t="shared" si="617"/>
        <v>2.1213203435596406E-2</v>
      </c>
      <c r="CA470" s="60">
        <f t="shared" si="617"/>
        <v>0.21920310216782957</v>
      </c>
      <c r="CB470" s="60">
        <f t="shared" si="617"/>
        <v>2.0506096654409896E-2</v>
      </c>
      <c r="CC470" s="60">
        <f t="shared" si="617"/>
        <v>4.9497474683058366E-2</v>
      </c>
      <c r="CD470" s="60">
        <f t="shared" si="617"/>
        <v>5.4447222151364494E-2</v>
      </c>
      <c r="CE470" s="60">
        <f t="shared" si="617"/>
        <v>0.27011479041326153</v>
      </c>
      <c r="CF470" s="60">
        <f t="shared" si="617"/>
        <v>1.8384776310850233E-2</v>
      </c>
      <c r="CG470" s="60">
        <f t="shared" si="617"/>
        <v>1.4142135623730963E-2</v>
      </c>
      <c r="CH470" s="60">
        <f t="shared" si="617"/>
        <v>2.8284271247461927E-3</v>
      </c>
      <c r="CI470" s="60">
        <f t="shared" si="617"/>
        <v>0.22627416997969527</v>
      </c>
      <c r="CJ470" s="60">
        <f t="shared" si="617"/>
        <v>8.9802561210691537E-2</v>
      </c>
      <c r="CK470" s="60">
        <f t="shared" si="617"/>
        <v>0.75660425586960611</v>
      </c>
      <c r="CL470" s="60">
        <f t="shared" si="617"/>
        <v>0.12020815280171303</v>
      </c>
      <c r="CM470" s="60">
        <f t="shared" si="617"/>
        <v>0.33941125496954311</v>
      </c>
      <c r="CN470" s="60">
        <f t="shared" si="617"/>
        <v>0.11540142612816395</v>
      </c>
      <c r="CO470" s="60">
        <f t="shared" si="617"/>
        <v>0.9761142793440577</v>
      </c>
      <c r="CP470" s="60">
        <f t="shared" si="617"/>
        <v>1.2956330976874133</v>
      </c>
      <c r="CQ470" s="60">
        <f t="shared" si="617"/>
        <v>0.91058192862224296</v>
      </c>
      <c r="CR470" s="60">
        <f t="shared" si="617"/>
        <v>1.3928335951934978</v>
      </c>
      <c r="CS470" s="60">
        <f t="shared" si="617"/>
        <v>0.25298077310017991</v>
      </c>
      <c r="CT470" s="60">
        <f t="shared" si="617"/>
        <v>3.1005346112331279E-2</v>
      </c>
      <c r="CU470" s="60">
        <f t="shared" si="617"/>
        <v>0.22326933989473827</v>
      </c>
      <c r="CV470" s="60">
        <f t="shared" si="617"/>
        <v>1.629665772906349E-4</v>
      </c>
      <c r="CW470" s="60">
        <f t="shared" si="617"/>
        <v>4.0301882280314478</v>
      </c>
      <c r="CX470" s="60">
        <f t="shared" si="617"/>
        <v>2.5941695010701206E-3</v>
      </c>
      <c r="CY470" s="60">
        <f t="shared" si="617"/>
        <v>2.7180239439915415E-2</v>
      </c>
      <c r="CZ470" s="60">
        <f t="shared" si="617"/>
        <v>10.588829652380097</v>
      </c>
      <c r="DA470" s="60">
        <f t="shared" si="617"/>
        <v>4.22022651359946E-2</v>
      </c>
      <c r="DB470" s="60">
        <f t="shared" ref="DB470:EL470" si="618">STDEV(DB455:DB468)</f>
        <v>1.7170085388888714E-2</v>
      </c>
      <c r="DC470" s="60">
        <f t="shared" si="618"/>
        <v>0.90689445065652718</v>
      </c>
      <c r="DD470" s="60">
        <f t="shared" si="618"/>
        <v>4.2831586464961937</v>
      </c>
      <c r="DE470" s="60">
        <f t="shared" si="618"/>
        <v>2.0793340729236425</v>
      </c>
      <c r="DF470" s="60">
        <f t="shared" si="618"/>
        <v>0.13361479455767444</v>
      </c>
      <c r="DG470" s="60">
        <f t="shared" si="618"/>
        <v>2.9248524652207189E-2</v>
      </c>
      <c r="DH470" s="60">
        <f t="shared" si="618"/>
        <v>4.9105198778257257</v>
      </c>
      <c r="DI470" s="60">
        <f t="shared" si="618"/>
        <v>1.1591301372961638</v>
      </c>
      <c r="DJ470" s="60">
        <f t="shared" si="618"/>
        <v>0.19466931630593845</v>
      </c>
      <c r="DK470" s="60">
        <f t="shared" si="618"/>
        <v>0.25913749635862221</v>
      </c>
      <c r="DL470" s="60">
        <f t="shared" si="618"/>
        <v>2.0981256539425619</v>
      </c>
      <c r="DM470" s="60">
        <f t="shared" si="618"/>
        <v>6.1913435258904838E-2</v>
      </c>
      <c r="DN470" s="60">
        <f t="shared" si="618"/>
        <v>0.15088515911682632</v>
      </c>
      <c r="DO470" s="60">
        <f t="shared" si="618"/>
        <v>0.25784949524380696</v>
      </c>
      <c r="DP470" s="60">
        <f t="shared" si="618"/>
        <v>8.4949736260266556E-2</v>
      </c>
      <c r="DQ470" s="60">
        <f t="shared" si="618"/>
        <v>9.2525890373340407E-3</v>
      </c>
      <c r="DR470" s="60">
        <f t="shared" si="618"/>
        <v>1.590385662940174E-3</v>
      </c>
      <c r="DS470" s="60">
        <f t="shared" si="618"/>
        <v>0.76768365846718611</v>
      </c>
      <c r="DT470" s="60">
        <f t="shared" si="618"/>
        <v>2.5785827287269476</v>
      </c>
      <c r="DU470" s="60">
        <f t="shared" si="618"/>
        <v>2.0674264114708501E-2</v>
      </c>
      <c r="DV470" s="60">
        <f t="shared" si="618"/>
        <v>1.5157390885949627E-4</v>
      </c>
      <c r="DW470" s="60">
        <f t="shared" si="618"/>
        <v>1.0438242960372849E-2</v>
      </c>
      <c r="DX470" s="60">
        <f t="shared" si="618"/>
        <v>2.8327789277357528E-2</v>
      </c>
      <c r="DY470" s="60">
        <f t="shared" si="618"/>
        <v>0.50620451399412603</v>
      </c>
      <c r="DZ470" s="60">
        <f t="shared" si="618"/>
        <v>15.69900257096274</v>
      </c>
      <c r="EA470" s="60">
        <f t="shared" si="618"/>
        <v>1.3460282656158207</v>
      </c>
      <c r="EB470" s="60">
        <f t="shared" si="618"/>
        <v>1.5723426572529314E-2</v>
      </c>
      <c r="EC470" s="60">
        <f t="shared" si="618"/>
        <v>1.01504017914404</v>
      </c>
      <c r="ED470" s="60">
        <f t="shared" si="618"/>
        <v>0.63548432218092821</v>
      </c>
      <c r="EE470" s="60">
        <f t="shared" si="618"/>
        <v>3.1047293193137118E-2</v>
      </c>
      <c r="EF470" s="60">
        <f t="shared" si="618"/>
        <v>5.6978407111812443E-2</v>
      </c>
      <c r="EG470" s="60">
        <f t="shared" si="618"/>
        <v>1.0588829652380092</v>
      </c>
      <c r="EH470" s="60">
        <f t="shared" si="618"/>
        <v>3.1766488957140302</v>
      </c>
      <c r="EI470" s="60">
        <f t="shared" si="618"/>
        <v>6.8104778784795567E-2</v>
      </c>
      <c r="EJ470" s="60">
        <f t="shared" si="618"/>
        <v>1.3590119719957727</v>
      </c>
      <c r="EK470" s="60">
        <f t="shared" si="618"/>
        <v>2.0892503927902477</v>
      </c>
      <c r="EL470" s="60">
        <f t="shared" si="618"/>
        <v>7.542472332656508E-2</v>
      </c>
    </row>
    <row r="471" spans="1:145" s="12" customFormat="1">
      <c r="B471" s="32"/>
      <c r="C471" s="5"/>
      <c r="D471" s="32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3"/>
      <c r="U471" s="3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N471" s="32"/>
    </row>
    <row r="472" spans="1:145">
      <c r="B472" s="30" t="s">
        <v>1009</v>
      </c>
      <c r="C472" s="26" t="s">
        <v>210</v>
      </c>
      <c r="D472" s="4">
        <v>5</v>
      </c>
      <c r="E472" s="8">
        <v>5</v>
      </c>
      <c r="F472" s="8">
        <v>1</v>
      </c>
      <c r="G472" s="8" t="s">
        <v>1192</v>
      </c>
      <c r="H472" s="8" t="s">
        <v>1193</v>
      </c>
      <c r="I472" s="64">
        <v>3.64</v>
      </c>
      <c r="J472" s="64">
        <v>3.85</v>
      </c>
      <c r="K472" s="64">
        <v>0.47120000000000001</v>
      </c>
      <c r="L472" s="64">
        <v>74.900000000000006</v>
      </c>
      <c r="M472" s="64">
        <v>7.4099999999999999E-2</v>
      </c>
      <c r="N472" s="64">
        <v>5.8599999999999999E-2</v>
      </c>
      <c r="O472" s="64">
        <v>0.6391</v>
      </c>
      <c r="P472" s="64">
        <v>7.0099999999999996E-2</v>
      </c>
      <c r="Q472" s="64">
        <v>12.08</v>
      </c>
      <c r="R472" s="64">
        <v>9.4000000000000004E-3</v>
      </c>
      <c r="S472" s="64">
        <v>95.792500000000004</v>
      </c>
      <c r="T472" s="31"/>
      <c r="V472" s="58">
        <f t="shared" ref="V472:V486" si="619">(I472*100)/S472</f>
        <v>3.7998799488477699</v>
      </c>
      <c r="W472" s="58"/>
      <c r="X472" s="58">
        <f t="shared" ref="X472:X486" si="620">(J472*100)/S472</f>
        <v>4.0191037920505259</v>
      </c>
      <c r="Y472" s="58"/>
      <c r="Z472" s="58">
        <f t="shared" ref="Z472:Z486" si="621">(K472*100)/S472</f>
        <v>0.49189654722446952</v>
      </c>
      <c r="AA472" s="58"/>
      <c r="AB472" s="58">
        <f t="shared" ref="AB472:AB486" si="622">(L472*100)/S472</f>
        <v>78.189837408982967</v>
      </c>
      <c r="AC472" s="58"/>
      <c r="AD472" s="58">
        <f t="shared" ref="AD472:AD486" si="623">(M472*100)/S472</f>
        <v>7.7354698958686741E-2</v>
      </c>
      <c r="AE472" s="58"/>
      <c r="AF472" s="58">
        <f t="shared" ref="AF472:AF486" si="624">(N472*100)/S472</f>
        <v>6.1173891484197614E-2</v>
      </c>
      <c r="AG472" s="58"/>
      <c r="AH472" s="58">
        <f t="shared" ref="AH472:AH486" si="625">(O472*100)/S472</f>
        <v>0.66717122948038721</v>
      </c>
      <c r="AI472" s="58"/>
      <c r="AJ472" s="58">
        <f t="shared" ref="AJ472:AJ486" si="626">(P472*100)/S472</f>
        <v>7.3179006707205674E-2</v>
      </c>
      <c r="AK472" s="58"/>
      <c r="AL472" s="58">
        <f t="shared" ref="AL472:AL486" si="627">(Q472*100)/S472</f>
        <v>12.610590599472818</v>
      </c>
      <c r="AM472" s="58"/>
      <c r="AN472" s="58">
        <f t="shared" ref="AN472:AN486" si="628">(R472*100)/S472</f>
        <v>9.8128767909805049E-3</v>
      </c>
      <c r="AO472" s="58"/>
      <c r="AP472" s="58">
        <f t="shared" ref="AP472:AP486" si="629">V472+X472</f>
        <v>7.8189837408982958</v>
      </c>
      <c r="AQ472" s="58">
        <f t="shared" ref="AQ472:AQ486" si="630">AD472/X472</f>
        <v>1.9246753246753245E-2</v>
      </c>
      <c r="AR472" s="58">
        <f t="shared" ref="AR472:AR486" si="631">AB472/AD472</f>
        <v>1010.7962213225372</v>
      </c>
      <c r="AS472" s="58">
        <f t="shared" ref="AS472:AS486" si="632">AB472/X472</f>
        <v>19.454545454545457</v>
      </c>
      <c r="AT472" s="58">
        <f t="shared" ref="AT472:AT486" si="633">AF472/AH472</f>
        <v>9.1691441089031461E-2</v>
      </c>
      <c r="AU472" s="58">
        <f t="shared" ref="AU472:AU486" si="634">Z472/AF472</f>
        <v>8.0409556313993171</v>
      </c>
      <c r="AV472" s="58">
        <f t="shared" ref="AV472:AV486" si="635">Z472/AD472</f>
        <v>6.3589743589743586</v>
      </c>
      <c r="AW472" s="58">
        <f t="shared" ref="AW472:AW486" si="636">Z472/AB472</f>
        <v>6.2910547396528693E-3</v>
      </c>
      <c r="AX472" s="58">
        <f t="shared" ref="AX472:AX486" si="637">((AF472/40.311)/((AF472/40.311)+(Z472/159.688)))*100</f>
        <v>33.005188298922199</v>
      </c>
      <c r="AY472" s="75">
        <v>33.78</v>
      </c>
      <c r="AZ472" s="75"/>
      <c r="BA472" s="75"/>
      <c r="BB472" s="75"/>
      <c r="BC472" s="75">
        <v>4645.5600000000004</v>
      </c>
      <c r="BD472" s="75">
        <v>4.59</v>
      </c>
      <c r="BE472" s="75"/>
      <c r="BF472" s="75"/>
      <c r="BG472" s="76" t="s">
        <v>479</v>
      </c>
      <c r="BH472" s="76"/>
      <c r="BI472" s="76">
        <v>0.19800000000000001</v>
      </c>
      <c r="BJ472" s="76"/>
      <c r="BK472" s="76"/>
      <c r="BL472" s="76"/>
      <c r="BM472" s="75">
        <v>138.31</v>
      </c>
      <c r="BN472" s="75">
        <v>65.42</v>
      </c>
      <c r="BO472" s="77">
        <v>8.8800000000000008</v>
      </c>
      <c r="BP472" s="75">
        <v>43.33</v>
      </c>
      <c r="BQ472" s="75">
        <v>6.45</v>
      </c>
      <c r="BR472" s="75"/>
      <c r="BS472" s="75">
        <v>6.25</v>
      </c>
      <c r="BT472" s="75">
        <v>1016.59</v>
      </c>
      <c r="BU472" s="75">
        <v>13.94</v>
      </c>
      <c r="BV472" s="75">
        <v>29.49</v>
      </c>
      <c r="BW472" s="75">
        <v>3.06</v>
      </c>
      <c r="BX472" s="75">
        <v>9.82</v>
      </c>
      <c r="BY472" s="75">
        <v>2.08</v>
      </c>
      <c r="BZ472" s="75">
        <v>0.318</v>
      </c>
      <c r="CA472" s="75">
        <v>1.96</v>
      </c>
      <c r="CB472" s="75">
        <v>0.22600000000000001</v>
      </c>
      <c r="CC472" s="75">
        <v>1.48</v>
      </c>
      <c r="CD472" s="75">
        <v>0.28999999999999998</v>
      </c>
      <c r="CE472" s="75">
        <v>0.86</v>
      </c>
      <c r="CF472" s="77">
        <v>0.11700000000000001</v>
      </c>
      <c r="CG472" s="75">
        <v>1.01</v>
      </c>
      <c r="CH472" s="77">
        <v>0.15</v>
      </c>
      <c r="CI472" s="75">
        <v>1.65</v>
      </c>
      <c r="CJ472" s="75">
        <v>0.71399999999999997</v>
      </c>
      <c r="CK472" s="77">
        <v>13.56</v>
      </c>
      <c r="CL472" s="75">
        <v>10.26</v>
      </c>
      <c r="CM472" s="75">
        <v>4.72</v>
      </c>
      <c r="CN472" s="78">
        <f>BU472/CL472</f>
        <v>1.3586744639376218</v>
      </c>
      <c r="CO472" s="78">
        <f>BU472/CG472</f>
        <v>13.801980198019802</v>
      </c>
      <c r="CP472" s="78">
        <f>BM472/BU472</f>
        <v>9.9218077474892397</v>
      </c>
      <c r="CQ472" s="78">
        <f>BU472/BY472</f>
        <v>6.7019230769230766</v>
      </c>
      <c r="CR472" s="78">
        <f>BV472/CG472</f>
        <v>29.198019801980195</v>
      </c>
      <c r="CS472" s="78">
        <f>BP472/BS472</f>
        <v>6.9327999999999994</v>
      </c>
      <c r="CT472" s="78">
        <f>CK472/BX472</f>
        <v>1.3808553971486761</v>
      </c>
      <c r="CU472" s="78">
        <f>AY472/BO472</f>
        <v>3.8040540540540539</v>
      </c>
      <c r="CV472" s="78">
        <f>BQ472/BM472</f>
        <v>4.6634372062757577E-2</v>
      </c>
      <c r="CW472" s="78">
        <f>BT472/BV472</f>
        <v>34.472363513055278</v>
      </c>
      <c r="CX472" s="78">
        <f>BV472/CK472</f>
        <v>2.1747787610619467</v>
      </c>
      <c r="CY472" s="78">
        <f>CM472/CL472</f>
        <v>0.4600389863547758</v>
      </c>
      <c r="CZ472" s="79">
        <f>BT472/BU472</f>
        <v>72.926111908177916</v>
      </c>
      <c r="DA472" s="78">
        <f>CM472/CK472</f>
        <v>0.34808259587020646</v>
      </c>
      <c r="DB472" s="79">
        <f>BT472/BM472</f>
        <v>7.3500831465548409</v>
      </c>
      <c r="DC472" s="79">
        <f>BQ472/CJ472</f>
        <v>9.0336134453781511</v>
      </c>
      <c r="DD472" s="78">
        <f>BT472/CL472</f>
        <v>99.082846003898638</v>
      </c>
      <c r="DE472" s="78">
        <f>CL472/CJ472</f>
        <v>14.369747899159664</v>
      </c>
      <c r="DF472" s="78">
        <f>BT472/BQ472</f>
        <v>157.6108527131783</v>
      </c>
      <c r="DG472" s="78">
        <f>BQ472/CL472</f>
        <v>0.62865497076023391</v>
      </c>
      <c r="DH472" s="78">
        <f>BM472/CI472</f>
        <v>83.824242424242428</v>
      </c>
      <c r="DI472" s="78">
        <f>BM472/BX472</f>
        <v>14.084521384928717</v>
      </c>
      <c r="DJ472" s="78">
        <f>BM472/BN472</f>
        <v>2.114185264445124</v>
      </c>
      <c r="DK472" s="78">
        <f>BT472/BP472</f>
        <v>23.461573967228251</v>
      </c>
      <c r="DL472" s="67">
        <f>(AD472*0.59933)/BP472*10000</f>
        <v>10.699513438012861</v>
      </c>
      <c r="DM472" s="78">
        <f>BP472/BQ472</f>
        <v>6.7178294573643402</v>
      </c>
      <c r="DN472" s="78">
        <f>CC472/CH472</f>
        <v>9.8666666666666671</v>
      </c>
      <c r="DO472" s="78">
        <f>BU472/BQ472</f>
        <v>2.161240310077519</v>
      </c>
      <c r="DP472" s="78">
        <f>BY472/CG472</f>
        <v>2.0594059405940595</v>
      </c>
      <c r="DQ472" s="78">
        <f>CJ472/CM472</f>
        <v>0.15127118644067797</v>
      </c>
      <c r="DR472" s="78">
        <f>BQ472/BP472</f>
        <v>0.1488576044311101</v>
      </c>
      <c r="DS472" s="78">
        <f>BV472/BZ472</f>
        <v>92.735849056603769</v>
      </c>
      <c r="DT472" s="78">
        <f>BV472/CI472</f>
        <v>17.872727272727271</v>
      </c>
      <c r="DU472" s="78">
        <f>BY472/BX472</f>
        <v>0.21181262729124237</v>
      </c>
      <c r="DV472" s="78">
        <f>BY472/BP472</f>
        <v>4.8003692591737833E-2</v>
      </c>
      <c r="DW472" s="78">
        <f>CH472/CI472</f>
        <v>9.0909090909090912E-2</v>
      </c>
      <c r="DX472" s="67">
        <f>(X472*0.83014)/BU472</f>
        <v>0.23934137890479368</v>
      </c>
      <c r="DY472" s="67">
        <f>BM472/CL472</f>
        <v>13.480506822612087</v>
      </c>
      <c r="DZ472" s="67">
        <f>BQ472/(AD472*0.59933)</f>
        <v>139.12558294684126</v>
      </c>
      <c r="EA472" s="80">
        <f>BP472/CI472</f>
        <v>26.260606060606062</v>
      </c>
      <c r="EB472" s="80">
        <f>BQ472/CM472</f>
        <v>1.3665254237288136</v>
      </c>
      <c r="EC472" s="81">
        <f>BM472/BS472</f>
        <v>22.1296</v>
      </c>
      <c r="ED472" s="80">
        <f>BV472/CM472</f>
        <v>6.2478813559322033</v>
      </c>
      <c r="EE472" s="81">
        <f>BN472/BX472</f>
        <v>6.6619144602851321</v>
      </c>
      <c r="EF472" s="81">
        <f>CM472/BU472</f>
        <v>0.33859397417503584</v>
      </c>
      <c r="EG472" s="81">
        <f>BT472/BU472*0.1</f>
        <v>7.2926111908177917</v>
      </c>
      <c r="EH472" s="81">
        <f>BT472/BU472*0.3</f>
        <v>21.877833572453373</v>
      </c>
      <c r="EI472" s="81">
        <f>DM472*1.1</f>
        <v>7.3896124031007746</v>
      </c>
      <c r="EJ472" s="81">
        <f>CY472*50</f>
        <v>23.001949317738791</v>
      </c>
      <c r="EK472" s="81">
        <f>CR472*1.5</f>
        <v>43.797029702970292</v>
      </c>
      <c r="EL472" s="81">
        <f>CI472/3</f>
        <v>0.54999999999999993</v>
      </c>
      <c r="EN472" s="4">
        <v>5</v>
      </c>
      <c r="EO472" s="8">
        <v>1</v>
      </c>
    </row>
    <row r="473" spans="1:145">
      <c r="B473" s="30" t="s">
        <v>1010</v>
      </c>
      <c r="C473" s="18" t="s">
        <v>210</v>
      </c>
      <c r="D473" s="4">
        <v>5</v>
      </c>
      <c r="E473" s="8">
        <v>5</v>
      </c>
      <c r="F473" s="8">
        <v>1</v>
      </c>
      <c r="I473" s="64">
        <v>3.76</v>
      </c>
      <c r="J473" s="64">
        <v>3.81</v>
      </c>
      <c r="K473" s="64">
        <v>0.47120000000000001</v>
      </c>
      <c r="L473" s="64">
        <v>74.400000000000006</v>
      </c>
      <c r="M473" s="64">
        <v>7.9000000000000001E-2</v>
      </c>
      <c r="N473" s="64">
        <v>8.4699999999999998E-2</v>
      </c>
      <c r="O473" s="64">
        <v>0.62760000000000005</v>
      </c>
      <c r="P473" s="64">
        <v>3.73E-2</v>
      </c>
      <c r="Q473" s="64">
        <v>12.43</v>
      </c>
      <c r="R473" s="64">
        <v>8.3000000000000001E-3</v>
      </c>
      <c r="S473" s="64">
        <v>95.708200000000005</v>
      </c>
      <c r="T473" s="31"/>
      <c r="V473" s="58">
        <f t="shared" si="619"/>
        <v>3.9286079980607722</v>
      </c>
      <c r="W473" s="58"/>
      <c r="X473" s="58">
        <f t="shared" si="620"/>
        <v>3.980850125694559</v>
      </c>
      <c r="Y473" s="58"/>
      <c r="Z473" s="58">
        <f t="shared" si="621"/>
        <v>0.49232981082080735</v>
      </c>
      <c r="AA473" s="58"/>
      <c r="AB473" s="58">
        <f t="shared" si="622"/>
        <v>77.736285919074859</v>
      </c>
      <c r="AC473" s="58"/>
      <c r="AD473" s="58">
        <f t="shared" si="623"/>
        <v>8.254256166138324E-2</v>
      </c>
      <c r="AE473" s="58"/>
      <c r="AF473" s="58">
        <f t="shared" si="624"/>
        <v>8.8498164211634936E-2</v>
      </c>
      <c r="AG473" s="58"/>
      <c r="AH473" s="58">
        <f t="shared" si="625"/>
        <v>0.65574318605929272</v>
      </c>
      <c r="AI473" s="58"/>
      <c r="AJ473" s="58">
        <f t="shared" si="626"/>
        <v>3.8972627214804996E-2</v>
      </c>
      <c r="AK473" s="58"/>
      <c r="AL473" s="58">
        <f t="shared" si="627"/>
        <v>12.987392929759414</v>
      </c>
      <c r="AM473" s="58"/>
      <c r="AN473" s="58">
        <f t="shared" si="628"/>
        <v>8.6721931872086183E-3</v>
      </c>
      <c r="AO473" s="58"/>
      <c r="AP473" s="58">
        <f t="shared" si="629"/>
        <v>7.9094581237553312</v>
      </c>
      <c r="AQ473" s="58">
        <f t="shared" si="630"/>
        <v>2.0734908136482939E-2</v>
      </c>
      <c r="AR473" s="58">
        <f t="shared" si="631"/>
        <v>941.77215189873425</v>
      </c>
      <c r="AS473" s="58">
        <f t="shared" si="632"/>
        <v>19.527559055118111</v>
      </c>
      <c r="AT473" s="58">
        <f t="shared" si="633"/>
        <v>0.13495857233906947</v>
      </c>
      <c r="AU473" s="58">
        <f t="shared" si="634"/>
        <v>5.5631641086186541</v>
      </c>
      <c r="AV473" s="58">
        <f t="shared" si="635"/>
        <v>5.9645569620253163</v>
      </c>
      <c r="AW473" s="58">
        <f t="shared" si="636"/>
        <v>6.3333333333333323E-3</v>
      </c>
      <c r="AX473" s="58">
        <f t="shared" si="637"/>
        <v>41.591405354362074</v>
      </c>
      <c r="AY473" s="75">
        <v>39.94</v>
      </c>
      <c r="AZ473" s="75"/>
      <c r="BA473" s="75"/>
      <c r="BB473" s="75"/>
      <c r="BC473" s="75">
        <v>4645.5600000000004</v>
      </c>
      <c r="BD473" s="75">
        <v>4.5</v>
      </c>
      <c r="BE473" s="75"/>
      <c r="BF473" s="75"/>
      <c r="BG473" s="76" t="s">
        <v>480</v>
      </c>
      <c r="BH473" s="76"/>
      <c r="BI473" s="76">
        <v>0.27400000000000002</v>
      </c>
      <c r="BJ473" s="76"/>
      <c r="BK473" s="76"/>
      <c r="BL473" s="76"/>
      <c r="BM473" s="75">
        <v>142.85</v>
      </c>
      <c r="BN473" s="75">
        <v>69.099999999999994</v>
      </c>
      <c r="BO473" s="77">
        <v>9.73</v>
      </c>
      <c r="BP473" s="75">
        <v>47.43</v>
      </c>
      <c r="BQ473" s="75">
        <v>7.18</v>
      </c>
      <c r="BR473" s="75"/>
      <c r="BS473" s="75">
        <v>6.65</v>
      </c>
      <c r="BT473" s="75">
        <v>1100.8499999999999</v>
      </c>
      <c r="BU473" s="75">
        <v>15.14</v>
      </c>
      <c r="BV473" s="75">
        <v>31.81</v>
      </c>
      <c r="BW473" s="75">
        <v>3.33</v>
      </c>
      <c r="BX473" s="75">
        <v>10.5</v>
      </c>
      <c r="BY473" s="75">
        <v>2.1800000000000002</v>
      </c>
      <c r="BZ473" s="75">
        <v>0.36099999999999999</v>
      </c>
      <c r="CA473" s="75">
        <v>1.6</v>
      </c>
      <c r="CB473" s="75">
        <v>0.26</v>
      </c>
      <c r="CC473" s="75">
        <v>1.42</v>
      </c>
      <c r="CD473" s="75">
        <v>0.33800000000000002</v>
      </c>
      <c r="CE473" s="75">
        <v>1.01</v>
      </c>
      <c r="CF473" s="77">
        <v>0.183</v>
      </c>
      <c r="CG473" s="75">
        <v>1.04</v>
      </c>
      <c r="CH473" s="77">
        <v>0.17699999999999999</v>
      </c>
      <c r="CI473" s="75">
        <v>1.88</v>
      </c>
      <c r="CJ473" s="75">
        <v>0.67</v>
      </c>
      <c r="CK473" s="77">
        <v>13.82</v>
      </c>
      <c r="CL473" s="75">
        <v>11.16</v>
      </c>
      <c r="CM473" s="75">
        <v>5.17</v>
      </c>
      <c r="CN473" s="78">
        <f>BU473/CL473</f>
        <v>1.3566308243727598</v>
      </c>
      <c r="CO473" s="78">
        <f>BU473/CG473</f>
        <v>14.557692307692308</v>
      </c>
      <c r="CP473" s="78">
        <f>BM473/BU473</f>
        <v>9.4352708058124168</v>
      </c>
      <c r="CQ473" s="78">
        <f>BU473/BY473</f>
        <v>6.9449541284403669</v>
      </c>
      <c r="CR473" s="78">
        <f>BV473/CG473</f>
        <v>30.58653846153846</v>
      </c>
      <c r="CS473" s="78">
        <f>BP473/BS473</f>
        <v>7.1323308270676691</v>
      </c>
      <c r="CT473" s="78">
        <f>CK473/BX473</f>
        <v>1.3161904761904761</v>
      </c>
      <c r="CU473" s="78">
        <f>AY473/BO473</f>
        <v>4.1048304213771836</v>
      </c>
      <c r="CV473" s="78">
        <f>BQ473/BM473</f>
        <v>5.0262513125656286E-2</v>
      </c>
      <c r="CW473" s="78">
        <f>BT473/BV473</f>
        <v>34.607041810751333</v>
      </c>
      <c r="CX473" s="78">
        <f>BV473/CK473</f>
        <v>2.3017366136034729</v>
      </c>
      <c r="CY473" s="78">
        <f>CM473/CL473</f>
        <v>0.46326164874551973</v>
      </c>
      <c r="CZ473" s="79">
        <f>BT473/BU473</f>
        <v>72.711360634081899</v>
      </c>
      <c r="DA473" s="78">
        <f>CM473/CK473</f>
        <v>0.374095513748191</v>
      </c>
      <c r="DB473" s="79">
        <f>BT473/BM473</f>
        <v>7.7063353167658377</v>
      </c>
      <c r="DC473" s="79">
        <f>BQ473/CJ473</f>
        <v>10.71641791044776</v>
      </c>
      <c r="DD473" s="78">
        <f>BT473/CL473</f>
        <v>98.642473118279554</v>
      </c>
      <c r="DE473" s="78">
        <f>CL473/CJ473</f>
        <v>16.656716417910445</v>
      </c>
      <c r="DF473" s="78">
        <f>BT473/BQ473</f>
        <v>153.32172701949861</v>
      </c>
      <c r="DG473" s="78">
        <f>BQ473/CL473</f>
        <v>0.64336917562724016</v>
      </c>
      <c r="DH473" s="78">
        <f>BM473/CI473</f>
        <v>75.984042553191486</v>
      </c>
      <c r="DI473" s="78">
        <f>BM473/BX473</f>
        <v>13.604761904761904</v>
      </c>
      <c r="DJ473" s="78">
        <f>BM473/BN473</f>
        <v>2.0672937771345876</v>
      </c>
      <c r="DK473" s="78">
        <f>BT473/BP473</f>
        <v>23.209993674889308</v>
      </c>
      <c r="DL473" s="67">
        <f>(AD473*0.59933)/BP473*10000</f>
        <v>10.43015675321881</v>
      </c>
      <c r="DM473" s="78">
        <f>BP473/BQ473</f>
        <v>6.6058495821727021</v>
      </c>
      <c r="DN473" s="78">
        <f>CC473/CH473</f>
        <v>8.0225988700564965</v>
      </c>
      <c r="DO473" s="78">
        <f>BU473/BQ473</f>
        <v>2.1086350974930363</v>
      </c>
      <c r="DP473" s="78">
        <f>BY473/CG473</f>
        <v>2.0961538461538463</v>
      </c>
      <c r="DQ473" s="78">
        <f>CJ473/CM473</f>
        <v>0.12959381044487428</v>
      </c>
      <c r="DR473" s="78">
        <f>BQ473/BP473</f>
        <v>0.15138098250052709</v>
      </c>
      <c r="DS473" s="78">
        <f>BV473/BZ473</f>
        <v>88.116343490304715</v>
      </c>
      <c r="DT473" s="78">
        <f>BV473/CI473</f>
        <v>16.920212765957448</v>
      </c>
      <c r="DU473" s="78">
        <f>BY473/BX473</f>
        <v>0.20761904761904765</v>
      </c>
      <c r="DV473" s="78">
        <f>BY473/BP473</f>
        <v>4.5962471009909342E-2</v>
      </c>
      <c r="DW473" s="78">
        <f>CH473/CI473</f>
        <v>9.4148936170212763E-2</v>
      </c>
      <c r="DX473" s="67">
        <f>(X473*0.83014)/BU473</f>
        <v>0.21827364090779927</v>
      </c>
      <c r="DY473" s="67">
        <f>BM473/CL473</f>
        <v>12.800179211469533</v>
      </c>
      <c r="DZ473" s="67">
        <f>BQ473/(AD473*0.59933)</f>
        <v>145.13778276036933</v>
      </c>
      <c r="EA473" s="80">
        <f>BP473/CI473</f>
        <v>25.228723404255319</v>
      </c>
      <c r="EB473" s="80">
        <f>BQ473/CM473</f>
        <v>1.3887814313346227</v>
      </c>
      <c r="EC473" s="81">
        <f>BM473/BS473</f>
        <v>21.481203007518793</v>
      </c>
      <c r="ED473" s="80">
        <f>BV473/CM473</f>
        <v>6.1528046421663438</v>
      </c>
      <c r="EE473" s="81">
        <f>BN473/BX473</f>
        <v>6.5809523809523807</v>
      </c>
      <c r="EF473" s="81">
        <f>CM473/BU473</f>
        <v>0.34147952443857332</v>
      </c>
      <c r="EG473" s="81">
        <f>BT473/BU473*0.1</f>
        <v>7.2711360634081901</v>
      </c>
      <c r="EH473" s="81">
        <f>BT473/BU473*0.3</f>
        <v>21.813408190224568</v>
      </c>
      <c r="EI473" s="81">
        <f>DM473*1.1</f>
        <v>7.2664345403899731</v>
      </c>
      <c r="EJ473" s="81">
        <f>CY473*50</f>
        <v>23.163082437275985</v>
      </c>
      <c r="EK473" s="81">
        <f>CR473*1.5</f>
        <v>45.879807692307693</v>
      </c>
      <c r="EL473" s="81">
        <f>CI473/3</f>
        <v>0.62666666666666659</v>
      </c>
      <c r="EN473" s="4">
        <v>5</v>
      </c>
      <c r="EO473" s="8">
        <v>1</v>
      </c>
    </row>
    <row r="474" spans="1:145">
      <c r="B474" s="30" t="s">
        <v>1011</v>
      </c>
      <c r="C474" s="18" t="s">
        <v>210</v>
      </c>
      <c r="D474" s="4">
        <v>5</v>
      </c>
      <c r="E474" s="8">
        <v>5</v>
      </c>
      <c r="F474" s="8">
        <v>1</v>
      </c>
      <c r="I474" s="64">
        <v>3.74</v>
      </c>
      <c r="J474" s="64">
        <v>3.83</v>
      </c>
      <c r="K474" s="64">
        <v>0.54100000000000004</v>
      </c>
      <c r="L474" s="64">
        <v>73.41</v>
      </c>
      <c r="M474" s="64">
        <v>8.5800000000000001E-2</v>
      </c>
      <c r="N474" s="64">
        <v>6.5199999999999994E-2</v>
      </c>
      <c r="O474" s="64">
        <v>0.65100000000000002</v>
      </c>
      <c r="P474" s="64">
        <v>0.1384</v>
      </c>
      <c r="Q474" s="64">
        <v>12.22</v>
      </c>
      <c r="R474" s="64">
        <v>3.3500000000000002E-2</v>
      </c>
      <c r="S474" s="64">
        <v>94.715000000000003</v>
      </c>
      <c r="T474" s="31"/>
      <c r="V474" s="58">
        <f t="shared" si="619"/>
        <v>3.9486881697724754</v>
      </c>
      <c r="W474" s="58"/>
      <c r="X474" s="58">
        <f t="shared" si="620"/>
        <v>4.0437100776012249</v>
      </c>
      <c r="Y474" s="58"/>
      <c r="Z474" s="58">
        <f t="shared" si="621"/>
        <v>0.57118724594837145</v>
      </c>
      <c r="AA474" s="58"/>
      <c r="AB474" s="58">
        <f t="shared" si="622"/>
        <v>77.506202818983269</v>
      </c>
      <c r="AC474" s="58"/>
      <c r="AD474" s="58">
        <f t="shared" si="623"/>
        <v>9.0587552130074425E-2</v>
      </c>
      <c r="AE474" s="58"/>
      <c r="AF474" s="58">
        <f t="shared" si="624"/>
        <v>6.8838093227049563E-2</v>
      </c>
      <c r="AG474" s="58"/>
      <c r="AH474" s="58">
        <f t="shared" si="625"/>
        <v>0.68732513329462075</v>
      </c>
      <c r="AI474" s="58"/>
      <c r="AJ474" s="58">
        <f t="shared" si="626"/>
        <v>0.14612257826109909</v>
      </c>
      <c r="AK474" s="58"/>
      <c r="AL474" s="58">
        <f t="shared" si="627"/>
        <v>12.901863485192418</v>
      </c>
      <c r="AM474" s="58"/>
      <c r="AN474" s="58">
        <f t="shared" si="628"/>
        <v>3.5369265691812278E-2</v>
      </c>
      <c r="AO474" s="58"/>
      <c r="AP474" s="58">
        <f t="shared" si="629"/>
        <v>7.9923982473736999</v>
      </c>
      <c r="AQ474" s="58">
        <f t="shared" si="630"/>
        <v>2.2402088772845951E-2</v>
      </c>
      <c r="AR474" s="58">
        <f t="shared" si="631"/>
        <v>855.59440559440566</v>
      </c>
      <c r="AS474" s="58">
        <f t="shared" si="632"/>
        <v>19.167101827676241</v>
      </c>
      <c r="AT474" s="58">
        <f t="shared" si="633"/>
        <v>0.10015360983102917</v>
      </c>
      <c r="AU474" s="58">
        <f t="shared" si="634"/>
        <v>8.2975460122699403</v>
      </c>
      <c r="AV474" s="58">
        <f t="shared" si="635"/>
        <v>6.3053613053613065</v>
      </c>
      <c r="AW474" s="58">
        <f t="shared" si="636"/>
        <v>7.3695681787222444E-3</v>
      </c>
      <c r="AX474" s="58">
        <f t="shared" si="637"/>
        <v>32.314361065568008</v>
      </c>
      <c r="AY474" s="75">
        <v>43.97</v>
      </c>
      <c r="AZ474" s="75"/>
      <c r="BA474" s="75"/>
      <c r="BB474" s="75"/>
      <c r="BC474" s="75">
        <v>4645.5600000000004</v>
      </c>
      <c r="BD474" s="75">
        <v>4.59</v>
      </c>
      <c r="BE474" s="75"/>
      <c r="BF474" s="75"/>
      <c r="BG474" s="76">
        <v>7.34</v>
      </c>
      <c r="BH474" s="76"/>
      <c r="BI474" s="76">
        <v>0.50900000000000001</v>
      </c>
      <c r="BJ474" s="76"/>
      <c r="BK474" s="76"/>
      <c r="BL474" s="76"/>
      <c r="BM474" s="75">
        <v>130.28</v>
      </c>
      <c r="BN474" s="75">
        <v>69.78</v>
      </c>
      <c r="BO474" s="77">
        <v>10.17</v>
      </c>
      <c r="BP474" s="75">
        <v>47.62</v>
      </c>
      <c r="BQ474" s="75">
        <v>6.41</v>
      </c>
      <c r="BR474" s="75"/>
      <c r="BS474" s="75">
        <v>5.96</v>
      </c>
      <c r="BT474" s="75">
        <v>1003.9</v>
      </c>
      <c r="BU474" s="75">
        <v>14.21</v>
      </c>
      <c r="BV474" s="75">
        <v>27.97</v>
      </c>
      <c r="BW474" s="75">
        <v>3.06</v>
      </c>
      <c r="BX474" s="75">
        <v>10.83</v>
      </c>
      <c r="BY474" s="75">
        <v>1.94</v>
      </c>
      <c r="BZ474" s="75">
        <v>0.33300000000000002</v>
      </c>
      <c r="CA474" s="75">
        <v>1.43</v>
      </c>
      <c r="CB474" s="75">
        <v>0.27300000000000002</v>
      </c>
      <c r="CC474" s="75">
        <v>1.46</v>
      </c>
      <c r="CD474" s="75">
        <v>0.3</v>
      </c>
      <c r="CE474" s="75">
        <v>0.92</v>
      </c>
      <c r="CF474" s="77">
        <v>0.156</v>
      </c>
      <c r="CG474" s="75">
        <v>1.1000000000000001</v>
      </c>
      <c r="CH474" s="77">
        <v>0.185</v>
      </c>
      <c r="CI474" s="75">
        <v>1.65</v>
      </c>
      <c r="CJ474" s="75">
        <v>0.63600000000000001</v>
      </c>
      <c r="CK474" s="77">
        <v>15.71</v>
      </c>
      <c r="CL474" s="75">
        <v>11.03</v>
      </c>
      <c r="CM474" s="75">
        <v>4.5999999999999996</v>
      </c>
      <c r="CN474" s="78">
        <f>BU474/CL474</f>
        <v>1.2883046237533999</v>
      </c>
      <c r="CO474" s="78">
        <f>BU474/CG474</f>
        <v>12.918181818181818</v>
      </c>
      <c r="CP474" s="78">
        <f>BM474/BU474</f>
        <v>9.1681914144968335</v>
      </c>
      <c r="CQ474" s="78">
        <f>BU474/BY474</f>
        <v>7.3247422680412377</v>
      </c>
      <c r="CR474" s="78">
        <f>BV474/CG474</f>
        <v>25.427272727272726</v>
      </c>
      <c r="CS474" s="78">
        <f>BP474/BS474</f>
        <v>7.9899328859060397</v>
      </c>
      <c r="CT474" s="78">
        <f>CK474/BX474</f>
        <v>1.450600184672207</v>
      </c>
      <c r="CU474" s="78">
        <f>AY474/BO474</f>
        <v>4.3235004916420845</v>
      </c>
      <c r="CV474" s="78">
        <f>BQ474/BM474</f>
        <v>4.9201719373656742E-2</v>
      </c>
      <c r="CW474" s="78">
        <f>BT474/BV474</f>
        <v>35.892027171969971</v>
      </c>
      <c r="CX474" s="78">
        <f>BV474/CK474</f>
        <v>1.7803946530872055</v>
      </c>
      <c r="CY474" s="78">
        <f>CM474/CL474</f>
        <v>0.41704442429737082</v>
      </c>
      <c r="CZ474" s="79">
        <f>BT474/BU474</f>
        <v>70.647431386347634</v>
      </c>
      <c r="DA474" s="78">
        <f>CM474/CK474</f>
        <v>0.29280712921705915</v>
      </c>
      <c r="DB474" s="79">
        <f>BT474/BM474</f>
        <v>7.7057107767884556</v>
      </c>
      <c r="DC474" s="79">
        <f>BQ474/CJ474</f>
        <v>10.078616352201259</v>
      </c>
      <c r="DD474" s="78">
        <f>BT474/CL474</f>
        <v>91.015412511332727</v>
      </c>
      <c r="DE474" s="78">
        <f>CL474/CJ474</f>
        <v>17.342767295597483</v>
      </c>
      <c r="DF474" s="78">
        <f>BT474/BQ474</f>
        <v>156.61466458658344</v>
      </c>
      <c r="DG474" s="78">
        <f>BQ474/CL474</f>
        <v>0.58114233907524937</v>
      </c>
      <c r="DH474" s="78">
        <f>BM474/CI474</f>
        <v>78.957575757575768</v>
      </c>
      <c r="DI474" s="78">
        <f>BM474/BX474</f>
        <v>12.029547553093259</v>
      </c>
      <c r="DJ474" s="78">
        <f>BM474/BN474</f>
        <v>1.8670106047578103</v>
      </c>
      <c r="DK474" s="78">
        <f>BT474/BP474</f>
        <v>21.081478370432592</v>
      </c>
      <c r="DL474" s="67">
        <f>(AD474*0.59933)/BP474*10000</f>
        <v>11.401057878647105</v>
      </c>
      <c r="DM474" s="78">
        <f>BP474/BQ474</f>
        <v>7.4290171606864268</v>
      </c>
      <c r="DN474" s="78">
        <f>CC474/CH474</f>
        <v>7.8918918918918921</v>
      </c>
      <c r="DO474" s="78">
        <f>BU474/BQ474</f>
        <v>2.2168486739469579</v>
      </c>
      <c r="DP474" s="78">
        <f>BY474/CG474</f>
        <v>1.7636363636363634</v>
      </c>
      <c r="DQ474" s="78">
        <f>CJ474/CM474</f>
        <v>0.13826086956521741</v>
      </c>
      <c r="DR474" s="78">
        <f>BQ474/BP474</f>
        <v>0.13460730785384292</v>
      </c>
      <c r="DS474" s="78">
        <f>BV474/BZ474</f>
        <v>83.993993993993982</v>
      </c>
      <c r="DT474" s="78">
        <f>BV474/CI474</f>
        <v>16.951515151515153</v>
      </c>
      <c r="DU474" s="78">
        <f>BY474/BX474</f>
        <v>0.17913204062788549</v>
      </c>
      <c r="DV474" s="78">
        <f>BY474/BP474</f>
        <v>4.0739185216295673E-2</v>
      </c>
      <c r="DW474" s="78">
        <f>CH474/CI474</f>
        <v>0.11212121212121212</v>
      </c>
      <c r="DX474" s="67">
        <f>(X474*0.83014)/BU474</f>
        <v>0.23623120927655741</v>
      </c>
      <c r="DY474" s="67">
        <f>BM474/CL474</f>
        <v>11.811423390752495</v>
      </c>
      <c r="DZ474" s="67">
        <f>BQ474/(AD474*0.59933)</f>
        <v>118.06562977453805</v>
      </c>
      <c r="EA474" s="80">
        <f>BP474/CI474</f>
        <v>28.860606060606059</v>
      </c>
      <c r="EB474" s="80">
        <f>BQ474/CM474</f>
        <v>1.3934782608695653</v>
      </c>
      <c r="EC474" s="81">
        <f>BM474/BS474</f>
        <v>21.859060402684563</v>
      </c>
      <c r="ED474" s="80">
        <f>BV474/CM474</f>
        <v>6.0804347826086955</v>
      </c>
      <c r="EE474" s="81">
        <f>BN474/BX474</f>
        <v>6.4432132963988922</v>
      </c>
      <c r="EF474" s="81">
        <f>CM474/BU474</f>
        <v>0.32371569317382121</v>
      </c>
      <c r="EG474" s="81">
        <f>BT474/BU474*0.1</f>
        <v>7.0647431386347641</v>
      </c>
      <c r="EH474" s="81">
        <f>BT474/BU474*0.3</f>
        <v>21.194229415904289</v>
      </c>
      <c r="EI474" s="81">
        <f>DM474*1.1</f>
        <v>8.1719188767550701</v>
      </c>
      <c r="EJ474" s="81">
        <f>CY474*50</f>
        <v>20.852221214868543</v>
      </c>
      <c r="EK474" s="81">
        <f>CR474*1.5</f>
        <v>38.140909090909091</v>
      </c>
      <c r="EL474" s="81">
        <f>CI474/3</f>
        <v>0.54999999999999993</v>
      </c>
      <c r="EN474" s="4">
        <v>5</v>
      </c>
      <c r="EO474" s="8">
        <v>1</v>
      </c>
    </row>
    <row r="475" spans="1:145">
      <c r="B475" s="30" t="s">
        <v>1012</v>
      </c>
      <c r="C475" s="18" t="s">
        <v>210</v>
      </c>
      <c r="D475" s="4">
        <v>5</v>
      </c>
      <c r="E475" s="8">
        <v>5</v>
      </c>
      <c r="F475" s="8">
        <v>1</v>
      </c>
      <c r="I475" s="64">
        <v>3.68</v>
      </c>
      <c r="J475" s="64">
        <v>3.9</v>
      </c>
      <c r="K475" s="64">
        <v>0.50929999999999997</v>
      </c>
      <c r="L475" s="64">
        <v>74.510000000000005</v>
      </c>
      <c r="M475" s="64">
        <v>0.1028</v>
      </c>
      <c r="N475" s="64">
        <v>0.1007</v>
      </c>
      <c r="O475" s="64">
        <v>0.63270000000000004</v>
      </c>
      <c r="P475" s="64">
        <v>3.4200000000000001E-2</v>
      </c>
      <c r="Q475" s="64">
        <v>12.2</v>
      </c>
      <c r="R475" s="64">
        <v>0</v>
      </c>
      <c r="S475" s="64">
        <v>95.669799999999995</v>
      </c>
      <c r="T475" s="31"/>
      <c r="V475" s="58">
        <f t="shared" si="619"/>
        <v>3.8465639104503198</v>
      </c>
      <c r="W475" s="58"/>
      <c r="X475" s="58">
        <f t="shared" si="620"/>
        <v>4.0765215355315894</v>
      </c>
      <c r="Y475" s="58"/>
      <c r="Z475" s="58">
        <f t="shared" si="621"/>
        <v>0.53235190206313798</v>
      </c>
      <c r="AA475" s="58"/>
      <c r="AB475" s="58">
        <f t="shared" si="622"/>
        <v>77.882466567297115</v>
      </c>
      <c r="AC475" s="58"/>
      <c r="AD475" s="58">
        <f t="shared" si="623"/>
        <v>0.10745292662888395</v>
      </c>
      <c r="AE475" s="58"/>
      <c r="AF475" s="58">
        <f t="shared" si="624"/>
        <v>0.10525787657129</v>
      </c>
      <c r="AG475" s="58"/>
      <c r="AH475" s="58">
        <f t="shared" si="625"/>
        <v>0.66133722449508625</v>
      </c>
      <c r="AI475" s="58"/>
      <c r="AJ475" s="58">
        <f t="shared" si="626"/>
        <v>3.5747958080815476E-2</v>
      </c>
      <c r="AK475" s="58"/>
      <c r="AL475" s="58">
        <f t="shared" si="627"/>
        <v>12.75219557268856</v>
      </c>
      <c r="AM475" s="58"/>
      <c r="AN475" s="58">
        <f t="shared" si="628"/>
        <v>0</v>
      </c>
      <c r="AO475" s="58"/>
      <c r="AP475" s="58">
        <f t="shared" si="629"/>
        <v>7.9230854459819096</v>
      </c>
      <c r="AQ475" s="58">
        <f t="shared" si="630"/>
        <v>2.6358974358974361E-2</v>
      </c>
      <c r="AR475" s="58">
        <f t="shared" si="631"/>
        <v>724.80544747081717</v>
      </c>
      <c r="AS475" s="58">
        <f t="shared" si="632"/>
        <v>19.105128205128207</v>
      </c>
      <c r="AT475" s="58">
        <f t="shared" si="633"/>
        <v>0.15915915915915915</v>
      </c>
      <c r="AU475" s="58">
        <f t="shared" si="634"/>
        <v>5.0575968222442897</v>
      </c>
      <c r="AV475" s="58">
        <f t="shared" si="635"/>
        <v>4.9542801556420226</v>
      </c>
      <c r="AW475" s="58">
        <f t="shared" si="636"/>
        <v>6.83532411756811E-3</v>
      </c>
      <c r="AX475" s="58">
        <f t="shared" si="637"/>
        <v>43.922845767290553</v>
      </c>
      <c r="AY475" s="58"/>
      <c r="AZ475" s="58"/>
      <c r="BA475" s="58"/>
      <c r="BB475" s="58"/>
      <c r="BC475" s="58"/>
      <c r="BD475" s="58"/>
      <c r="BE475" s="58"/>
      <c r="BF475" s="58"/>
      <c r="BG475" s="58"/>
      <c r="BH475" s="58"/>
      <c r="BI475" s="58"/>
      <c r="BJ475" s="58"/>
      <c r="BK475" s="58"/>
      <c r="BL475" s="58"/>
      <c r="BM475" s="58"/>
      <c r="BN475" s="58"/>
      <c r="BO475" s="58"/>
      <c r="BP475" s="58"/>
      <c r="BQ475" s="58"/>
      <c r="BR475" s="58"/>
      <c r="BS475" s="58"/>
      <c r="BT475" s="58"/>
      <c r="BU475" s="58"/>
      <c r="BV475" s="58"/>
      <c r="BW475" s="58"/>
      <c r="BX475" s="58"/>
      <c r="BY475" s="58"/>
      <c r="BZ475" s="58"/>
      <c r="CA475" s="58"/>
      <c r="CB475" s="58"/>
      <c r="CC475" s="58"/>
      <c r="CD475" s="58"/>
      <c r="CE475" s="58"/>
      <c r="CF475" s="58"/>
      <c r="CG475" s="58"/>
      <c r="CH475" s="58"/>
      <c r="CI475" s="58"/>
      <c r="CJ475" s="58"/>
      <c r="CK475" s="58"/>
      <c r="CL475" s="58"/>
      <c r="CM475" s="58"/>
      <c r="CN475" s="58"/>
      <c r="CO475" s="58"/>
      <c r="CP475" s="58"/>
      <c r="CQ475" s="58"/>
      <c r="CR475" s="58"/>
      <c r="CS475" s="58"/>
      <c r="CT475" s="58"/>
      <c r="CU475" s="58"/>
      <c r="CV475" s="58"/>
      <c r="CW475" s="58"/>
      <c r="CX475" s="58"/>
      <c r="CY475" s="58"/>
      <c r="CZ475" s="58"/>
      <c r="DA475" s="58"/>
      <c r="DB475" s="58"/>
      <c r="DC475" s="58"/>
      <c r="DD475" s="58"/>
      <c r="DE475" s="58"/>
      <c r="DF475" s="58"/>
      <c r="DG475" s="58"/>
      <c r="DH475" s="58"/>
      <c r="DI475" s="58"/>
      <c r="DJ475" s="58"/>
      <c r="DK475" s="58"/>
      <c r="DL475" s="58"/>
      <c r="DM475" s="58"/>
      <c r="DN475" s="58"/>
      <c r="DO475" s="58"/>
      <c r="DP475" s="58"/>
      <c r="DQ475" s="58"/>
      <c r="DR475" s="58"/>
      <c r="DS475" s="58"/>
      <c r="DT475" s="58"/>
      <c r="DU475" s="58"/>
      <c r="DV475" s="58"/>
      <c r="DW475" s="58"/>
      <c r="DX475" s="58"/>
      <c r="DY475" s="58"/>
      <c r="DZ475" s="58"/>
      <c r="EA475" s="58"/>
      <c r="EB475" s="58"/>
      <c r="EC475" s="58"/>
      <c r="ED475" s="58"/>
      <c r="EE475" s="58"/>
      <c r="EF475" s="58"/>
      <c r="EG475" s="58"/>
      <c r="EH475" s="58"/>
      <c r="EI475" s="58"/>
      <c r="EJ475" s="58"/>
      <c r="EK475" s="58"/>
      <c r="EL475" s="58"/>
      <c r="EN475" s="4">
        <v>5</v>
      </c>
      <c r="EO475" s="8">
        <v>1</v>
      </c>
    </row>
    <row r="476" spans="1:145">
      <c r="B476" s="30" t="s">
        <v>1013</v>
      </c>
      <c r="C476" s="18" t="s">
        <v>210</v>
      </c>
      <c r="D476" s="4">
        <v>5</v>
      </c>
      <c r="E476" s="8">
        <v>5</v>
      </c>
      <c r="F476" s="8">
        <v>1</v>
      </c>
      <c r="I476" s="64">
        <v>3.76</v>
      </c>
      <c r="J476" s="64">
        <v>3.87</v>
      </c>
      <c r="K476" s="64">
        <v>0.59230000000000005</v>
      </c>
      <c r="L476" s="64">
        <v>73.87</v>
      </c>
      <c r="M476" s="64">
        <v>6.2E-2</v>
      </c>
      <c r="N476" s="64">
        <v>5.8099999999999999E-2</v>
      </c>
      <c r="O476" s="64">
        <v>0.58089999999999997</v>
      </c>
      <c r="P476" s="64">
        <v>0</v>
      </c>
      <c r="Q476" s="64">
        <v>11.73</v>
      </c>
      <c r="R476" s="64">
        <v>0</v>
      </c>
      <c r="S476" s="64">
        <v>94.523399999999995</v>
      </c>
      <c r="T476" s="31"/>
      <c r="V476" s="58">
        <f t="shared" si="619"/>
        <v>3.9778509871629675</v>
      </c>
      <c r="W476" s="58"/>
      <c r="X476" s="58">
        <f t="shared" si="620"/>
        <v>4.0942242873193306</v>
      </c>
      <c r="Y476" s="58"/>
      <c r="Z476" s="58">
        <f t="shared" si="621"/>
        <v>0.62661732438740048</v>
      </c>
      <c r="AA476" s="58"/>
      <c r="AB476" s="58">
        <f t="shared" si="622"/>
        <v>78.149960750459684</v>
      </c>
      <c r="AC476" s="58"/>
      <c r="AD476" s="58">
        <f t="shared" si="623"/>
        <v>6.5592223724495732E-2</v>
      </c>
      <c r="AE476" s="58"/>
      <c r="AF476" s="58">
        <f t="shared" si="624"/>
        <v>6.1466261264406484E-2</v>
      </c>
      <c r="AG476" s="58"/>
      <c r="AH476" s="58">
        <f t="shared" si="625"/>
        <v>0.61455681873483181</v>
      </c>
      <c r="AI476" s="58"/>
      <c r="AJ476" s="58">
        <f t="shared" si="626"/>
        <v>0</v>
      </c>
      <c r="AK476" s="58"/>
      <c r="AL476" s="58">
        <f t="shared" si="627"/>
        <v>12.409625553037662</v>
      </c>
      <c r="AM476" s="58"/>
      <c r="AN476" s="58">
        <f t="shared" si="628"/>
        <v>0</v>
      </c>
      <c r="AO476" s="58"/>
      <c r="AP476" s="58">
        <f t="shared" si="629"/>
        <v>8.0720752744822981</v>
      </c>
      <c r="AQ476" s="58">
        <f t="shared" si="630"/>
        <v>1.602067183462532E-2</v>
      </c>
      <c r="AR476" s="58">
        <f t="shared" si="631"/>
        <v>1191.4516129032261</v>
      </c>
      <c r="AS476" s="58">
        <f t="shared" si="632"/>
        <v>19.087855297157624</v>
      </c>
      <c r="AT476" s="58">
        <f t="shared" si="633"/>
        <v>0.10001721466689618</v>
      </c>
      <c r="AU476" s="58">
        <f t="shared" si="634"/>
        <v>10.19449225473322</v>
      </c>
      <c r="AV476" s="58">
        <f t="shared" si="635"/>
        <v>9.5532258064516142</v>
      </c>
      <c r="AW476" s="58">
        <f t="shared" si="636"/>
        <v>8.0181399756328684E-3</v>
      </c>
      <c r="AX476" s="58">
        <f t="shared" si="637"/>
        <v>27.984107330675549</v>
      </c>
      <c r="AY476" s="58"/>
      <c r="AZ476" s="58"/>
      <c r="BA476" s="58"/>
      <c r="BB476" s="58"/>
      <c r="BC476" s="58"/>
      <c r="BD476" s="58"/>
      <c r="BE476" s="58"/>
      <c r="BF476" s="58"/>
      <c r="BG476" s="58"/>
      <c r="BH476" s="58"/>
      <c r="BI476" s="58"/>
      <c r="BJ476" s="58"/>
      <c r="BK476" s="58"/>
      <c r="BL476" s="58"/>
      <c r="BM476" s="58"/>
      <c r="BN476" s="58"/>
      <c r="BO476" s="58"/>
      <c r="BP476" s="58"/>
      <c r="BQ476" s="58"/>
      <c r="BR476" s="58"/>
      <c r="BS476" s="58"/>
      <c r="BT476" s="58"/>
      <c r="BU476" s="58"/>
      <c r="BV476" s="58"/>
      <c r="BW476" s="58"/>
      <c r="BX476" s="58"/>
      <c r="BY476" s="58"/>
      <c r="BZ476" s="58"/>
      <c r="CA476" s="58"/>
      <c r="CB476" s="58"/>
      <c r="CC476" s="58"/>
      <c r="CD476" s="58"/>
      <c r="CE476" s="58"/>
      <c r="CF476" s="58"/>
      <c r="CG476" s="58"/>
      <c r="CH476" s="58"/>
      <c r="CI476" s="58"/>
      <c r="CJ476" s="58"/>
      <c r="CK476" s="58"/>
      <c r="CL476" s="58"/>
      <c r="CM476" s="58"/>
      <c r="CN476" s="58"/>
      <c r="CO476" s="58"/>
      <c r="CP476" s="58"/>
      <c r="CQ476" s="58"/>
      <c r="CR476" s="58"/>
      <c r="CS476" s="58"/>
      <c r="CT476" s="58"/>
      <c r="CU476" s="58"/>
      <c r="CV476" s="58"/>
      <c r="CW476" s="58"/>
      <c r="CX476" s="58"/>
      <c r="CY476" s="58"/>
      <c r="CZ476" s="58"/>
      <c r="DA476" s="58"/>
      <c r="DB476" s="58"/>
      <c r="DC476" s="58"/>
      <c r="DD476" s="58"/>
      <c r="DE476" s="58"/>
      <c r="DF476" s="58"/>
      <c r="DG476" s="58"/>
      <c r="DH476" s="58"/>
      <c r="DI476" s="58"/>
      <c r="DJ476" s="58"/>
      <c r="DK476" s="58"/>
      <c r="DL476" s="58"/>
      <c r="DM476" s="58"/>
      <c r="DN476" s="58"/>
      <c r="DO476" s="58"/>
      <c r="DP476" s="58"/>
      <c r="DQ476" s="58"/>
      <c r="DR476" s="58"/>
      <c r="DS476" s="58"/>
      <c r="DT476" s="58"/>
      <c r="DU476" s="58"/>
      <c r="DV476" s="58"/>
      <c r="DW476" s="58"/>
      <c r="DX476" s="58"/>
      <c r="DY476" s="58"/>
      <c r="DZ476" s="58"/>
      <c r="EA476" s="58"/>
      <c r="EB476" s="58"/>
      <c r="EC476" s="58"/>
      <c r="ED476" s="58"/>
      <c r="EE476" s="58"/>
      <c r="EF476" s="58"/>
      <c r="EG476" s="58"/>
      <c r="EH476" s="58"/>
      <c r="EI476" s="58"/>
      <c r="EJ476" s="58"/>
      <c r="EK476" s="58"/>
      <c r="EL476" s="58"/>
      <c r="EN476" s="4">
        <v>5</v>
      </c>
      <c r="EO476" s="8">
        <v>1</v>
      </c>
    </row>
    <row r="477" spans="1:145">
      <c r="B477" s="30" t="s">
        <v>1014</v>
      </c>
      <c r="C477" s="18" t="s">
        <v>210</v>
      </c>
      <c r="D477" s="4">
        <v>5</v>
      </c>
      <c r="E477" s="8">
        <v>5</v>
      </c>
      <c r="F477" s="8">
        <v>1</v>
      </c>
      <c r="I477" s="64">
        <v>3.69</v>
      </c>
      <c r="J477" s="64">
        <v>3.88</v>
      </c>
      <c r="K477" s="64">
        <v>0.47760000000000002</v>
      </c>
      <c r="L477" s="64">
        <v>74.849999999999994</v>
      </c>
      <c r="M477" s="64">
        <v>9.4E-2</v>
      </c>
      <c r="N477" s="64">
        <v>7.3999999999999996E-2</v>
      </c>
      <c r="O477" s="64">
        <v>0.63470000000000004</v>
      </c>
      <c r="P477" s="64">
        <v>5.2999999999999999E-2</v>
      </c>
      <c r="Q477" s="64">
        <v>12.38</v>
      </c>
      <c r="R477" s="64">
        <v>1.01E-2</v>
      </c>
      <c r="S477" s="64">
        <v>96.1434</v>
      </c>
      <c r="T477" s="31"/>
      <c r="V477" s="58">
        <f t="shared" si="619"/>
        <v>3.8380169621627696</v>
      </c>
      <c r="W477" s="58"/>
      <c r="X477" s="58">
        <f t="shared" si="620"/>
        <v>4.0356384317592262</v>
      </c>
      <c r="Y477" s="58"/>
      <c r="Z477" s="58">
        <f t="shared" si="621"/>
        <v>0.49675796778562026</v>
      </c>
      <c r="AA477" s="58"/>
      <c r="AB477" s="58">
        <f t="shared" si="622"/>
        <v>77.852457891025267</v>
      </c>
      <c r="AC477" s="58"/>
      <c r="AD477" s="58">
        <f t="shared" si="623"/>
        <v>9.7770621800352397E-2</v>
      </c>
      <c r="AE477" s="58"/>
      <c r="AF477" s="58">
        <f t="shared" si="624"/>
        <v>7.6968361842830596E-2</v>
      </c>
      <c r="AG477" s="58"/>
      <c r="AH477" s="58">
        <f t="shared" si="625"/>
        <v>0.66015971975195387</v>
      </c>
      <c r="AI477" s="58"/>
      <c r="AJ477" s="58">
        <f t="shared" si="626"/>
        <v>5.5125988887432732E-2</v>
      </c>
      <c r="AK477" s="58"/>
      <c r="AL477" s="58">
        <f t="shared" si="627"/>
        <v>12.876598913705985</v>
      </c>
      <c r="AM477" s="58"/>
      <c r="AN477" s="58">
        <f t="shared" si="628"/>
        <v>1.0505141278548501E-2</v>
      </c>
      <c r="AO477" s="58"/>
      <c r="AP477" s="58">
        <f t="shared" si="629"/>
        <v>7.8736553939219958</v>
      </c>
      <c r="AQ477" s="58">
        <f t="shared" si="630"/>
        <v>2.4226804123711344E-2</v>
      </c>
      <c r="AR477" s="58">
        <f t="shared" si="631"/>
        <v>796.27659574468066</v>
      </c>
      <c r="AS477" s="58">
        <f t="shared" si="632"/>
        <v>19.291237113402058</v>
      </c>
      <c r="AT477" s="58">
        <f t="shared" si="633"/>
        <v>0.11659051520403338</v>
      </c>
      <c r="AU477" s="58">
        <f t="shared" si="634"/>
        <v>6.4540540540540547</v>
      </c>
      <c r="AV477" s="58">
        <f t="shared" si="635"/>
        <v>5.0808510638297868</v>
      </c>
      <c r="AW477" s="58">
        <f t="shared" si="636"/>
        <v>6.3807615230460938E-3</v>
      </c>
      <c r="AX477" s="58">
        <f t="shared" si="637"/>
        <v>38.033868232267395</v>
      </c>
      <c r="AY477" s="58"/>
      <c r="AZ477" s="58"/>
      <c r="BA477" s="58"/>
      <c r="BB477" s="58"/>
      <c r="BC477" s="58"/>
      <c r="BD477" s="58"/>
      <c r="BE477" s="58"/>
      <c r="BF477" s="58"/>
      <c r="BG477" s="58"/>
      <c r="BH477" s="58"/>
      <c r="BI477" s="58"/>
      <c r="BJ477" s="58"/>
      <c r="BK477" s="58"/>
      <c r="BL477" s="58"/>
      <c r="BM477" s="58"/>
      <c r="BN477" s="58"/>
      <c r="BO477" s="58"/>
      <c r="BP477" s="58"/>
      <c r="BQ477" s="58"/>
      <c r="BR477" s="58"/>
      <c r="BS477" s="58"/>
      <c r="BT477" s="58"/>
      <c r="BU477" s="58"/>
      <c r="BV477" s="58"/>
      <c r="BW477" s="58"/>
      <c r="BX477" s="58"/>
      <c r="BY477" s="58"/>
      <c r="BZ477" s="58"/>
      <c r="CA477" s="58"/>
      <c r="CB477" s="58"/>
      <c r="CC477" s="58"/>
      <c r="CD477" s="58"/>
      <c r="CE477" s="58"/>
      <c r="CF477" s="58"/>
      <c r="CG477" s="58"/>
      <c r="CH477" s="58"/>
      <c r="CI477" s="58"/>
      <c r="CJ477" s="58"/>
      <c r="CK477" s="58"/>
      <c r="CL477" s="58"/>
      <c r="CM477" s="58"/>
      <c r="CN477" s="58"/>
      <c r="CO477" s="58"/>
      <c r="CP477" s="58"/>
      <c r="CQ477" s="58"/>
      <c r="CR477" s="58"/>
      <c r="CS477" s="58"/>
      <c r="CT477" s="58"/>
      <c r="CU477" s="58"/>
      <c r="CV477" s="58"/>
      <c r="CW477" s="58"/>
      <c r="CX477" s="58"/>
      <c r="CY477" s="58"/>
      <c r="CZ477" s="58"/>
      <c r="DA477" s="58"/>
      <c r="DB477" s="58"/>
      <c r="DC477" s="58"/>
      <c r="DD477" s="58"/>
      <c r="DE477" s="58"/>
      <c r="DF477" s="58"/>
      <c r="DG477" s="58"/>
      <c r="DH477" s="58"/>
      <c r="DI477" s="58"/>
      <c r="DJ477" s="58"/>
      <c r="DK477" s="58"/>
      <c r="DL477" s="58"/>
      <c r="DM477" s="58"/>
      <c r="DN477" s="58"/>
      <c r="DO477" s="58"/>
      <c r="DP477" s="58"/>
      <c r="DQ477" s="58"/>
      <c r="DR477" s="58"/>
      <c r="DS477" s="58"/>
      <c r="DT477" s="58"/>
      <c r="DU477" s="58"/>
      <c r="DV477" s="58"/>
      <c r="DW477" s="58"/>
      <c r="DX477" s="58"/>
      <c r="DY477" s="58"/>
      <c r="DZ477" s="58"/>
      <c r="EA477" s="58"/>
      <c r="EB477" s="58"/>
      <c r="EC477" s="58"/>
      <c r="ED477" s="58"/>
      <c r="EE477" s="58"/>
      <c r="EF477" s="58"/>
      <c r="EG477" s="58"/>
      <c r="EH477" s="58"/>
      <c r="EI477" s="58"/>
      <c r="EJ477" s="58"/>
      <c r="EK477" s="58"/>
      <c r="EL477" s="58"/>
      <c r="EN477" s="4">
        <v>5</v>
      </c>
      <c r="EO477" s="8">
        <v>1</v>
      </c>
    </row>
    <row r="478" spans="1:145">
      <c r="B478" s="30" t="s">
        <v>1015</v>
      </c>
      <c r="C478" s="18" t="s">
        <v>210</v>
      </c>
      <c r="D478" s="4">
        <v>5</v>
      </c>
      <c r="E478" s="8">
        <v>5</v>
      </c>
      <c r="F478" s="8">
        <v>1</v>
      </c>
      <c r="I478" s="64">
        <v>3.61</v>
      </c>
      <c r="J478" s="64">
        <v>3.92</v>
      </c>
      <c r="K478" s="64">
        <v>0.53469999999999995</v>
      </c>
      <c r="L478" s="64">
        <v>75</v>
      </c>
      <c r="M478" s="64">
        <v>9.1700000000000004E-2</v>
      </c>
      <c r="N478" s="64">
        <v>6.3899999999999998E-2</v>
      </c>
      <c r="O478" s="64">
        <v>0.56479999999999997</v>
      </c>
      <c r="P478" s="64">
        <v>6.0100000000000001E-2</v>
      </c>
      <c r="Q478" s="64">
        <v>12.31</v>
      </c>
      <c r="R478" s="64">
        <v>7.9000000000000008E-3</v>
      </c>
      <c r="S478" s="64">
        <v>96.1631</v>
      </c>
      <c r="T478" s="31"/>
      <c r="V478" s="58">
        <f t="shared" si="619"/>
        <v>3.7540387113144229</v>
      </c>
      <c r="W478" s="58"/>
      <c r="X478" s="58">
        <f t="shared" si="620"/>
        <v>4.0764076865242487</v>
      </c>
      <c r="Y478" s="58"/>
      <c r="Z478" s="58">
        <f t="shared" si="621"/>
        <v>0.55603448724094795</v>
      </c>
      <c r="AA478" s="58"/>
      <c r="AB478" s="58">
        <f t="shared" si="622"/>
        <v>77.992494002377214</v>
      </c>
      <c r="AC478" s="58"/>
      <c r="AD478" s="58">
        <f t="shared" si="623"/>
        <v>9.535882266690654E-2</v>
      </c>
      <c r="AE478" s="58"/>
      <c r="AF478" s="58">
        <f t="shared" si="624"/>
        <v>6.6449604890025382E-2</v>
      </c>
      <c r="AG478" s="58"/>
      <c r="AH478" s="58">
        <f t="shared" si="625"/>
        <v>0.58733547483390192</v>
      </c>
      <c r="AI478" s="58"/>
      <c r="AJ478" s="58">
        <f t="shared" si="626"/>
        <v>6.249798519390494E-2</v>
      </c>
      <c r="AK478" s="58"/>
      <c r="AL478" s="58">
        <f t="shared" si="627"/>
        <v>12.80116801559018</v>
      </c>
      <c r="AM478" s="58"/>
      <c r="AN478" s="58">
        <f t="shared" si="628"/>
        <v>8.2152093682504E-3</v>
      </c>
      <c r="AO478" s="58"/>
      <c r="AP478" s="58">
        <f t="shared" si="629"/>
        <v>7.8304463978386716</v>
      </c>
      <c r="AQ478" s="58">
        <f t="shared" si="630"/>
        <v>2.3392857142857146E-2</v>
      </c>
      <c r="AR478" s="58">
        <f t="shared" si="631"/>
        <v>817.88440567066516</v>
      </c>
      <c r="AS478" s="58">
        <f t="shared" si="632"/>
        <v>19.132653061224492</v>
      </c>
      <c r="AT478" s="58">
        <f t="shared" si="633"/>
        <v>0.11313739376770539</v>
      </c>
      <c r="AU478" s="58">
        <f t="shared" si="634"/>
        <v>8.3677621283255093</v>
      </c>
      <c r="AV478" s="58">
        <f t="shared" si="635"/>
        <v>5.8309705561613958</v>
      </c>
      <c r="AW478" s="58">
        <f t="shared" si="636"/>
        <v>7.129333333333333E-3</v>
      </c>
      <c r="AX478" s="58">
        <f t="shared" si="637"/>
        <v>32.130326750646645</v>
      </c>
      <c r="AY478" s="58"/>
      <c r="AZ478" s="58"/>
      <c r="BA478" s="58"/>
      <c r="BB478" s="58"/>
      <c r="BC478" s="58"/>
      <c r="BD478" s="58"/>
      <c r="BE478" s="58"/>
      <c r="BF478" s="58"/>
      <c r="BG478" s="58"/>
      <c r="BH478" s="58"/>
      <c r="BI478" s="58"/>
      <c r="BJ478" s="58"/>
      <c r="BK478" s="58"/>
      <c r="BL478" s="58"/>
      <c r="BM478" s="58"/>
      <c r="BN478" s="58"/>
      <c r="BO478" s="58"/>
      <c r="BP478" s="58"/>
      <c r="BQ478" s="58"/>
      <c r="BR478" s="58"/>
      <c r="BS478" s="58"/>
      <c r="BT478" s="58"/>
      <c r="BU478" s="58"/>
      <c r="BV478" s="58"/>
      <c r="BW478" s="58"/>
      <c r="BX478" s="58"/>
      <c r="BY478" s="58"/>
      <c r="BZ478" s="58"/>
      <c r="CA478" s="58"/>
      <c r="CB478" s="58"/>
      <c r="CC478" s="58"/>
      <c r="CD478" s="58"/>
      <c r="CE478" s="58"/>
      <c r="CF478" s="58"/>
      <c r="CG478" s="58"/>
      <c r="CH478" s="58"/>
      <c r="CI478" s="58"/>
      <c r="CJ478" s="58"/>
      <c r="CK478" s="58"/>
      <c r="CL478" s="58"/>
      <c r="CM478" s="58"/>
      <c r="CN478" s="58"/>
      <c r="CO478" s="58"/>
      <c r="CP478" s="58"/>
      <c r="CQ478" s="58"/>
      <c r="CR478" s="58"/>
      <c r="CS478" s="58"/>
      <c r="CT478" s="58"/>
      <c r="CU478" s="58"/>
      <c r="CV478" s="58"/>
      <c r="CW478" s="58"/>
      <c r="CX478" s="58"/>
      <c r="CY478" s="58"/>
      <c r="CZ478" s="58"/>
      <c r="DA478" s="58"/>
      <c r="DB478" s="58"/>
      <c r="DC478" s="58"/>
      <c r="DD478" s="58"/>
      <c r="DE478" s="58"/>
      <c r="DF478" s="58"/>
      <c r="DG478" s="58"/>
      <c r="DH478" s="58"/>
      <c r="DI478" s="58"/>
      <c r="DJ478" s="58"/>
      <c r="DK478" s="58"/>
      <c r="DL478" s="58"/>
      <c r="DM478" s="58"/>
      <c r="DN478" s="58"/>
      <c r="DO478" s="58"/>
      <c r="DP478" s="58"/>
      <c r="DQ478" s="58"/>
      <c r="DR478" s="58"/>
      <c r="DS478" s="58"/>
      <c r="DT478" s="58"/>
      <c r="DU478" s="58"/>
      <c r="DV478" s="58"/>
      <c r="DW478" s="58"/>
      <c r="DX478" s="58"/>
      <c r="DY478" s="58"/>
      <c r="DZ478" s="58"/>
      <c r="EA478" s="58"/>
      <c r="EB478" s="58"/>
      <c r="EC478" s="58"/>
      <c r="ED478" s="58"/>
      <c r="EE478" s="58"/>
      <c r="EF478" s="58"/>
      <c r="EG478" s="58"/>
      <c r="EH478" s="58"/>
      <c r="EI478" s="58"/>
      <c r="EJ478" s="58"/>
      <c r="EK478" s="58"/>
      <c r="EL478" s="58"/>
      <c r="EN478" s="4">
        <v>5</v>
      </c>
      <c r="EO478" s="8">
        <v>1</v>
      </c>
    </row>
    <row r="479" spans="1:145">
      <c r="B479" s="30" t="s">
        <v>1016</v>
      </c>
      <c r="C479" s="18" t="s">
        <v>210</v>
      </c>
      <c r="D479" s="4">
        <v>5</v>
      </c>
      <c r="E479" s="8">
        <v>5</v>
      </c>
      <c r="F479" s="8">
        <v>1</v>
      </c>
      <c r="I479" s="64">
        <v>3.59</v>
      </c>
      <c r="J479" s="64">
        <v>3.94</v>
      </c>
      <c r="K479" s="64">
        <v>0.433</v>
      </c>
      <c r="L479" s="64">
        <v>74.59</v>
      </c>
      <c r="M479" s="64">
        <v>7.6399999999999996E-2</v>
      </c>
      <c r="N479" s="64">
        <v>6.0299999999999999E-2</v>
      </c>
      <c r="O479" s="64">
        <v>0.65490000000000004</v>
      </c>
      <c r="P479" s="64">
        <v>8.1100000000000005E-2</v>
      </c>
      <c r="Q479" s="64">
        <v>12.48</v>
      </c>
      <c r="R479" s="64">
        <v>9.4000000000000004E-3</v>
      </c>
      <c r="S479" s="64">
        <v>95.915199999999999</v>
      </c>
      <c r="T479" s="31"/>
      <c r="V479" s="58">
        <f t="shared" si="619"/>
        <v>3.7428895524379868</v>
      </c>
      <c r="W479" s="58"/>
      <c r="X479" s="58">
        <f t="shared" si="620"/>
        <v>4.1077952191102138</v>
      </c>
      <c r="Y479" s="58"/>
      <c r="Z479" s="58">
        <f t="shared" si="621"/>
        <v>0.4514404390544981</v>
      </c>
      <c r="AA479" s="58"/>
      <c r="AB479" s="58">
        <f t="shared" si="622"/>
        <v>77.766610505946915</v>
      </c>
      <c r="AC479" s="58"/>
      <c r="AD479" s="58">
        <f t="shared" si="623"/>
        <v>7.9653694096451857E-2</v>
      </c>
      <c r="AE479" s="58"/>
      <c r="AF479" s="58">
        <f t="shared" si="624"/>
        <v>6.2868033429529416E-2</v>
      </c>
      <c r="AG479" s="58"/>
      <c r="AH479" s="58">
        <f t="shared" si="625"/>
        <v>0.68279063172469023</v>
      </c>
      <c r="AI479" s="58"/>
      <c r="AJ479" s="58">
        <f t="shared" si="626"/>
        <v>8.4553855906050357E-2</v>
      </c>
      <c r="AK479" s="58"/>
      <c r="AL479" s="58">
        <f t="shared" si="627"/>
        <v>13.011493485912556</v>
      </c>
      <c r="AM479" s="58"/>
      <c r="AN479" s="58">
        <f t="shared" si="628"/>
        <v>9.8003236191969573E-3</v>
      </c>
      <c r="AO479" s="58"/>
      <c r="AP479" s="58">
        <f t="shared" si="629"/>
        <v>7.8506847715482007</v>
      </c>
      <c r="AQ479" s="58">
        <f t="shared" si="630"/>
        <v>1.9390862944162434E-2</v>
      </c>
      <c r="AR479" s="58">
        <f t="shared" si="631"/>
        <v>976.30890052356028</v>
      </c>
      <c r="AS479" s="58">
        <f t="shared" si="632"/>
        <v>18.931472081218274</v>
      </c>
      <c r="AT479" s="58">
        <f t="shared" si="633"/>
        <v>9.2075125973431038E-2</v>
      </c>
      <c r="AU479" s="58">
        <f t="shared" si="634"/>
        <v>7.1807628524046434</v>
      </c>
      <c r="AV479" s="58">
        <f t="shared" si="635"/>
        <v>5.667539267015707</v>
      </c>
      <c r="AW479" s="58">
        <f t="shared" si="636"/>
        <v>5.8050677034455021E-3</v>
      </c>
      <c r="AX479" s="58">
        <f t="shared" si="637"/>
        <v>35.553241556571351</v>
      </c>
      <c r="AY479" s="58"/>
      <c r="AZ479" s="58"/>
      <c r="BA479" s="58"/>
      <c r="BB479" s="58"/>
      <c r="BC479" s="58"/>
      <c r="BD479" s="58"/>
      <c r="BE479" s="58"/>
      <c r="BF479" s="58"/>
      <c r="BG479" s="58"/>
      <c r="BH479" s="58"/>
      <c r="BI479" s="58"/>
      <c r="BJ479" s="58"/>
      <c r="BK479" s="58"/>
      <c r="BL479" s="58"/>
      <c r="BM479" s="58"/>
      <c r="BN479" s="58"/>
      <c r="BO479" s="58"/>
      <c r="BP479" s="58"/>
      <c r="BQ479" s="58"/>
      <c r="BR479" s="58"/>
      <c r="BS479" s="58"/>
      <c r="BT479" s="58"/>
      <c r="BU479" s="58"/>
      <c r="BV479" s="58"/>
      <c r="BW479" s="58"/>
      <c r="BX479" s="58"/>
      <c r="BY479" s="58"/>
      <c r="BZ479" s="58"/>
      <c r="CA479" s="58"/>
      <c r="CB479" s="58"/>
      <c r="CC479" s="58"/>
      <c r="CD479" s="58"/>
      <c r="CE479" s="58"/>
      <c r="CF479" s="58"/>
      <c r="CG479" s="58"/>
      <c r="CH479" s="58"/>
      <c r="CI479" s="58"/>
      <c r="CJ479" s="58"/>
      <c r="CK479" s="58"/>
      <c r="CL479" s="58"/>
      <c r="CM479" s="58"/>
      <c r="CN479" s="58"/>
      <c r="CO479" s="58"/>
      <c r="CP479" s="58"/>
      <c r="CQ479" s="58"/>
      <c r="CR479" s="58"/>
      <c r="CS479" s="58"/>
      <c r="CT479" s="58"/>
      <c r="CU479" s="58"/>
      <c r="CV479" s="58"/>
      <c r="CW479" s="58"/>
      <c r="CX479" s="58"/>
      <c r="CY479" s="58"/>
      <c r="CZ479" s="58"/>
      <c r="DA479" s="58"/>
      <c r="DB479" s="58"/>
      <c r="DC479" s="58"/>
      <c r="DD479" s="58"/>
      <c r="DE479" s="58"/>
      <c r="DF479" s="58"/>
      <c r="DG479" s="58"/>
      <c r="DH479" s="58"/>
      <c r="DI479" s="58"/>
      <c r="DJ479" s="58"/>
      <c r="DK479" s="58"/>
      <c r="DL479" s="58"/>
      <c r="DM479" s="58"/>
      <c r="DN479" s="58"/>
      <c r="DO479" s="58"/>
      <c r="DP479" s="58"/>
      <c r="DQ479" s="58"/>
      <c r="DR479" s="58"/>
      <c r="DS479" s="58"/>
      <c r="DT479" s="58"/>
      <c r="DU479" s="58"/>
      <c r="DV479" s="58"/>
      <c r="DW479" s="58"/>
      <c r="DX479" s="58"/>
      <c r="DY479" s="58"/>
      <c r="DZ479" s="58"/>
      <c r="EA479" s="58"/>
      <c r="EB479" s="58"/>
      <c r="EC479" s="58"/>
      <c r="ED479" s="58"/>
      <c r="EE479" s="58"/>
      <c r="EF479" s="58"/>
      <c r="EG479" s="58"/>
      <c r="EH479" s="58"/>
      <c r="EI479" s="58"/>
      <c r="EJ479" s="58"/>
      <c r="EK479" s="58"/>
      <c r="EL479" s="58"/>
      <c r="EN479" s="4">
        <v>5</v>
      </c>
      <c r="EO479" s="8">
        <v>1</v>
      </c>
    </row>
    <row r="480" spans="1:145">
      <c r="B480" s="30" t="s">
        <v>1017</v>
      </c>
      <c r="C480" s="18" t="s">
        <v>210</v>
      </c>
      <c r="D480" s="4">
        <v>5</v>
      </c>
      <c r="E480" s="8">
        <v>5</v>
      </c>
      <c r="F480" s="8">
        <v>1</v>
      </c>
      <c r="I480" s="64">
        <v>3.68</v>
      </c>
      <c r="J480" s="64">
        <v>3.91</v>
      </c>
      <c r="K480" s="64">
        <v>0.50939999999999996</v>
      </c>
      <c r="L480" s="64">
        <v>74.44</v>
      </c>
      <c r="M480" s="64">
        <v>9.8599999999999993E-2</v>
      </c>
      <c r="N480" s="64">
        <v>8.4699999999999998E-2</v>
      </c>
      <c r="O480" s="64">
        <v>0.58360000000000001</v>
      </c>
      <c r="P480" s="64">
        <v>8.9300000000000004E-2</v>
      </c>
      <c r="Q480" s="64">
        <v>12.21</v>
      </c>
      <c r="R480" s="64">
        <v>2.3099999999999999E-2</v>
      </c>
      <c r="S480" s="64">
        <v>95.628799999999998</v>
      </c>
      <c r="T480" s="31"/>
      <c r="V480" s="58">
        <f t="shared" si="619"/>
        <v>3.8482130906170529</v>
      </c>
      <c r="W480" s="58"/>
      <c r="X480" s="58">
        <f t="shared" si="620"/>
        <v>4.0887264087806185</v>
      </c>
      <c r="Y480" s="58"/>
      <c r="Z480" s="58">
        <f t="shared" si="621"/>
        <v>0.53268471422834962</v>
      </c>
      <c r="AA480" s="58"/>
      <c r="AB480" s="58">
        <f t="shared" si="622"/>
        <v>77.842658278677561</v>
      </c>
      <c r="AC480" s="58"/>
      <c r="AD480" s="58">
        <f t="shared" si="623"/>
        <v>0.10310701378664168</v>
      </c>
      <c r="AE480" s="58"/>
      <c r="AF480" s="58">
        <f t="shared" si="624"/>
        <v>8.8571643688930515E-2</v>
      </c>
      <c r="AG480" s="58"/>
      <c r="AH480" s="58">
        <f t="shared" si="625"/>
        <v>0.61027640208807388</v>
      </c>
      <c r="AI480" s="58"/>
      <c r="AJ480" s="58">
        <f t="shared" si="626"/>
        <v>9.3381910052201852E-2</v>
      </c>
      <c r="AK480" s="58"/>
      <c r="AL480" s="58">
        <f t="shared" si="627"/>
        <v>12.768120064248427</v>
      </c>
      <c r="AM480" s="58"/>
      <c r="AN480" s="58">
        <f t="shared" si="628"/>
        <v>2.4155902824253783E-2</v>
      </c>
      <c r="AO480" s="58"/>
      <c r="AP480" s="58">
        <f t="shared" si="629"/>
        <v>7.9369394993976714</v>
      </c>
      <c r="AQ480" s="58">
        <f t="shared" si="630"/>
        <v>2.5217391304347823E-2</v>
      </c>
      <c r="AR480" s="58">
        <f t="shared" si="631"/>
        <v>754.96957403651129</v>
      </c>
      <c r="AS480" s="58">
        <f t="shared" si="632"/>
        <v>19.038363171355499</v>
      </c>
      <c r="AT480" s="58">
        <f t="shared" si="633"/>
        <v>0.14513365318711444</v>
      </c>
      <c r="AU480" s="58">
        <f t="shared" si="634"/>
        <v>6.014167650531288</v>
      </c>
      <c r="AV480" s="58">
        <f t="shared" si="635"/>
        <v>5.1663286004056799</v>
      </c>
      <c r="AW480" s="58">
        <f t="shared" si="636"/>
        <v>6.8430951101558293E-3</v>
      </c>
      <c r="AX480" s="58">
        <f t="shared" si="637"/>
        <v>39.711024049708513</v>
      </c>
      <c r="AY480" s="58"/>
      <c r="AZ480" s="58"/>
      <c r="BA480" s="58"/>
      <c r="BB480" s="58"/>
      <c r="BC480" s="58"/>
      <c r="BD480" s="58"/>
      <c r="BE480" s="58"/>
      <c r="BF480" s="58"/>
      <c r="BG480" s="58"/>
      <c r="BH480" s="58"/>
      <c r="BI480" s="58"/>
      <c r="BJ480" s="58"/>
      <c r="BK480" s="58"/>
      <c r="BL480" s="58"/>
      <c r="BM480" s="58"/>
      <c r="BN480" s="58"/>
      <c r="BO480" s="58"/>
      <c r="BP480" s="58"/>
      <c r="BQ480" s="58"/>
      <c r="BR480" s="58"/>
      <c r="BS480" s="58"/>
      <c r="BT480" s="58"/>
      <c r="BU480" s="58"/>
      <c r="BV480" s="58"/>
      <c r="BW480" s="58"/>
      <c r="BX480" s="58"/>
      <c r="BY480" s="58"/>
      <c r="BZ480" s="58"/>
      <c r="CA480" s="58"/>
      <c r="CB480" s="58"/>
      <c r="CC480" s="58"/>
      <c r="CD480" s="58"/>
      <c r="CE480" s="58"/>
      <c r="CF480" s="58"/>
      <c r="CG480" s="58"/>
      <c r="CH480" s="58"/>
      <c r="CI480" s="58"/>
      <c r="CJ480" s="58"/>
      <c r="CK480" s="58"/>
      <c r="CL480" s="58"/>
      <c r="CM480" s="58"/>
      <c r="CN480" s="58"/>
      <c r="CO480" s="58"/>
      <c r="CP480" s="58"/>
      <c r="CQ480" s="58"/>
      <c r="CR480" s="58"/>
      <c r="CS480" s="58"/>
      <c r="CT480" s="58"/>
      <c r="CU480" s="58"/>
      <c r="CV480" s="58"/>
      <c r="CW480" s="58"/>
      <c r="CX480" s="58"/>
      <c r="CY480" s="58"/>
      <c r="CZ480" s="58"/>
      <c r="DA480" s="58"/>
      <c r="DB480" s="58"/>
      <c r="DC480" s="58"/>
      <c r="DD480" s="58"/>
      <c r="DE480" s="58"/>
      <c r="DF480" s="58"/>
      <c r="DG480" s="58"/>
      <c r="DH480" s="58"/>
      <c r="DI480" s="58"/>
      <c r="DJ480" s="58"/>
      <c r="DK480" s="58"/>
      <c r="DL480" s="58"/>
      <c r="DM480" s="58"/>
      <c r="DN480" s="58"/>
      <c r="DO480" s="58"/>
      <c r="DP480" s="58"/>
      <c r="DQ480" s="58"/>
      <c r="DR480" s="58"/>
      <c r="DS480" s="58"/>
      <c r="DT480" s="58"/>
      <c r="DU480" s="58"/>
      <c r="DV480" s="58"/>
      <c r="DW480" s="58"/>
      <c r="DX480" s="58"/>
      <c r="DY480" s="58"/>
      <c r="DZ480" s="58"/>
      <c r="EA480" s="58"/>
      <c r="EB480" s="58"/>
      <c r="EC480" s="58"/>
      <c r="ED480" s="58"/>
      <c r="EE480" s="58"/>
      <c r="EF480" s="58"/>
      <c r="EG480" s="58"/>
      <c r="EH480" s="58"/>
      <c r="EI480" s="58"/>
      <c r="EJ480" s="58"/>
      <c r="EK480" s="58"/>
      <c r="EL480" s="58"/>
      <c r="EN480" s="4">
        <v>5</v>
      </c>
      <c r="EO480" s="8">
        <v>1</v>
      </c>
    </row>
    <row r="481" spans="1:145">
      <c r="B481" s="30" t="s">
        <v>1018</v>
      </c>
      <c r="C481" s="18" t="s">
        <v>210</v>
      </c>
      <c r="D481" s="4">
        <v>5</v>
      </c>
      <c r="E481" s="8">
        <v>5</v>
      </c>
      <c r="F481" s="8">
        <v>1</v>
      </c>
      <c r="I481" s="64">
        <v>3.57</v>
      </c>
      <c r="J481" s="64">
        <v>3.92</v>
      </c>
      <c r="K481" s="64">
        <v>0.56010000000000004</v>
      </c>
      <c r="L481" s="64">
        <v>74.39</v>
      </c>
      <c r="M481" s="64">
        <v>9.69E-2</v>
      </c>
      <c r="N481" s="64">
        <v>7.8100000000000003E-2</v>
      </c>
      <c r="O481" s="64">
        <v>0.62419999999999998</v>
      </c>
      <c r="P481" s="64">
        <v>2.69E-2</v>
      </c>
      <c r="Q481" s="64">
        <v>12.12</v>
      </c>
      <c r="R481" s="64">
        <v>7.6E-3</v>
      </c>
      <c r="S481" s="64">
        <v>95.393900000000002</v>
      </c>
      <c r="T481" s="31"/>
      <c r="V481" s="58">
        <f t="shared" si="619"/>
        <v>3.7423776572715863</v>
      </c>
      <c r="W481" s="58"/>
      <c r="X481" s="58">
        <f t="shared" si="620"/>
        <v>4.1092774275923301</v>
      </c>
      <c r="Y481" s="58"/>
      <c r="Z481" s="58">
        <f t="shared" si="621"/>
        <v>0.58714446101899598</v>
      </c>
      <c r="AA481" s="58"/>
      <c r="AB481" s="58">
        <f t="shared" si="622"/>
        <v>77.981925469028937</v>
      </c>
      <c r="AC481" s="58"/>
      <c r="AD481" s="58">
        <f t="shared" si="623"/>
        <v>0.10157882212594306</v>
      </c>
      <c r="AE481" s="58"/>
      <c r="AF481" s="58">
        <f t="shared" si="624"/>
        <v>8.1871063034428829E-2</v>
      </c>
      <c r="AG481" s="58"/>
      <c r="AH481" s="58">
        <f t="shared" si="625"/>
        <v>0.65433953324059502</v>
      </c>
      <c r="AI481" s="58"/>
      <c r="AJ481" s="58">
        <f t="shared" si="626"/>
        <v>2.8198868061794308E-2</v>
      </c>
      <c r="AK481" s="58"/>
      <c r="AL481" s="58">
        <f t="shared" si="627"/>
        <v>12.705214903678327</v>
      </c>
      <c r="AM481" s="58"/>
      <c r="AN481" s="58">
        <f t="shared" si="628"/>
        <v>7.9669664412504362E-3</v>
      </c>
      <c r="AO481" s="58"/>
      <c r="AP481" s="58">
        <f t="shared" si="629"/>
        <v>7.8516550848639159</v>
      </c>
      <c r="AQ481" s="58">
        <f t="shared" si="630"/>
        <v>2.4719387755102042E-2</v>
      </c>
      <c r="AR481" s="58">
        <f t="shared" si="631"/>
        <v>767.69865841073272</v>
      </c>
      <c r="AS481" s="58">
        <f t="shared" si="632"/>
        <v>18.977040816326532</v>
      </c>
      <c r="AT481" s="58">
        <f t="shared" si="633"/>
        <v>0.12512015379685998</v>
      </c>
      <c r="AU481" s="58">
        <f t="shared" si="634"/>
        <v>7.1715749039692698</v>
      </c>
      <c r="AV481" s="58">
        <f t="shared" si="635"/>
        <v>5.780185758513932</v>
      </c>
      <c r="AW481" s="58">
        <f t="shared" si="636"/>
        <v>7.5292378007796755E-3</v>
      </c>
      <c r="AX481" s="58">
        <f t="shared" si="637"/>
        <v>35.582583340739696</v>
      </c>
      <c r="AY481" s="58"/>
      <c r="AZ481" s="58"/>
      <c r="BA481" s="58"/>
      <c r="BB481" s="58"/>
      <c r="BC481" s="58"/>
      <c r="BD481" s="58"/>
      <c r="BE481" s="58"/>
      <c r="BF481" s="58"/>
      <c r="BG481" s="58"/>
      <c r="BH481" s="58"/>
      <c r="BI481" s="58"/>
      <c r="BJ481" s="58"/>
      <c r="BK481" s="58"/>
      <c r="BL481" s="58"/>
      <c r="BM481" s="58"/>
      <c r="BN481" s="58"/>
      <c r="BO481" s="58"/>
      <c r="BP481" s="58"/>
      <c r="BQ481" s="58"/>
      <c r="BR481" s="58"/>
      <c r="BS481" s="58"/>
      <c r="BT481" s="58"/>
      <c r="BU481" s="58"/>
      <c r="BV481" s="58"/>
      <c r="BW481" s="58"/>
      <c r="BX481" s="58"/>
      <c r="BY481" s="58"/>
      <c r="BZ481" s="58"/>
      <c r="CA481" s="58"/>
      <c r="CB481" s="58"/>
      <c r="CC481" s="58"/>
      <c r="CD481" s="58"/>
      <c r="CE481" s="58"/>
      <c r="CF481" s="58"/>
      <c r="CG481" s="58"/>
      <c r="CH481" s="58"/>
      <c r="CI481" s="58"/>
      <c r="CJ481" s="58"/>
      <c r="CK481" s="58"/>
      <c r="CL481" s="58"/>
      <c r="CM481" s="58"/>
      <c r="CN481" s="58"/>
      <c r="CO481" s="58"/>
      <c r="CP481" s="58"/>
      <c r="CQ481" s="58"/>
      <c r="CR481" s="58"/>
      <c r="CS481" s="58"/>
      <c r="CT481" s="58"/>
      <c r="CU481" s="58"/>
      <c r="CV481" s="58"/>
      <c r="CW481" s="58"/>
      <c r="CX481" s="58"/>
      <c r="CY481" s="58"/>
      <c r="CZ481" s="58"/>
      <c r="DA481" s="58"/>
      <c r="DB481" s="58"/>
      <c r="DC481" s="58"/>
      <c r="DD481" s="58"/>
      <c r="DE481" s="58"/>
      <c r="DF481" s="58"/>
      <c r="DG481" s="58"/>
      <c r="DH481" s="58"/>
      <c r="DI481" s="58"/>
      <c r="DJ481" s="58"/>
      <c r="DK481" s="58"/>
      <c r="DL481" s="58"/>
      <c r="DM481" s="58"/>
      <c r="DN481" s="58"/>
      <c r="DO481" s="58"/>
      <c r="DP481" s="58"/>
      <c r="DQ481" s="58"/>
      <c r="DR481" s="58"/>
      <c r="DS481" s="58"/>
      <c r="DT481" s="58"/>
      <c r="DU481" s="58"/>
      <c r="DV481" s="58"/>
      <c r="DW481" s="58"/>
      <c r="DX481" s="58"/>
      <c r="DY481" s="58"/>
      <c r="DZ481" s="58"/>
      <c r="EA481" s="58"/>
      <c r="EB481" s="58"/>
      <c r="EC481" s="58"/>
      <c r="ED481" s="58"/>
      <c r="EE481" s="58"/>
      <c r="EF481" s="58"/>
      <c r="EG481" s="58"/>
      <c r="EH481" s="58"/>
      <c r="EI481" s="58"/>
      <c r="EJ481" s="58"/>
      <c r="EK481" s="58"/>
      <c r="EL481" s="58"/>
      <c r="EN481" s="4">
        <v>5</v>
      </c>
      <c r="EO481" s="8">
        <v>1</v>
      </c>
    </row>
    <row r="482" spans="1:145">
      <c r="B482" s="30" t="s">
        <v>1019</v>
      </c>
      <c r="C482" s="18" t="s">
        <v>210</v>
      </c>
      <c r="D482" s="4">
        <v>5</v>
      </c>
      <c r="E482" s="8">
        <v>5</v>
      </c>
      <c r="F482" s="8">
        <v>1</v>
      </c>
      <c r="I482" s="64">
        <v>3.7</v>
      </c>
      <c r="J482" s="64">
        <v>3.82</v>
      </c>
      <c r="K482" s="64">
        <v>0.6623</v>
      </c>
      <c r="L482" s="64">
        <v>75.349999999999994</v>
      </c>
      <c r="M482" s="64">
        <v>5.4800000000000001E-2</v>
      </c>
      <c r="N482" s="64">
        <v>5.9900000000000002E-2</v>
      </c>
      <c r="O482" s="64">
        <v>0.61670000000000003</v>
      </c>
      <c r="P482" s="64">
        <v>8.1199999999999994E-2</v>
      </c>
      <c r="Q482" s="64">
        <v>12.47</v>
      </c>
      <c r="R482" s="64">
        <v>9.7000000000000003E-3</v>
      </c>
      <c r="S482" s="64">
        <v>96.824700000000007</v>
      </c>
      <c r="T482" s="31"/>
      <c r="V482" s="58">
        <f t="shared" si="619"/>
        <v>3.8213389765214867</v>
      </c>
      <c r="W482" s="58"/>
      <c r="X482" s="58">
        <f t="shared" si="620"/>
        <v>3.9452742946789403</v>
      </c>
      <c r="Y482" s="58"/>
      <c r="Z482" s="58">
        <f t="shared" si="621"/>
        <v>0.6840196767973461</v>
      </c>
      <c r="AA482" s="58"/>
      <c r="AB482" s="58">
        <f t="shared" si="622"/>
        <v>77.821051859701072</v>
      </c>
      <c r="AC482" s="58"/>
      <c r="AD482" s="58">
        <f t="shared" si="623"/>
        <v>5.6597128625237157E-2</v>
      </c>
      <c r="AE482" s="58"/>
      <c r="AF482" s="58">
        <f t="shared" si="624"/>
        <v>6.1864379646928931E-2</v>
      </c>
      <c r="AG482" s="58"/>
      <c r="AH482" s="58">
        <f t="shared" si="625"/>
        <v>0.63692425589751378</v>
      </c>
      <c r="AI482" s="58"/>
      <c r="AJ482" s="58">
        <f t="shared" si="626"/>
        <v>8.3862898619876933E-2</v>
      </c>
      <c r="AK482" s="58"/>
      <c r="AL482" s="58">
        <f t="shared" si="627"/>
        <v>12.878945145195388</v>
      </c>
      <c r="AM482" s="58"/>
      <c r="AN482" s="58">
        <f t="shared" si="628"/>
        <v>1.0018104884394167E-2</v>
      </c>
      <c r="AO482" s="58"/>
      <c r="AP482" s="58">
        <f t="shared" si="629"/>
        <v>7.766613271200427</v>
      </c>
      <c r="AQ482" s="58">
        <f t="shared" si="630"/>
        <v>1.4345549738219896E-2</v>
      </c>
      <c r="AR482" s="58">
        <f t="shared" si="631"/>
        <v>1374.9999999999998</v>
      </c>
      <c r="AS482" s="58">
        <f t="shared" si="632"/>
        <v>19.725130890052352</v>
      </c>
      <c r="AT482" s="58">
        <f t="shared" si="633"/>
        <v>9.7129884871088035E-2</v>
      </c>
      <c r="AU482" s="58">
        <f t="shared" si="634"/>
        <v>11.056761268781303</v>
      </c>
      <c r="AV482" s="58">
        <f t="shared" si="635"/>
        <v>12.085766423357663</v>
      </c>
      <c r="AW482" s="58">
        <f t="shared" si="636"/>
        <v>8.7896483078964849E-3</v>
      </c>
      <c r="AX482" s="58">
        <f t="shared" si="637"/>
        <v>26.377397426457744</v>
      </c>
      <c r="AY482" s="58"/>
      <c r="AZ482" s="58"/>
      <c r="BA482" s="58"/>
      <c r="BB482" s="58"/>
      <c r="BC482" s="58"/>
      <c r="BD482" s="58"/>
      <c r="BE482" s="58"/>
      <c r="BF482" s="58"/>
      <c r="BG482" s="58"/>
      <c r="BH482" s="58"/>
      <c r="BI482" s="58"/>
      <c r="BJ482" s="58"/>
      <c r="BK482" s="58"/>
      <c r="BL482" s="58"/>
      <c r="BM482" s="58"/>
      <c r="BN482" s="58"/>
      <c r="BO482" s="58"/>
      <c r="BP482" s="58"/>
      <c r="BQ482" s="58"/>
      <c r="BR482" s="58"/>
      <c r="BS482" s="58"/>
      <c r="BT482" s="58"/>
      <c r="BU482" s="58"/>
      <c r="BV482" s="58"/>
      <c r="BW482" s="58"/>
      <c r="BX482" s="58"/>
      <c r="BY482" s="58"/>
      <c r="BZ482" s="58"/>
      <c r="CA482" s="58"/>
      <c r="CB482" s="58"/>
      <c r="CC482" s="58"/>
      <c r="CD482" s="58"/>
      <c r="CE482" s="58"/>
      <c r="CF482" s="58"/>
      <c r="CG482" s="58"/>
      <c r="CH482" s="58"/>
      <c r="CI482" s="58"/>
      <c r="CJ482" s="58"/>
      <c r="CK482" s="58"/>
      <c r="CL482" s="58"/>
      <c r="CM482" s="58"/>
      <c r="CN482" s="58"/>
      <c r="CO482" s="58"/>
      <c r="CP482" s="58"/>
      <c r="CQ482" s="58"/>
      <c r="CR482" s="58"/>
      <c r="CS482" s="58"/>
      <c r="CT482" s="58"/>
      <c r="CU482" s="58"/>
      <c r="CV482" s="58"/>
      <c r="CW482" s="58"/>
      <c r="CX482" s="58"/>
      <c r="CY482" s="58"/>
      <c r="CZ482" s="58"/>
      <c r="DA482" s="58"/>
      <c r="DB482" s="58"/>
      <c r="DC482" s="58"/>
      <c r="DD482" s="58"/>
      <c r="DE482" s="58"/>
      <c r="DF482" s="58"/>
      <c r="DG482" s="58"/>
      <c r="DH482" s="58"/>
      <c r="DI482" s="58"/>
      <c r="DJ482" s="58"/>
      <c r="DK482" s="58"/>
      <c r="DL482" s="58"/>
      <c r="DM482" s="58"/>
      <c r="DN482" s="58"/>
      <c r="DO482" s="58"/>
      <c r="DP482" s="58"/>
      <c r="DQ482" s="58"/>
      <c r="DR482" s="58"/>
      <c r="DS482" s="58"/>
      <c r="DT482" s="58"/>
      <c r="DU482" s="58"/>
      <c r="DV482" s="58"/>
      <c r="DW482" s="58"/>
      <c r="DX482" s="58"/>
      <c r="DY482" s="58"/>
      <c r="DZ482" s="58"/>
      <c r="EA482" s="58"/>
      <c r="EB482" s="58"/>
      <c r="EC482" s="58"/>
      <c r="ED482" s="58"/>
      <c r="EE482" s="58"/>
      <c r="EF482" s="58"/>
      <c r="EG482" s="58"/>
      <c r="EH482" s="58"/>
      <c r="EI482" s="58"/>
      <c r="EJ482" s="58"/>
      <c r="EK482" s="58"/>
      <c r="EL482" s="58"/>
      <c r="EN482" s="4">
        <v>5</v>
      </c>
      <c r="EO482" s="8">
        <v>1</v>
      </c>
    </row>
    <row r="483" spans="1:145">
      <c r="B483" s="30" t="s">
        <v>1020</v>
      </c>
      <c r="C483" s="18" t="s">
        <v>210</v>
      </c>
      <c r="D483" s="4">
        <v>5</v>
      </c>
      <c r="E483" s="8">
        <v>5</v>
      </c>
      <c r="F483" s="8">
        <v>1</v>
      </c>
      <c r="I483" s="64">
        <v>3.54</v>
      </c>
      <c r="J483" s="64">
        <v>3.93</v>
      </c>
      <c r="K483" s="64">
        <v>0.50929999999999997</v>
      </c>
      <c r="L483" s="64">
        <v>75.260000000000005</v>
      </c>
      <c r="M483" s="64">
        <v>8.5800000000000001E-2</v>
      </c>
      <c r="N483" s="64">
        <v>9.8199999999999996E-2</v>
      </c>
      <c r="O483" s="64">
        <v>0.62019999999999997</v>
      </c>
      <c r="P483" s="64">
        <v>4.6899999999999997E-2</v>
      </c>
      <c r="Q483" s="64">
        <v>12.36</v>
      </c>
      <c r="R483" s="64">
        <v>6.9999999999999999E-4</v>
      </c>
      <c r="S483" s="64">
        <v>96.4512</v>
      </c>
      <c r="T483" s="31"/>
      <c r="V483" s="58">
        <f t="shared" si="619"/>
        <v>3.6702498258186522</v>
      </c>
      <c r="W483" s="58"/>
      <c r="X483" s="58">
        <f t="shared" si="620"/>
        <v>4.0745993829003684</v>
      </c>
      <c r="Y483" s="58"/>
      <c r="Z483" s="58">
        <f t="shared" si="621"/>
        <v>0.52803904979927674</v>
      </c>
      <c r="AA483" s="58"/>
      <c r="AB483" s="58">
        <f t="shared" si="622"/>
        <v>78.029096579410108</v>
      </c>
      <c r="AC483" s="58"/>
      <c r="AD483" s="58">
        <f t="shared" si="623"/>
        <v>8.8956902557977502E-2</v>
      </c>
      <c r="AE483" s="58"/>
      <c r="AF483" s="58">
        <f t="shared" si="624"/>
        <v>0.10181314488570387</v>
      </c>
      <c r="AG483" s="58"/>
      <c r="AH483" s="58">
        <f t="shared" si="625"/>
        <v>0.64301947513353896</v>
      </c>
      <c r="AI483" s="58"/>
      <c r="AJ483" s="58">
        <f t="shared" si="626"/>
        <v>4.8625626223416603E-2</v>
      </c>
      <c r="AK483" s="58"/>
      <c r="AL483" s="58">
        <f t="shared" si="627"/>
        <v>12.814770578282074</v>
      </c>
      <c r="AM483" s="58"/>
      <c r="AN483" s="58">
        <f t="shared" si="628"/>
        <v>7.2575561527487469E-4</v>
      </c>
      <c r="AO483" s="58"/>
      <c r="AP483" s="58">
        <f t="shared" si="629"/>
        <v>7.744849208719021</v>
      </c>
      <c r="AQ483" s="58">
        <f t="shared" si="630"/>
        <v>2.183206106870229E-2</v>
      </c>
      <c r="AR483" s="58">
        <f t="shared" si="631"/>
        <v>877.15617715617725</v>
      </c>
      <c r="AS483" s="58">
        <f t="shared" si="632"/>
        <v>19.150127226463106</v>
      </c>
      <c r="AT483" s="58">
        <f t="shared" si="633"/>
        <v>0.15833602063850374</v>
      </c>
      <c r="AU483" s="58">
        <f t="shared" si="634"/>
        <v>5.186354378818737</v>
      </c>
      <c r="AV483" s="58">
        <f t="shared" si="635"/>
        <v>5.9358974358974361</v>
      </c>
      <c r="AW483" s="58">
        <f t="shared" si="636"/>
        <v>6.7672070156789797E-3</v>
      </c>
      <c r="AX483" s="58">
        <f t="shared" si="637"/>
        <v>43.30461773076393</v>
      </c>
      <c r="AY483" s="58"/>
      <c r="AZ483" s="58"/>
      <c r="BA483" s="58"/>
      <c r="BB483" s="58"/>
      <c r="BC483" s="58"/>
      <c r="BD483" s="58"/>
      <c r="BE483" s="58"/>
      <c r="BF483" s="58"/>
      <c r="BG483" s="58"/>
      <c r="BH483" s="58"/>
      <c r="BI483" s="58"/>
      <c r="BJ483" s="58"/>
      <c r="BK483" s="58"/>
      <c r="BL483" s="58"/>
      <c r="BM483" s="58"/>
      <c r="BN483" s="58"/>
      <c r="BO483" s="58"/>
      <c r="BP483" s="58"/>
      <c r="BQ483" s="58"/>
      <c r="BR483" s="58"/>
      <c r="BS483" s="58"/>
      <c r="BT483" s="58"/>
      <c r="BU483" s="58"/>
      <c r="BV483" s="58"/>
      <c r="BW483" s="58"/>
      <c r="BX483" s="58"/>
      <c r="BY483" s="58"/>
      <c r="BZ483" s="58"/>
      <c r="CA483" s="58"/>
      <c r="CB483" s="58"/>
      <c r="CC483" s="58"/>
      <c r="CD483" s="58"/>
      <c r="CE483" s="58"/>
      <c r="CF483" s="58"/>
      <c r="CG483" s="58"/>
      <c r="CH483" s="58"/>
      <c r="CI483" s="58"/>
      <c r="CJ483" s="58"/>
      <c r="CK483" s="58"/>
      <c r="CL483" s="58"/>
      <c r="CM483" s="58"/>
      <c r="CN483" s="58"/>
      <c r="CO483" s="58"/>
      <c r="CP483" s="58"/>
      <c r="CQ483" s="58"/>
      <c r="CR483" s="58"/>
      <c r="CS483" s="58"/>
      <c r="CT483" s="58"/>
      <c r="CU483" s="58"/>
      <c r="CV483" s="58"/>
      <c r="CW483" s="58"/>
      <c r="CX483" s="58"/>
      <c r="CY483" s="58"/>
      <c r="CZ483" s="58"/>
      <c r="DA483" s="58"/>
      <c r="DB483" s="58"/>
      <c r="DC483" s="58"/>
      <c r="DD483" s="58"/>
      <c r="DE483" s="58"/>
      <c r="DF483" s="58"/>
      <c r="DG483" s="58"/>
      <c r="DH483" s="58"/>
      <c r="DI483" s="58"/>
      <c r="DJ483" s="58"/>
      <c r="DK483" s="58"/>
      <c r="DL483" s="58"/>
      <c r="DM483" s="58"/>
      <c r="DN483" s="58"/>
      <c r="DO483" s="58"/>
      <c r="DP483" s="58"/>
      <c r="DQ483" s="58"/>
      <c r="DR483" s="58"/>
      <c r="DS483" s="58"/>
      <c r="DT483" s="58"/>
      <c r="DU483" s="58"/>
      <c r="DV483" s="58"/>
      <c r="DW483" s="58"/>
      <c r="DX483" s="58"/>
      <c r="DY483" s="58"/>
      <c r="DZ483" s="58"/>
      <c r="EA483" s="58"/>
      <c r="EB483" s="58"/>
      <c r="EC483" s="58"/>
      <c r="ED483" s="58"/>
      <c r="EE483" s="58"/>
      <c r="EF483" s="58"/>
      <c r="EG483" s="58"/>
      <c r="EH483" s="58"/>
      <c r="EI483" s="58"/>
      <c r="EJ483" s="58"/>
      <c r="EK483" s="58"/>
      <c r="EL483" s="58"/>
      <c r="EN483" s="4">
        <v>5</v>
      </c>
      <c r="EO483" s="8">
        <v>1</v>
      </c>
    </row>
    <row r="484" spans="1:145">
      <c r="B484" s="30" t="s">
        <v>1021</v>
      </c>
      <c r="C484" s="18" t="s">
        <v>210</v>
      </c>
      <c r="D484" s="4">
        <v>5</v>
      </c>
      <c r="E484" s="8">
        <v>5</v>
      </c>
      <c r="F484" s="8">
        <v>1</v>
      </c>
      <c r="I484" s="64">
        <v>3.69</v>
      </c>
      <c r="J484" s="64">
        <v>3.85</v>
      </c>
      <c r="K484" s="64">
        <v>0.52200000000000002</v>
      </c>
      <c r="L484" s="64">
        <v>75.09</v>
      </c>
      <c r="M484" s="64">
        <v>8.6499999999999994E-2</v>
      </c>
      <c r="N484" s="64">
        <v>8.4599999999999995E-2</v>
      </c>
      <c r="O484" s="64">
        <v>0.60670000000000002</v>
      </c>
      <c r="P484" s="64">
        <v>1.11E-2</v>
      </c>
      <c r="Q484" s="64">
        <v>12.33</v>
      </c>
      <c r="R484" s="64">
        <v>1.6199999999999999E-2</v>
      </c>
      <c r="S484" s="64">
        <v>96.287199999999999</v>
      </c>
      <c r="T484" s="31"/>
      <c r="V484" s="58">
        <f t="shared" si="619"/>
        <v>3.8322850804676012</v>
      </c>
      <c r="W484" s="58"/>
      <c r="X484" s="58">
        <f t="shared" si="620"/>
        <v>3.9984546232521043</v>
      </c>
      <c r="Y484" s="58"/>
      <c r="Z484" s="58">
        <f t="shared" si="621"/>
        <v>0.54212813333444121</v>
      </c>
      <c r="AA484" s="58"/>
      <c r="AB484" s="58">
        <f t="shared" si="622"/>
        <v>77.985443548052075</v>
      </c>
      <c r="AC484" s="58"/>
      <c r="AD484" s="58">
        <f t="shared" si="623"/>
        <v>8.9835409067871935E-2</v>
      </c>
      <c r="AE484" s="58"/>
      <c r="AF484" s="58">
        <f t="shared" si="624"/>
        <v>8.786214574730597E-2</v>
      </c>
      <c r="AG484" s="58"/>
      <c r="AH484" s="58">
        <f t="shared" si="625"/>
        <v>0.63009413504598744</v>
      </c>
      <c r="AI484" s="58"/>
      <c r="AJ484" s="58">
        <f t="shared" si="626"/>
        <v>1.1528012030674899E-2</v>
      </c>
      <c r="AK484" s="58"/>
      <c r="AL484" s="58">
        <f t="shared" si="627"/>
        <v>12.805440390830764</v>
      </c>
      <c r="AM484" s="58"/>
      <c r="AN484" s="58">
        <f t="shared" si="628"/>
        <v>1.6824666206930929E-2</v>
      </c>
      <c r="AO484" s="58"/>
      <c r="AP484" s="58">
        <f t="shared" si="629"/>
        <v>7.830739703719706</v>
      </c>
      <c r="AQ484" s="58">
        <f t="shared" si="630"/>
        <v>2.2467532467532463E-2</v>
      </c>
      <c r="AR484" s="58">
        <f t="shared" si="631"/>
        <v>868.09248554913302</v>
      </c>
      <c r="AS484" s="58">
        <f t="shared" si="632"/>
        <v>19.503896103896103</v>
      </c>
      <c r="AT484" s="58">
        <f t="shared" si="633"/>
        <v>0.13944288775342012</v>
      </c>
      <c r="AU484" s="58">
        <f t="shared" si="634"/>
        <v>6.1702127659574479</v>
      </c>
      <c r="AV484" s="58">
        <f t="shared" si="635"/>
        <v>6.0346820809248571</v>
      </c>
      <c r="AW484" s="58">
        <f t="shared" si="636"/>
        <v>6.9516580103875366E-3</v>
      </c>
      <c r="AX484" s="58">
        <f t="shared" si="637"/>
        <v>39.099402642053143</v>
      </c>
      <c r="AY484" s="58"/>
      <c r="AZ484" s="58"/>
      <c r="BA484" s="58"/>
      <c r="BB484" s="58"/>
      <c r="BC484" s="58"/>
      <c r="BD484" s="58"/>
      <c r="BE484" s="58"/>
      <c r="BF484" s="58"/>
      <c r="BG484" s="58"/>
      <c r="BH484" s="58"/>
      <c r="BI484" s="58"/>
      <c r="BJ484" s="58"/>
      <c r="BK484" s="58"/>
      <c r="BL484" s="58"/>
      <c r="BM484" s="58"/>
      <c r="BN484" s="58"/>
      <c r="BO484" s="58"/>
      <c r="BP484" s="58"/>
      <c r="BQ484" s="58"/>
      <c r="BR484" s="58"/>
      <c r="BS484" s="58"/>
      <c r="BT484" s="58"/>
      <c r="BU484" s="58"/>
      <c r="BV484" s="58"/>
      <c r="BW484" s="58"/>
      <c r="BX484" s="58"/>
      <c r="BY484" s="58"/>
      <c r="BZ484" s="58"/>
      <c r="CA484" s="58"/>
      <c r="CB484" s="58"/>
      <c r="CC484" s="58"/>
      <c r="CD484" s="58"/>
      <c r="CE484" s="58"/>
      <c r="CF484" s="58"/>
      <c r="CG484" s="58"/>
      <c r="CH484" s="58"/>
      <c r="CI484" s="58"/>
      <c r="CJ484" s="58"/>
      <c r="CK484" s="58"/>
      <c r="CL484" s="58"/>
      <c r="CM484" s="58"/>
      <c r="CN484" s="58"/>
      <c r="CO484" s="58"/>
      <c r="CP484" s="58"/>
      <c r="CQ484" s="58"/>
      <c r="CR484" s="58"/>
      <c r="CS484" s="58"/>
      <c r="CT484" s="58"/>
      <c r="CU484" s="58"/>
      <c r="CV484" s="58"/>
      <c r="CW484" s="58"/>
      <c r="CX484" s="58"/>
      <c r="CY484" s="58"/>
      <c r="CZ484" s="58"/>
      <c r="DA484" s="58"/>
      <c r="DB484" s="58"/>
      <c r="DC484" s="58"/>
      <c r="DD484" s="58"/>
      <c r="DE484" s="58"/>
      <c r="DF484" s="58"/>
      <c r="DG484" s="58"/>
      <c r="DH484" s="58"/>
      <c r="DI484" s="58"/>
      <c r="DJ484" s="58"/>
      <c r="DK484" s="58"/>
      <c r="DL484" s="58"/>
      <c r="DM484" s="58"/>
      <c r="DN484" s="58"/>
      <c r="DO484" s="58"/>
      <c r="DP484" s="58"/>
      <c r="DQ484" s="58"/>
      <c r="DR484" s="58"/>
      <c r="DS484" s="58"/>
      <c r="DT484" s="58"/>
      <c r="DU484" s="58"/>
      <c r="DV484" s="58"/>
      <c r="DW484" s="58"/>
      <c r="DX484" s="58"/>
      <c r="DY484" s="58"/>
      <c r="DZ484" s="58"/>
      <c r="EA484" s="58"/>
      <c r="EB484" s="58"/>
      <c r="EC484" s="58"/>
      <c r="ED484" s="58"/>
      <c r="EE484" s="58"/>
      <c r="EF484" s="58"/>
      <c r="EG484" s="58"/>
      <c r="EH484" s="58"/>
      <c r="EI484" s="58"/>
      <c r="EJ484" s="58"/>
      <c r="EK484" s="58"/>
      <c r="EL484" s="58"/>
      <c r="EN484" s="4">
        <v>5</v>
      </c>
      <c r="EO484" s="8">
        <v>1</v>
      </c>
    </row>
    <row r="485" spans="1:145">
      <c r="B485" s="30" t="s">
        <v>1022</v>
      </c>
      <c r="C485" s="18" t="s">
        <v>210</v>
      </c>
      <c r="D485" s="4">
        <v>5</v>
      </c>
      <c r="E485" s="8">
        <v>5</v>
      </c>
      <c r="F485" s="8">
        <v>1</v>
      </c>
      <c r="I485" s="64">
        <v>3.65</v>
      </c>
      <c r="J485" s="64">
        <v>3.95</v>
      </c>
      <c r="K485" s="64">
        <v>0.54779999999999995</v>
      </c>
      <c r="L485" s="64">
        <v>73.88</v>
      </c>
      <c r="M485" s="64">
        <v>7.7100000000000002E-2</v>
      </c>
      <c r="N485" s="64">
        <v>7.2300000000000003E-2</v>
      </c>
      <c r="O485" s="64">
        <v>0.62109999999999999</v>
      </c>
      <c r="P485" s="64">
        <v>7.3000000000000001E-3</v>
      </c>
      <c r="Q485" s="64">
        <v>12.03</v>
      </c>
      <c r="R485" s="64">
        <v>1.01E-2</v>
      </c>
      <c r="S485" s="64">
        <v>94.845799999999997</v>
      </c>
      <c r="T485" s="31"/>
      <c r="V485" s="58">
        <f t="shared" si="619"/>
        <v>3.8483517456756124</v>
      </c>
      <c r="W485" s="58"/>
      <c r="X485" s="58">
        <f t="shared" si="620"/>
        <v>4.1646546288818271</v>
      </c>
      <c r="Y485" s="58"/>
      <c r="Z485" s="58">
        <f t="shared" si="621"/>
        <v>0.57756906473454805</v>
      </c>
      <c r="AA485" s="58"/>
      <c r="AB485" s="58">
        <f t="shared" si="622"/>
        <v>77.894856704250486</v>
      </c>
      <c r="AC485" s="58"/>
      <c r="AD485" s="58">
        <f t="shared" si="623"/>
        <v>8.1289840983997191E-2</v>
      </c>
      <c r="AE485" s="58"/>
      <c r="AF485" s="58">
        <f t="shared" si="624"/>
        <v>7.6228994852697754E-2</v>
      </c>
      <c r="AG485" s="58"/>
      <c r="AH485" s="58">
        <f t="shared" si="625"/>
        <v>0.65485240253126653</v>
      </c>
      <c r="AI485" s="58"/>
      <c r="AJ485" s="58">
        <f t="shared" si="626"/>
        <v>7.6967034913512245E-3</v>
      </c>
      <c r="AK485" s="58"/>
      <c r="AL485" s="58">
        <f t="shared" si="627"/>
        <v>12.68374561656921</v>
      </c>
      <c r="AM485" s="58"/>
      <c r="AN485" s="58">
        <f t="shared" si="628"/>
        <v>1.0648863734609229E-2</v>
      </c>
      <c r="AO485" s="58"/>
      <c r="AP485" s="58">
        <f t="shared" si="629"/>
        <v>8.01300637455744</v>
      </c>
      <c r="AQ485" s="58">
        <f t="shared" si="630"/>
        <v>1.9518987341772154E-2</v>
      </c>
      <c r="AR485" s="58">
        <f t="shared" si="631"/>
        <v>958.23605706874184</v>
      </c>
      <c r="AS485" s="58">
        <f t="shared" si="632"/>
        <v>18.703797468354431</v>
      </c>
      <c r="AT485" s="58">
        <f t="shared" si="633"/>
        <v>0.11640637578489778</v>
      </c>
      <c r="AU485" s="58">
        <f t="shared" si="634"/>
        <v>7.5767634854771773</v>
      </c>
      <c r="AV485" s="58">
        <f t="shared" si="635"/>
        <v>7.1050583657587536</v>
      </c>
      <c r="AW485" s="58">
        <f t="shared" si="636"/>
        <v>7.4147265836491593E-3</v>
      </c>
      <c r="AX485" s="58">
        <f t="shared" si="637"/>
        <v>34.333020847906468</v>
      </c>
      <c r="AY485" s="58"/>
      <c r="AZ485" s="58"/>
      <c r="BA485" s="58"/>
      <c r="BB485" s="58"/>
      <c r="BC485" s="58"/>
      <c r="BD485" s="58"/>
      <c r="BE485" s="58"/>
      <c r="BF485" s="58"/>
      <c r="BG485" s="58"/>
      <c r="BH485" s="58"/>
      <c r="BI485" s="58"/>
      <c r="BJ485" s="58"/>
      <c r="BK485" s="58"/>
      <c r="BL485" s="58"/>
      <c r="BM485" s="58"/>
      <c r="BN485" s="58"/>
      <c r="BO485" s="58"/>
      <c r="BP485" s="58"/>
      <c r="BQ485" s="58"/>
      <c r="BR485" s="58"/>
      <c r="BS485" s="58"/>
      <c r="BT485" s="58"/>
      <c r="BU485" s="58"/>
      <c r="BV485" s="58"/>
      <c r="BW485" s="58"/>
      <c r="BX485" s="58"/>
      <c r="BY485" s="58"/>
      <c r="BZ485" s="58"/>
      <c r="CA485" s="58"/>
      <c r="CB485" s="58"/>
      <c r="CC485" s="58"/>
      <c r="CD485" s="58"/>
      <c r="CE485" s="58"/>
      <c r="CF485" s="58"/>
      <c r="CG485" s="58"/>
      <c r="CH485" s="58"/>
      <c r="CI485" s="58"/>
      <c r="CJ485" s="58"/>
      <c r="CK485" s="58"/>
      <c r="CL485" s="58"/>
      <c r="CM485" s="58"/>
      <c r="CN485" s="58"/>
      <c r="CO485" s="58"/>
      <c r="CP485" s="58"/>
      <c r="CQ485" s="58"/>
      <c r="CR485" s="58"/>
      <c r="CS485" s="58"/>
      <c r="CT485" s="58"/>
      <c r="CU485" s="58"/>
      <c r="CV485" s="58"/>
      <c r="CW485" s="58"/>
      <c r="CX485" s="58"/>
      <c r="CY485" s="58"/>
      <c r="CZ485" s="58"/>
      <c r="DA485" s="58"/>
      <c r="DB485" s="58"/>
      <c r="DC485" s="58"/>
      <c r="DD485" s="58"/>
      <c r="DE485" s="58"/>
      <c r="DF485" s="58"/>
      <c r="DG485" s="58"/>
      <c r="DH485" s="58"/>
      <c r="DI485" s="58"/>
      <c r="DJ485" s="58"/>
      <c r="DK485" s="58"/>
      <c r="DL485" s="58"/>
      <c r="DM485" s="58"/>
      <c r="DN485" s="58"/>
      <c r="DO485" s="58"/>
      <c r="DP485" s="58"/>
      <c r="DQ485" s="58"/>
      <c r="DR485" s="58"/>
      <c r="DS485" s="58"/>
      <c r="DT485" s="58"/>
      <c r="DU485" s="58"/>
      <c r="DV485" s="58"/>
      <c r="DW485" s="58"/>
      <c r="DX485" s="58"/>
      <c r="DY485" s="58"/>
      <c r="DZ485" s="58"/>
      <c r="EA485" s="58"/>
      <c r="EB485" s="58"/>
      <c r="EC485" s="58"/>
      <c r="ED485" s="58"/>
      <c r="EE485" s="58"/>
      <c r="EF485" s="58"/>
      <c r="EG485" s="58"/>
      <c r="EH485" s="58"/>
      <c r="EI485" s="58"/>
      <c r="EJ485" s="58"/>
      <c r="EK485" s="58"/>
      <c r="EL485" s="58"/>
      <c r="EN485" s="4">
        <v>5</v>
      </c>
      <c r="EO485" s="8">
        <v>1</v>
      </c>
    </row>
    <row r="486" spans="1:145">
      <c r="B486" s="30" t="s">
        <v>1023</v>
      </c>
      <c r="C486" s="18" t="s">
        <v>210</v>
      </c>
      <c r="D486" s="4">
        <v>5</v>
      </c>
      <c r="E486" s="8">
        <v>5</v>
      </c>
      <c r="F486" s="8">
        <v>1</v>
      </c>
      <c r="I486" s="64">
        <v>3.61</v>
      </c>
      <c r="J486" s="64">
        <v>3.87</v>
      </c>
      <c r="K486" s="64">
        <v>0.6492</v>
      </c>
      <c r="L486" s="64">
        <v>75.430000000000007</v>
      </c>
      <c r="M486" s="64">
        <v>0.1181</v>
      </c>
      <c r="N486" s="64">
        <v>6.93E-2</v>
      </c>
      <c r="O486" s="64">
        <v>0.62839999999999996</v>
      </c>
      <c r="P486" s="64">
        <v>0</v>
      </c>
      <c r="Q486" s="64">
        <v>12.34</v>
      </c>
      <c r="R486" s="64">
        <v>2.81E-2</v>
      </c>
      <c r="S486" s="64">
        <v>96.743200000000002</v>
      </c>
      <c r="T486" s="31"/>
      <c r="V486" s="58">
        <f t="shared" si="619"/>
        <v>3.7315284175011785</v>
      </c>
      <c r="W486" s="58"/>
      <c r="X486" s="58">
        <f t="shared" si="620"/>
        <v>4.0002811567117895</v>
      </c>
      <c r="Y486" s="58"/>
      <c r="Z486" s="58">
        <f t="shared" si="621"/>
        <v>0.67105491652126459</v>
      </c>
      <c r="AA486" s="58"/>
      <c r="AB486" s="58">
        <f t="shared" si="622"/>
        <v>77.969304302524634</v>
      </c>
      <c r="AC486" s="58"/>
      <c r="AD486" s="58">
        <f t="shared" si="623"/>
        <v>0.12207576346451224</v>
      </c>
      <c r="AE486" s="58"/>
      <c r="AF486" s="58">
        <f t="shared" si="624"/>
        <v>7.1632941643443665E-2</v>
      </c>
      <c r="AG486" s="58"/>
      <c r="AH486" s="58">
        <f t="shared" si="625"/>
        <v>0.64955469738441562</v>
      </c>
      <c r="AI486" s="58"/>
      <c r="AJ486" s="58">
        <f t="shared" si="626"/>
        <v>0</v>
      </c>
      <c r="AK486" s="58"/>
      <c r="AL486" s="58">
        <f t="shared" si="627"/>
        <v>12.755418468688239</v>
      </c>
      <c r="AM486" s="58"/>
      <c r="AN486" s="58">
        <f t="shared" si="628"/>
        <v>2.9045969122377592E-2</v>
      </c>
      <c r="AO486" s="58"/>
      <c r="AP486" s="58">
        <f t="shared" si="629"/>
        <v>7.731809574212968</v>
      </c>
      <c r="AQ486" s="58">
        <f t="shared" si="630"/>
        <v>3.0516795865633075E-2</v>
      </c>
      <c r="AR486" s="58">
        <f t="shared" si="631"/>
        <v>638.69602032176135</v>
      </c>
      <c r="AS486" s="58">
        <f t="shared" si="632"/>
        <v>19.490956072351423</v>
      </c>
      <c r="AT486" s="58">
        <f t="shared" si="633"/>
        <v>0.11028007638446848</v>
      </c>
      <c r="AU486" s="58">
        <f t="shared" si="634"/>
        <v>9.36796536796537</v>
      </c>
      <c r="AV486" s="58">
        <f t="shared" si="635"/>
        <v>5.4970364098221847</v>
      </c>
      <c r="AW486" s="58">
        <f t="shared" si="636"/>
        <v>8.6066551769852836E-3</v>
      </c>
      <c r="AX486" s="58">
        <f t="shared" si="637"/>
        <v>29.71934500137333</v>
      </c>
      <c r="AY486" s="58"/>
      <c r="AZ486" s="58"/>
      <c r="BA486" s="58"/>
      <c r="BB486" s="58"/>
      <c r="BC486" s="58"/>
      <c r="BD486" s="58"/>
      <c r="BE486" s="58"/>
      <c r="BF486" s="58"/>
      <c r="BG486" s="58"/>
      <c r="BH486" s="58"/>
      <c r="BI486" s="58"/>
      <c r="BJ486" s="58"/>
      <c r="BK486" s="58"/>
      <c r="BL486" s="58"/>
      <c r="BM486" s="58"/>
      <c r="BN486" s="58"/>
      <c r="BO486" s="58"/>
      <c r="BP486" s="58"/>
      <c r="BQ486" s="58"/>
      <c r="BR486" s="58"/>
      <c r="BS486" s="58"/>
      <c r="BT486" s="58"/>
      <c r="BU486" s="58"/>
      <c r="BV486" s="58"/>
      <c r="BW486" s="58"/>
      <c r="BX486" s="58"/>
      <c r="BY486" s="58"/>
      <c r="BZ486" s="58"/>
      <c r="CA486" s="58"/>
      <c r="CB486" s="58"/>
      <c r="CC486" s="58"/>
      <c r="CD486" s="58"/>
      <c r="CE486" s="58"/>
      <c r="CF486" s="58"/>
      <c r="CG486" s="58"/>
      <c r="CH486" s="58"/>
      <c r="CI486" s="58"/>
      <c r="CJ486" s="58"/>
      <c r="CK486" s="58"/>
      <c r="CL486" s="58"/>
      <c r="CM486" s="58"/>
      <c r="CN486" s="58"/>
      <c r="CO486" s="58"/>
      <c r="CP486" s="58"/>
      <c r="CQ486" s="58"/>
      <c r="CR486" s="58"/>
      <c r="CS486" s="58"/>
      <c r="CT486" s="58"/>
      <c r="CU486" s="58"/>
      <c r="CV486" s="58"/>
      <c r="CW486" s="58"/>
      <c r="CX486" s="58"/>
      <c r="CY486" s="58"/>
      <c r="CZ486" s="58"/>
      <c r="DA486" s="58"/>
      <c r="DB486" s="58"/>
      <c r="DC486" s="58"/>
      <c r="DD486" s="58"/>
      <c r="DE486" s="58"/>
      <c r="DF486" s="58"/>
      <c r="DG486" s="58"/>
      <c r="DH486" s="58"/>
      <c r="DI486" s="58"/>
      <c r="DJ486" s="58"/>
      <c r="DK486" s="58"/>
      <c r="DL486" s="58"/>
      <c r="DM486" s="58"/>
      <c r="DN486" s="58"/>
      <c r="DO486" s="58"/>
      <c r="DP486" s="58"/>
      <c r="DQ486" s="58"/>
      <c r="DR486" s="58"/>
      <c r="DS486" s="58"/>
      <c r="DT486" s="58"/>
      <c r="DU486" s="58"/>
      <c r="DV486" s="58"/>
      <c r="DW486" s="58"/>
      <c r="DX486" s="58"/>
      <c r="DY486" s="58"/>
      <c r="DZ486" s="58"/>
      <c r="EA486" s="58"/>
      <c r="EB486" s="58"/>
      <c r="EC486" s="58"/>
      <c r="ED486" s="58"/>
      <c r="EE486" s="58"/>
      <c r="EF486" s="58"/>
      <c r="EG486" s="58"/>
      <c r="EH486" s="58"/>
      <c r="EI486" s="58"/>
      <c r="EJ486" s="58"/>
      <c r="EK486" s="58"/>
      <c r="EL486" s="58"/>
      <c r="EN486" s="4">
        <v>5</v>
      </c>
      <c r="EO486" s="8">
        <v>1</v>
      </c>
    </row>
    <row r="487" spans="1:145" s="16" customFormat="1">
      <c r="A487" s="1"/>
      <c r="B487" s="1" t="s">
        <v>130</v>
      </c>
      <c r="C487" s="1" t="s">
        <v>210</v>
      </c>
      <c r="D487" s="1">
        <v>5</v>
      </c>
      <c r="E487" s="1">
        <v>5</v>
      </c>
      <c r="F487" s="1">
        <v>1</v>
      </c>
      <c r="G487" s="1"/>
      <c r="H487" s="1"/>
      <c r="I487" s="59">
        <f t="shared" ref="I487:S487" si="638">AVERAGE(I473:I486)</f>
        <v>3.6621428571428569</v>
      </c>
      <c r="J487" s="59">
        <f t="shared" si="638"/>
        <v>3.8857142857142861</v>
      </c>
      <c r="K487" s="59">
        <f t="shared" si="638"/>
        <v>0.53708571428571428</v>
      </c>
      <c r="L487" s="59">
        <f t="shared" si="638"/>
        <v>74.605000000000004</v>
      </c>
      <c r="M487" s="59">
        <f t="shared" si="638"/>
        <v>8.6392857142857146E-2</v>
      </c>
      <c r="N487" s="59">
        <f t="shared" si="638"/>
        <v>7.5285714285714275E-2</v>
      </c>
      <c r="O487" s="59">
        <f t="shared" si="638"/>
        <v>0.61767857142857141</v>
      </c>
      <c r="P487" s="59">
        <f t="shared" si="638"/>
        <v>4.7628571428571416E-2</v>
      </c>
      <c r="Q487" s="59">
        <f t="shared" si="638"/>
        <v>12.257857142857146</v>
      </c>
      <c r="R487" s="59">
        <f t="shared" si="638"/>
        <v>1.1764285714285715E-2</v>
      </c>
      <c r="S487" s="59">
        <f t="shared" si="638"/>
        <v>95.786635714285723</v>
      </c>
      <c r="T487" s="1"/>
      <c r="U487" s="1"/>
      <c r="V487" s="59">
        <f>AVERAGE(V473:V486)</f>
        <v>3.823642934659635</v>
      </c>
      <c r="W487" s="59">
        <f>STDEV(V473:V486)</f>
        <v>8.8771412365928282E-2</v>
      </c>
      <c r="X487" s="59">
        <f>AVERAGE(X473:X486)</f>
        <v>4.0568868061670269</v>
      </c>
      <c r="Y487" s="59">
        <f>STDEV(X473:X486)</f>
        <v>5.9433923561283769E-2</v>
      </c>
      <c r="Z487" s="59">
        <f>AVERAGE(Z473:Z486)</f>
        <v>0.5606685138382147</v>
      </c>
      <c r="AA487" s="59">
        <f>STDEV(Z473:Z486)</f>
        <v>6.5953068957854175E-2</v>
      </c>
      <c r="AB487" s="59">
        <f>AVERAGE(AB473:AB486)</f>
        <v>77.886486799772101</v>
      </c>
      <c r="AC487" s="59">
        <f>STDEV(AB473:AB486)</f>
        <v>0.15584674587493061</v>
      </c>
      <c r="AD487" s="59">
        <f>AVERAGE(AD473:AD486)</f>
        <v>9.017137738005207E-2</v>
      </c>
      <c r="AE487" s="59">
        <f>STDEV(AD473:AD486)</f>
        <v>1.6823720808334237E-2</v>
      </c>
      <c r="AF487" s="59">
        <f>AVERAGE(AF473:AF486)</f>
        <v>7.858505063830043E-2</v>
      </c>
      <c r="AG487" s="59">
        <f>STDEV(AF473:AF486)</f>
        <v>1.4315874404317539E-2</v>
      </c>
      <c r="AH487" s="59">
        <f>AVERAGE(AH473:AH486)</f>
        <v>0.64487922072969772</v>
      </c>
      <c r="AI487" s="59">
        <f>STDEV(AH473:AH486)</f>
        <v>2.7436026986336962E-2</v>
      </c>
      <c r="AJ487" s="59">
        <f>AVERAGE(AJ473:AJ486)</f>
        <v>4.9736786573101668E-2</v>
      </c>
      <c r="AK487" s="59">
        <f>STDEV(AJ473:AJ486)</f>
        <v>4.1801062877734066E-2</v>
      </c>
      <c r="AL487" s="59">
        <f>AVERAGE(AL473:AL486)</f>
        <v>12.796570937384228</v>
      </c>
      <c r="AM487" s="59">
        <f>STDEV(AL473:AL486)</f>
        <v>0.14743619972571084</v>
      </c>
      <c r="AN487" s="59">
        <f>AVERAGE(AN473:AN486)</f>
        <v>1.2282025855293411E-2</v>
      </c>
      <c r="AO487" s="59">
        <f>STDEV(AN473:AN486)</f>
        <v>1.0656226133436074E-2</v>
      </c>
      <c r="AP487" s="59">
        <f t="shared" ref="AP487:DA487" si="639">AVERAGE(AP473:AP486)</f>
        <v>7.8805297408266606</v>
      </c>
      <c r="AQ487" s="59">
        <f t="shared" si="639"/>
        <v>2.2224633775354941E-2</v>
      </c>
      <c r="AR487" s="59">
        <f t="shared" si="639"/>
        <v>895.99589231065329</v>
      </c>
      <c r="AS487" s="59">
        <f t="shared" si="639"/>
        <v>19.20230845640889</v>
      </c>
      <c r="AT487" s="59">
        <f t="shared" si="639"/>
        <v>0.12199576023983404</v>
      </c>
      <c r="AU487" s="59">
        <f t="shared" si="639"/>
        <v>7.4042270038679208</v>
      </c>
      <c r="AV487" s="59">
        <f t="shared" si="639"/>
        <v>6.497267156511974</v>
      </c>
      <c r="AW487" s="59">
        <f t="shared" si="639"/>
        <v>7.1981254407581727E-3</v>
      </c>
      <c r="AX487" s="59">
        <f t="shared" si="639"/>
        <v>35.689824792598884</v>
      </c>
      <c r="AY487" s="59">
        <f t="shared" si="639"/>
        <v>41.954999999999998</v>
      </c>
      <c r="AZ487" s="59" t="e">
        <f t="shared" si="639"/>
        <v>#DIV/0!</v>
      </c>
      <c r="BA487" s="59" t="e">
        <f t="shared" si="639"/>
        <v>#DIV/0!</v>
      </c>
      <c r="BB487" s="59" t="e">
        <f t="shared" si="639"/>
        <v>#DIV/0!</v>
      </c>
      <c r="BC487" s="59">
        <f t="shared" si="639"/>
        <v>4645.5600000000004</v>
      </c>
      <c r="BD487" s="59">
        <f t="shared" si="639"/>
        <v>4.5449999999999999</v>
      </c>
      <c r="BE487" s="59" t="e">
        <f t="shared" si="639"/>
        <v>#DIV/0!</v>
      </c>
      <c r="BF487" s="59" t="e">
        <f t="shared" si="639"/>
        <v>#DIV/0!</v>
      </c>
      <c r="BG487" s="59">
        <f t="shared" si="639"/>
        <v>7.34</v>
      </c>
      <c r="BH487" s="59" t="e">
        <f t="shared" si="639"/>
        <v>#DIV/0!</v>
      </c>
      <c r="BI487" s="59">
        <f t="shared" si="639"/>
        <v>0.39150000000000001</v>
      </c>
      <c r="BJ487" s="59" t="e">
        <f t="shared" si="639"/>
        <v>#DIV/0!</v>
      </c>
      <c r="BK487" s="59" t="e">
        <f t="shared" si="639"/>
        <v>#DIV/0!</v>
      </c>
      <c r="BL487" s="59" t="e">
        <f t="shared" si="639"/>
        <v>#DIV/0!</v>
      </c>
      <c r="BM487" s="59">
        <f t="shared" si="639"/>
        <v>136.565</v>
      </c>
      <c r="BN487" s="59">
        <f t="shared" si="639"/>
        <v>69.44</v>
      </c>
      <c r="BO487" s="59">
        <f t="shared" si="639"/>
        <v>9.9499999999999993</v>
      </c>
      <c r="BP487" s="59">
        <f t="shared" si="639"/>
        <v>47.524999999999999</v>
      </c>
      <c r="BQ487" s="59">
        <f t="shared" si="639"/>
        <v>6.7949999999999999</v>
      </c>
      <c r="BR487" s="59" t="e">
        <f t="shared" si="639"/>
        <v>#DIV/0!</v>
      </c>
      <c r="BS487" s="59">
        <f t="shared" si="639"/>
        <v>6.3049999999999997</v>
      </c>
      <c r="BT487" s="59">
        <f t="shared" si="639"/>
        <v>1052.375</v>
      </c>
      <c r="BU487" s="59">
        <f t="shared" si="639"/>
        <v>14.675000000000001</v>
      </c>
      <c r="BV487" s="59">
        <f t="shared" si="639"/>
        <v>29.89</v>
      </c>
      <c r="BW487" s="59">
        <f t="shared" si="639"/>
        <v>3.1950000000000003</v>
      </c>
      <c r="BX487" s="59">
        <f t="shared" si="639"/>
        <v>10.664999999999999</v>
      </c>
      <c r="BY487" s="59">
        <f t="shared" si="639"/>
        <v>2.06</v>
      </c>
      <c r="BZ487" s="59">
        <f t="shared" si="639"/>
        <v>0.34699999999999998</v>
      </c>
      <c r="CA487" s="59">
        <f t="shared" si="639"/>
        <v>1.5150000000000001</v>
      </c>
      <c r="CB487" s="59">
        <f t="shared" si="639"/>
        <v>0.26650000000000001</v>
      </c>
      <c r="CC487" s="59">
        <f t="shared" si="639"/>
        <v>1.44</v>
      </c>
      <c r="CD487" s="59">
        <f t="shared" si="639"/>
        <v>0.31900000000000001</v>
      </c>
      <c r="CE487" s="59">
        <f t="shared" si="639"/>
        <v>0.96500000000000008</v>
      </c>
      <c r="CF487" s="59">
        <f t="shared" si="639"/>
        <v>0.16949999999999998</v>
      </c>
      <c r="CG487" s="59">
        <f t="shared" si="639"/>
        <v>1.07</v>
      </c>
      <c r="CH487" s="59">
        <f t="shared" si="639"/>
        <v>0.18099999999999999</v>
      </c>
      <c r="CI487" s="59">
        <f t="shared" si="639"/>
        <v>1.7649999999999999</v>
      </c>
      <c r="CJ487" s="59">
        <f t="shared" si="639"/>
        <v>0.65300000000000002</v>
      </c>
      <c r="CK487" s="59">
        <f t="shared" si="639"/>
        <v>14.765000000000001</v>
      </c>
      <c r="CL487" s="59">
        <f t="shared" si="639"/>
        <v>11.094999999999999</v>
      </c>
      <c r="CM487" s="59">
        <f t="shared" si="639"/>
        <v>4.8849999999999998</v>
      </c>
      <c r="CN487" s="59">
        <f t="shared" si="639"/>
        <v>1.3224677240630798</v>
      </c>
      <c r="CO487" s="59">
        <f t="shared" si="639"/>
        <v>13.737937062937064</v>
      </c>
      <c r="CP487" s="59">
        <f t="shared" si="639"/>
        <v>9.3017311101546252</v>
      </c>
      <c r="CQ487" s="59">
        <f t="shared" si="639"/>
        <v>7.1348481982408023</v>
      </c>
      <c r="CR487" s="59">
        <f t="shared" si="639"/>
        <v>28.006905594405595</v>
      </c>
      <c r="CS487" s="59">
        <f t="shared" si="639"/>
        <v>7.5611318564868544</v>
      </c>
      <c r="CT487" s="59">
        <f t="shared" si="639"/>
        <v>1.3833953304313416</v>
      </c>
      <c r="CU487" s="59">
        <f t="shared" si="639"/>
        <v>4.214165456509634</v>
      </c>
      <c r="CV487" s="59">
        <f t="shared" si="639"/>
        <v>4.9732116249656511E-2</v>
      </c>
      <c r="CW487" s="59">
        <f t="shared" si="639"/>
        <v>35.249534491360649</v>
      </c>
      <c r="CX487" s="59">
        <f t="shared" si="639"/>
        <v>2.0410656333453394</v>
      </c>
      <c r="CY487" s="59">
        <f t="shared" si="639"/>
        <v>0.44015303652144527</v>
      </c>
      <c r="CZ487" s="59">
        <f t="shared" si="639"/>
        <v>71.679396010214759</v>
      </c>
      <c r="DA487" s="59">
        <f t="shared" si="639"/>
        <v>0.33345132148262507</v>
      </c>
      <c r="DB487" s="59">
        <f t="shared" ref="DB487:EL487" si="640">AVERAGE(DB473:DB486)</f>
        <v>7.7060230467771467</v>
      </c>
      <c r="DC487" s="59">
        <f t="shared" si="640"/>
        <v>10.397517131324509</v>
      </c>
      <c r="DD487" s="59">
        <f t="shared" si="640"/>
        <v>94.82894281480614</v>
      </c>
      <c r="DE487" s="59">
        <f t="shared" si="640"/>
        <v>16.999741856753964</v>
      </c>
      <c r="DF487" s="59">
        <f t="shared" si="640"/>
        <v>154.96819580304103</v>
      </c>
      <c r="DG487" s="59">
        <f t="shared" si="640"/>
        <v>0.61225575735124482</v>
      </c>
      <c r="DH487" s="59">
        <f t="shared" si="640"/>
        <v>77.47080915538362</v>
      </c>
      <c r="DI487" s="59">
        <f t="shared" si="640"/>
        <v>12.817154728927582</v>
      </c>
      <c r="DJ487" s="59">
        <f t="shared" si="640"/>
        <v>1.9671521909461989</v>
      </c>
      <c r="DK487" s="59">
        <f t="shared" si="640"/>
        <v>22.145736022660948</v>
      </c>
      <c r="DL487" s="59">
        <f t="shared" si="640"/>
        <v>10.915607315932958</v>
      </c>
      <c r="DM487" s="59">
        <f t="shared" si="640"/>
        <v>7.0174333714295649</v>
      </c>
      <c r="DN487" s="59">
        <f t="shared" si="640"/>
        <v>7.9572453809741948</v>
      </c>
      <c r="DO487" s="59">
        <f t="shared" si="640"/>
        <v>2.1627418857199974</v>
      </c>
      <c r="DP487" s="59">
        <f t="shared" si="640"/>
        <v>1.9298951048951047</v>
      </c>
      <c r="DQ487" s="59">
        <f t="shared" si="640"/>
        <v>0.13392734000504586</v>
      </c>
      <c r="DR487" s="59">
        <f t="shared" si="640"/>
        <v>0.14299414517718501</v>
      </c>
      <c r="DS487" s="59">
        <f t="shared" si="640"/>
        <v>86.055168742149348</v>
      </c>
      <c r="DT487" s="59">
        <f t="shared" si="640"/>
        <v>16.935863958736299</v>
      </c>
      <c r="DU487" s="59">
        <f t="shared" si="640"/>
        <v>0.19337554412346658</v>
      </c>
      <c r="DV487" s="59">
        <f t="shared" si="640"/>
        <v>4.3350828113102507E-2</v>
      </c>
      <c r="DW487" s="59">
        <f t="shared" si="640"/>
        <v>0.10313507414571244</v>
      </c>
      <c r="DX487" s="59">
        <f t="shared" si="640"/>
        <v>0.22725242509217836</v>
      </c>
      <c r="DY487" s="59">
        <f t="shared" si="640"/>
        <v>12.305801301111014</v>
      </c>
      <c r="DZ487" s="59">
        <f t="shared" si="640"/>
        <v>131.60170626745369</v>
      </c>
      <c r="EA487" s="59">
        <f t="shared" si="640"/>
        <v>27.044664732430689</v>
      </c>
      <c r="EB487" s="59">
        <f t="shared" si="640"/>
        <v>1.391129846102094</v>
      </c>
      <c r="EC487" s="59">
        <f t="shared" si="640"/>
        <v>21.670131705101678</v>
      </c>
      <c r="ED487" s="59">
        <f t="shared" si="640"/>
        <v>6.1166197123875197</v>
      </c>
      <c r="EE487" s="59">
        <f t="shared" si="640"/>
        <v>6.5120828386756369</v>
      </c>
      <c r="EF487" s="59">
        <f t="shared" si="640"/>
        <v>0.33259760880619726</v>
      </c>
      <c r="EG487" s="59">
        <f t="shared" si="640"/>
        <v>7.1679396010214766</v>
      </c>
      <c r="EH487" s="59">
        <f t="shared" si="640"/>
        <v>21.503818803064426</v>
      </c>
      <c r="EI487" s="59">
        <f t="shared" si="640"/>
        <v>7.7191767085725216</v>
      </c>
      <c r="EJ487" s="59">
        <f t="shared" si="640"/>
        <v>22.007651826072262</v>
      </c>
      <c r="EK487" s="59">
        <f t="shared" si="640"/>
        <v>42.010358391608392</v>
      </c>
      <c r="EL487" s="59">
        <f t="shared" si="640"/>
        <v>0.58833333333333326</v>
      </c>
      <c r="EN487" s="16">
        <v>5</v>
      </c>
      <c r="EO487" s="16">
        <v>1</v>
      </c>
    </row>
    <row r="488" spans="1:145" s="19" customFormat="1">
      <c r="A488" s="2"/>
      <c r="B488" s="2"/>
      <c r="C488" s="2"/>
      <c r="D488" s="2"/>
      <c r="E488" s="2"/>
      <c r="F488" s="2"/>
      <c r="G488" s="2"/>
      <c r="H488" s="2"/>
      <c r="I488" s="60">
        <f>STDEV(I473:I486)</f>
        <v>6.9634051288870902E-2</v>
      </c>
      <c r="J488" s="60">
        <f t="shared" ref="J488:S488" si="641">STDEV(J473:J486)</f>
        <v>4.569367667316878E-2</v>
      </c>
      <c r="K488" s="60">
        <f t="shared" si="641"/>
        <v>6.3979442096575065E-2</v>
      </c>
      <c r="L488" s="60">
        <f t="shared" si="641"/>
        <v>0.60348666418252772</v>
      </c>
      <c r="M488" s="60">
        <f t="shared" si="641"/>
        <v>1.6301697140798883E-2</v>
      </c>
      <c r="N488" s="60">
        <f t="shared" si="641"/>
        <v>1.3804339180843912E-2</v>
      </c>
      <c r="O488" s="60">
        <f t="shared" si="641"/>
        <v>2.5894376537459581E-2</v>
      </c>
      <c r="P488" s="60">
        <f t="shared" si="641"/>
        <v>3.9829085401952735E-2</v>
      </c>
      <c r="Q488" s="60">
        <f t="shared" si="641"/>
        <v>0.20012221540573935</v>
      </c>
      <c r="R488" s="60">
        <f t="shared" si="641"/>
        <v>1.0176716044508141E-2</v>
      </c>
      <c r="S488" s="60">
        <f t="shared" si="641"/>
        <v>0.72316789688696359</v>
      </c>
      <c r="T488" s="2"/>
      <c r="U488" s="2"/>
      <c r="V488" s="60"/>
      <c r="W488" s="60"/>
      <c r="X488" s="60"/>
      <c r="Y488" s="60"/>
      <c r="Z488" s="60"/>
      <c r="AA488" s="60"/>
      <c r="AB488" s="60"/>
      <c r="AC488" s="60"/>
      <c r="AD488" s="60"/>
      <c r="AE488" s="60"/>
      <c r="AF488" s="60"/>
      <c r="AG488" s="60"/>
      <c r="AH488" s="60"/>
      <c r="AI488" s="60"/>
      <c r="AJ488" s="60"/>
      <c r="AK488" s="60"/>
      <c r="AL488" s="60"/>
      <c r="AM488" s="60"/>
      <c r="AN488" s="60"/>
      <c r="AO488" s="60"/>
      <c r="AP488" s="60">
        <f t="shared" ref="AP488:DA488" si="642">STDEV(AP473:AP486)</f>
        <v>0.1010891394088731</v>
      </c>
      <c r="AQ488" s="60">
        <f t="shared" si="642"/>
        <v>4.1583125813361771E-3</v>
      </c>
      <c r="AR488" s="60">
        <f t="shared" si="642"/>
        <v>192.11928468316813</v>
      </c>
      <c r="AS488" s="60">
        <f t="shared" si="642"/>
        <v>0.27626060889682041</v>
      </c>
      <c r="AT488" s="60">
        <f t="shared" si="642"/>
        <v>2.2307589836697613E-2</v>
      </c>
      <c r="AU488" s="60">
        <f t="shared" si="642"/>
        <v>1.8608545492350697</v>
      </c>
      <c r="AV488" s="60">
        <f t="shared" si="642"/>
        <v>1.9727929066510739</v>
      </c>
      <c r="AW488" s="60">
        <f t="shared" si="642"/>
        <v>8.431018074286133E-4</v>
      </c>
      <c r="AX488" s="60">
        <f t="shared" si="642"/>
        <v>5.5578567502969749</v>
      </c>
      <c r="AY488" s="60">
        <f t="shared" si="642"/>
        <v>2.8496403281817875</v>
      </c>
      <c r="AZ488" s="60" t="e">
        <f t="shared" si="642"/>
        <v>#DIV/0!</v>
      </c>
      <c r="BA488" s="60" t="e">
        <f t="shared" si="642"/>
        <v>#DIV/0!</v>
      </c>
      <c r="BB488" s="60" t="e">
        <f t="shared" si="642"/>
        <v>#DIV/0!</v>
      </c>
      <c r="BC488" s="60">
        <f t="shared" si="642"/>
        <v>0</v>
      </c>
      <c r="BD488" s="60">
        <f t="shared" si="642"/>
        <v>6.3639610306789177E-2</v>
      </c>
      <c r="BE488" s="60" t="e">
        <f t="shared" si="642"/>
        <v>#DIV/0!</v>
      </c>
      <c r="BF488" s="60" t="e">
        <f t="shared" si="642"/>
        <v>#DIV/0!</v>
      </c>
      <c r="BG488" s="60" t="e">
        <f t="shared" si="642"/>
        <v>#DIV/0!</v>
      </c>
      <c r="BH488" s="60" t="e">
        <f t="shared" si="642"/>
        <v>#DIV/0!</v>
      </c>
      <c r="BI488" s="60">
        <f t="shared" si="642"/>
        <v>0.1661700935788388</v>
      </c>
      <c r="BJ488" s="60" t="e">
        <f t="shared" si="642"/>
        <v>#DIV/0!</v>
      </c>
      <c r="BK488" s="60" t="e">
        <f t="shared" si="642"/>
        <v>#DIV/0!</v>
      </c>
      <c r="BL488" s="60" t="e">
        <f t="shared" si="642"/>
        <v>#DIV/0!</v>
      </c>
      <c r="BM488" s="60">
        <f t="shared" si="642"/>
        <v>8.8883322395148969</v>
      </c>
      <c r="BN488" s="60">
        <f t="shared" si="642"/>
        <v>0.48083261120685716</v>
      </c>
      <c r="BO488" s="60">
        <f t="shared" si="642"/>
        <v>0.31112698372208053</v>
      </c>
      <c r="BP488" s="60">
        <f t="shared" si="642"/>
        <v>0.13435028842544242</v>
      </c>
      <c r="BQ488" s="60">
        <f t="shared" si="642"/>
        <v>0.54447222151364127</v>
      </c>
      <c r="BR488" s="60" t="e">
        <f t="shared" si="642"/>
        <v>#DIV/0!</v>
      </c>
      <c r="BS488" s="60">
        <f t="shared" si="642"/>
        <v>0.48790367901871806</v>
      </c>
      <c r="BT488" s="60">
        <f t="shared" si="642"/>
        <v>68.554002436035731</v>
      </c>
      <c r="BU488" s="60">
        <f t="shared" si="642"/>
        <v>0.65760930650348903</v>
      </c>
      <c r="BV488" s="60">
        <f t="shared" si="642"/>
        <v>2.7152900397563426</v>
      </c>
      <c r="BW488" s="60">
        <f t="shared" si="642"/>
        <v>0.19091883092036785</v>
      </c>
      <c r="BX488" s="60">
        <f t="shared" si="642"/>
        <v>0.23334523779156074</v>
      </c>
      <c r="BY488" s="60">
        <f t="shared" si="642"/>
        <v>0.16970562748477155</v>
      </c>
      <c r="BZ488" s="60">
        <f t="shared" si="642"/>
        <v>1.9798989873223309E-2</v>
      </c>
      <c r="CA488" s="60">
        <f t="shared" si="642"/>
        <v>0.12020815280171318</v>
      </c>
      <c r="CB488" s="60">
        <f t="shared" si="642"/>
        <v>9.1923881554251269E-3</v>
      </c>
      <c r="CC488" s="60">
        <f t="shared" si="642"/>
        <v>2.8284271247461926E-2</v>
      </c>
      <c r="CD488" s="60">
        <f t="shared" si="642"/>
        <v>2.6870057685088829E-2</v>
      </c>
      <c r="CE488" s="60">
        <f t="shared" si="642"/>
        <v>6.363961030678926E-2</v>
      </c>
      <c r="CF488" s="60">
        <f t="shared" si="642"/>
        <v>1.9091883092036781E-2</v>
      </c>
      <c r="CG488" s="60">
        <f t="shared" si="642"/>
        <v>4.2426406871192889E-2</v>
      </c>
      <c r="CH488" s="60">
        <f t="shared" si="642"/>
        <v>5.6568542494923853E-3</v>
      </c>
      <c r="CI488" s="60">
        <f t="shared" si="642"/>
        <v>0.16263455967290591</v>
      </c>
      <c r="CJ488" s="60">
        <f t="shared" si="642"/>
        <v>2.4041630560342638E-2</v>
      </c>
      <c r="CK488" s="60">
        <f t="shared" si="642"/>
        <v>1.3364318164425752</v>
      </c>
      <c r="CL488" s="60">
        <f t="shared" si="642"/>
        <v>9.1923881554251727E-2</v>
      </c>
      <c r="CM488" s="60">
        <f t="shared" si="642"/>
        <v>0.40305086527633227</v>
      </c>
      <c r="CN488" s="60">
        <f t="shared" si="642"/>
        <v>4.8313919790661873E-2</v>
      </c>
      <c r="CO488" s="60">
        <f t="shared" si="642"/>
        <v>1.1593089849593439</v>
      </c>
      <c r="CP488" s="60">
        <f t="shared" si="642"/>
        <v>0.1888536487144245</v>
      </c>
      <c r="CQ488" s="60">
        <f t="shared" si="642"/>
        <v>0.26855076892599894</v>
      </c>
      <c r="CR488" s="60">
        <f t="shared" si="642"/>
        <v>3.6481517866426931</v>
      </c>
      <c r="CS488" s="60">
        <f t="shared" si="642"/>
        <v>0.60641623136415634</v>
      </c>
      <c r="CT488" s="60">
        <f t="shared" si="642"/>
        <v>9.5042016324738895E-2</v>
      </c>
      <c r="CU488" s="60">
        <f t="shared" si="642"/>
        <v>0.15462308952685028</v>
      </c>
      <c r="CV488" s="60">
        <f t="shared" si="642"/>
        <v>7.5009445547919785E-4</v>
      </c>
      <c r="CW488" s="60">
        <f t="shared" si="642"/>
        <v>0.90862186264314415</v>
      </c>
      <c r="CX488" s="60">
        <f t="shared" si="642"/>
        <v>0.3686444355981392</v>
      </c>
      <c r="CY488" s="60">
        <f t="shared" si="642"/>
        <v>3.2680512814906783E-2</v>
      </c>
      <c r="CZ488" s="60">
        <f t="shared" si="642"/>
        <v>1.4594183669621485</v>
      </c>
      <c r="DA488" s="60">
        <f t="shared" si="642"/>
        <v>5.7479567933662962E-2</v>
      </c>
      <c r="DB488" s="60">
        <f t="shared" ref="DB488:EL488" si="643">STDEV(DB473:DB486)</f>
        <v>4.4161645312897535E-4</v>
      </c>
      <c r="DC488" s="60">
        <f t="shared" si="643"/>
        <v>0.45099380688744767</v>
      </c>
      <c r="DD488" s="60">
        <f t="shared" si="643"/>
        <v>5.393146275692887</v>
      </c>
      <c r="DE488" s="60">
        <f t="shared" si="643"/>
        <v>0.48511122785148697</v>
      </c>
      <c r="DF488" s="60">
        <f t="shared" si="643"/>
        <v>2.3284584837096181</v>
      </c>
      <c r="DG488" s="60">
        <f t="shared" si="643"/>
        <v>4.4001018097699608E-2</v>
      </c>
      <c r="DH488" s="60">
        <f t="shared" si="643"/>
        <v>2.1026054929034896</v>
      </c>
      <c r="DI488" s="60">
        <f t="shared" si="643"/>
        <v>1.1138447498872701</v>
      </c>
      <c r="DJ488" s="60">
        <f t="shared" si="643"/>
        <v>0.14162158934517344</v>
      </c>
      <c r="DK488" s="60">
        <f t="shared" si="643"/>
        <v>1.5050876056406925</v>
      </c>
      <c r="DL488" s="60">
        <f t="shared" si="643"/>
        <v>0.686530769651998</v>
      </c>
      <c r="DM488" s="60">
        <f t="shared" si="643"/>
        <v>0.58206737681996445</v>
      </c>
      <c r="DN488" s="60">
        <f t="shared" si="643"/>
        <v>9.2423790608593778E-2</v>
      </c>
      <c r="DO488" s="60">
        <f t="shared" si="643"/>
        <v>7.6518553727016866E-2</v>
      </c>
      <c r="DP488" s="60">
        <f t="shared" si="643"/>
        <v>0.23512536675119136</v>
      </c>
      <c r="DQ488" s="60">
        <f t="shared" si="643"/>
        <v>6.1285362769393399E-3</v>
      </c>
      <c r="DR488" s="60">
        <f t="shared" si="643"/>
        <v>1.1860779088087241E-2</v>
      </c>
      <c r="DS488" s="60">
        <f t="shared" si="643"/>
        <v>2.9149412832622676</v>
      </c>
      <c r="DT488" s="60">
        <f t="shared" si="643"/>
        <v>2.213412909516908E-2</v>
      </c>
      <c r="DU488" s="60">
        <f t="shared" si="643"/>
        <v>2.0143355819159353E-2</v>
      </c>
      <c r="DV488" s="60">
        <f t="shared" si="643"/>
        <v>3.6934208047395829E-3</v>
      </c>
      <c r="DW488" s="60">
        <f t="shared" si="643"/>
        <v>1.2708318198307554E-2</v>
      </c>
      <c r="DX488" s="60">
        <f t="shared" si="643"/>
        <v>1.2697918367169931E-2</v>
      </c>
      <c r="DY488" s="60">
        <f t="shared" si="643"/>
        <v>0.69915594576668827</v>
      </c>
      <c r="DZ488" s="60">
        <f t="shared" si="643"/>
        <v>19.142902957601052</v>
      </c>
      <c r="EA488" s="60">
        <f t="shared" si="643"/>
        <v>2.5681288547794199</v>
      </c>
      <c r="EB488" s="60">
        <f t="shared" si="643"/>
        <v>3.321160014235134E-3</v>
      </c>
      <c r="EC488" s="60">
        <f t="shared" si="643"/>
        <v>0.26718552644320032</v>
      </c>
      <c r="ED488" s="60">
        <f t="shared" si="643"/>
        <v>5.1173218446731186E-2</v>
      </c>
      <c r="EE488" s="60">
        <f t="shared" si="643"/>
        <v>9.7396240722198962E-2</v>
      </c>
      <c r="EF488" s="60">
        <f t="shared" si="643"/>
        <v>1.2560925547159827E-2</v>
      </c>
      <c r="EG488" s="60">
        <f t="shared" si="643"/>
        <v>0.14594183669621447</v>
      </c>
      <c r="EH488" s="60">
        <f t="shared" si="643"/>
        <v>0.43782551008864407</v>
      </c>
      <c r="EI488" s="60">
        <f t="shared" si="643"/>
        <v>0.64027411450196092</v>
      </c>
      <c r="EJ488" s="60">
        <f t="shared" si="643"/>
        <v>1.6340256407453373</v>
      </c>
      <c r="EK488" s="60">
        <f t="shared" si="643"/>
        <v>5.4722276799640408</v>
      </c>
      <c r="EL488" s="60">
        <f t="shared" si="643"/>
        <v>5.4211519890968639E-2</v>
      </c>
    </row>
    <row r="489" spans="1:145" s="12" customFormat="1">
      <c r="B489" s="32"/>
      <c r="C489" s="5"/>
      <c r="D489" s="32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3"/>
      <c r="U489" s="3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N489" s="32"/>
    </row>
    <row r="490" spans="1:145">
      <c r="B490" s="30" t="s">
        <v>1024</v>
      </c>
      <c r="C490" s="18" t="s">
        <v>210</v>
      </c>
      <c r="D490" s="4">
        <v>6</v>
      </c>
      <c r="E490" s="8">
        <v>6</v>
      </c>
      <c r="F490" s="8">
        <v>1</v>
      </c>
      <c r="G490" s="8" t="s">
        <v>1192</v>
      </c>
      <c r="H490" s="8" t="s">
        <v>1193</v>
      </c>
      <c r="I490" s="64">
        <v>3.59</v>
      </c>
      <c r="J490" s="64">
        <v>4.01</v>
      </c>
      <c r="K490" s="64">
        <v>0.59860000000000002</v>
      </c>
      <c r="L490" s="64">
        <v>75.09</v>
      </c>
      <c r="M490" s="64">
        <v>7.8700000000000006E-2</v>
      </c>
      <c r="N490" s="64">
        <v>7.2800000000000004E-2</v>
      </c>
      <c r="O490" s="64">
        <v>0.57120000000000004</v>
      </c>
      <c r="P490" s="64">
        <v>4.4699999999999997E-2</v>
      </c>
      <c r="Q490" s="64">
        <v>12.22</v>
      </c>
      <c r="R490" s="64">
        <v>5.7999999999999996E-3</v>
      </c>
      <c r="S490" s="64">
        <v>96.281800000000004</v>
      </c>
      <c r="T490" s="31"/>
      <c r="V490" s="58">
        <f t="shared" ref="V490:V504" si="644">(I490*100)/S490</f>
        <v>3.7286382265391795</v>
      </c>
      <c r="W490" s="58"/>
      <c r="X490" s="58">
        <f t="shared" ref="X490:X504" si="645">(J490*100)/S490</f>
        <v>4.1648577405075518</v>
      </c>
      <c r="Y490" s="58"/>
      <c r="Z490" s="58">
        <f t="shared" ref="Z490:Z504" si="646">(K490*100)/S490</f>
        <v>0.62171666919397017</v>
      </c>
      <c r="AA490" s="58"/>
      <c r="AB490" s="58">
        <f t="shared" ref="AB490:AB504" si="647">(L490*100)/S490</f>
        <v>77.989817390202504</v>
      </c>
      <c r="AC490" s="58"/>
      <c r="AD490" s="58">
        <f t="shared" ref="AD490:AD504" si="648">(M490*100)/S490</f>
        <v>8.1739227974549716E-2</v>
      </c>
      <c r="AE490" s="58"/>
      <c r="AF490" s="58">
        <f t="shared" ref="AF490:AF504" si="649">(N490*100)/S490</f>
        <v>7.5611382421184481E-2</v>
      </c>
      <c r="AG490" s="58"/>
      <c r="AH490" s="58">
        <f t="shared" ref="AH490:AH504" si="650">(O490*100)/S490</f>
        <v>0.593258538996986</v>
      </c>
      <c r="AI490" s="58"/>
      <c r="AJ490" s="58">
        <f t="shared" ref="AJ490:AJ504" si="651">(P490*100)/S490</f>
        <v>4.6426219700919591E-2</v>
      </c>
      <c r="AK490" s="58"/>
      <c r="AL490" s="58">
        <f t="shared" ref="AL490:AL504" si="652">(Q490*100)/S490</f>
        <v>12.691910620698824</v>
      </c>
      <c r="AM490" s="58"/>
      <c r="AN490" s="58">
        <f t="shared" ref="AN490:AN504" si="653">(R490*100)/S490</f>
        <v>6.0239837643251363E-3</v>
      </c>
      <c r="AO490" s="58"/>
      <c r="AP490" s="58">
        <f t="shared" ref="AP490:AP504" si="654">V490+X490</f>
        <v>7.8934959670467313</v>
      </c>
      <c r="AQ490" s="58">
        <f t="shared" ref="AQ490:AQ504" si="655">AD490/X490</f>
        <v>1.9625935162094765E-2</v>
      </c>
      <c r="AR490" s="58">
        <f t="shared" ref="AR490:AR504" si="656">AB490/AD490</f>
        <v>954.12960609911033</v>
      </c>
      <c r="AS490" s="58">
        <f t="shared" ref="AS490:AS504" si="657">AB490/X490</f>
        <v>18.725685785536157</v>
      </c>
      <c r="AT490" s="58">
        <f t="shared" ref="AT490:AT504" si="658">AF490/AH490</f>
        <v>0.12745098039215685</v>
      </c>
      <c r="AU490" s="58">
        <f t="shared" ref="AU490:AU504" si="659">Z490/AF490</f>
        <v>8.2225274725274726</v>
      </c>
      <c r="AV490" s="58">
        <f t="shared" ref="AV490:AV504" si="660">Z490/AD490</f>
        <v>7.6060991105463778</v>
      </c>
      <c r="AW490" s="58">
        <f t="shared" ref="AW490:AW504" si="661">Z490/AB490</f>
        <v>7.9717672126781193E-3</v>
      </c>
      <c r="AX490" s="58">
        <f t="shared" ref="AX490:AX504" si="662">((AF490/40.311)/((AF490/40.311)+(Z490/159.688)))*100</f>
        <v>32.513326149906483</v>
      </c>
      <c r="AY490" s="75">
        <v>42.01</v>
      </c>
      <c r="AZ490" s="75"/>
      <c r="BA490" s="75"/>
      <c r="BB490" s="75"/>
      <c r="BC490" s="75">
        <v>4717.03</v>
      </c>
      <c r="BD490" s="75">
        <v>5.28</v>
      </c>
      <c r="BE490" s="75"/>
      <c r="BF490" s="75"/>
      <c r="BG490" s="76" t="s">
        <v>481</v>
      </c>
      <c r="BH490" s="76"/>
      <c r="BI490" s="76">
        <v>0.46600000000000003</v>
      </c>
      <c r="BJ490" s="76"/>
      <c r="BK490" s="76"/>
      <c r="BL490" s="76"/>
      <c r="BM490" s="75">
        <v>155.1</v>
      </c>
      <c r="BN490" s="75">
        <v>69.39</v>
      </c>
      <c r="BO490" s="77">
        <v>12.28</v>
      </c>
      <c r="BP490" s="75">
        <v>57.99</v>
      </c>
      <c r="BQ490" s="75">
        <v>7.75</v>
      </c>
      <c r="BR490" s="75"/>
      <c r="BS490" s="75">
        <v>7.82</v>
      </c>
      <c r="BT490" s="75">
        <v>1174.71</v>
      </c>
      <c r="BU490" s="75">
        <v>15.24</v>
      </c>
      <c r="BV490" s="75">
        <v>29.57</v>
      </c>
      <c r="BW490" s="75">
        <v>3.39</v>
      </c>
      <c r="BX490" s="75">
        <v>11.72</v>
      </c>
      <c r="BY490" s="75">
        <v>2.19</v>
      </c>
      <c r="BZ490" s="75">
        <v>0.316</v>
      </c>
      <c r="CA490" s="75">
        <v>1.97</v>
      </c>
      <c r="CB490" s="75">
        <v>0.373</v>
      </c>
      <c r="CC490" s="75">
        <v>2.0099999999999998</v>
      </c>
      <c r="CD490" s="75">
        <v>0.436</v>
      </c>
      <c r="CE490" s="75">
        <v>1.24</v>
      </c>
      <c r="CF490" s="77">
        <v>0.17399999999999999</v>
      </c>
      <c r="CG490" s="75">
        <v>1.4</v>
      </c>
      <c r="CH490" s="77">
        <v>0.253</v>
      </c>
      <c r="CI490" s="75">
        <v>2.5099999999999998</v>
      </c>
      <c r="CJ490" s="75">
        <v>0.72599999999999998</v>
      </c>
      <c r="CK490" s="77">
        <v>15.96</v>
      </c>
      <c r="CL490" s="75">
        <v>12.69</v>
      </c>
      <c r="CM490" s="75">
        <v>5.52</v>
      </c>
      <c r="CN490" s="78">
        <f>BU490/CL490</f>
        <v>1.2009456264775413</v>
      </c>
      <c r="CO490" s="78">
        <f>BU490/CG490</f>
        <v>10.885714285714286</v>
      </c>
      <c r="CP490" s="78">
        <f>BM490/BU490</f>
        <v>10.177165354330707</v>
      </c>
      <c r="CQ490" s="78">
        <f>BU490/BY490</f>
        <v>6.9589041095890414</v>
      </c>
      <c r="CR490" s="78">
        <f>BV490/CG490</f>
        <v>21.121428571428574</v>
      </c>
      <c r="CS490" s="78">
        <f>BP490/BS490</f>
        <v>7.4156010230179028</v>
      </c>
      <c r="CT490" s="78">
        <f>CK490/BX490</f>
        <v>1.3617747440273038</v>
      </c>
      <c r="CU490" s="78">
        <f>AY490/BO490</f>
        <v>3.4210097719869705</v>
      </c>
      <c r="CV490" s="78">
        <f>BQ490/BM490</f>
        <v>4.9967762733720181E-2</v>
      </c>
      <c r="CW490" s="78">
        <f>BT490/BV490</f>
        <v>39.726411903956716</v>
      </c>
      <c r="CX490" s="78">
        <f>BV490/CK490</f>
        <v>1.8527568922305764</v>
      </c>
      <c r="CY490" s="78">
        <f>CM490/CL490</f>
        <v>0.43498817966903069</v>
      </c>
      <c r="CZ490" s="79">
        <f>BT490/BU490</f>
        <v>77.080708661417319</v>
      </c>
      <c r="DA490" s="78">
        <f>CM490/CK490</f>
        <v>0.34586466165413532</v>
      </c>
      <c r="DB490" s="79">
        <f>BT490/BM490</f>
        <v>7.5738878143133466</v>
      </c>
      <c r="DC490" s="79">
        <f>BQ490/CJ490</f>
        <v>10.674931129476585</v>
      </c>
      <c r="DD490" s="78">
        <f>BT490/CL490</f>
        <v>92.569739952718678</v>
      </c>
      <c r="DE490" s="78">
        <f>CL490/CJ490</f>
        <v>17.479338842975206</v>
      </c>
      <c r="DF490" s="78">
        <f>BT490/BQ490</f>
        <v>151.57548387096776</v>
      </c>
      <c r="DG490" s="78">
        <f>BQ490/CL490</f>
        <v>0.6107171000788022</v>
      </c>
      <c r="DH490" s="78">
        <f>BM490/CI490</f>
        <v>61.792828685258968</v>
      </c>
      <c r="DI490" s="78">
        <f>BM490/BX490</f>
        <v>13.233788395904435</v>
      </c>
      <c r="DJ490" s="78">
        <f>BM490/BN490</f>
        <v>2.2351923908344142</v>
      </c>
      <c r="DK490" s="78">
        <f>BT490/BP490</f>
        <v>20.257113295395758</v>
      </c>
      <c r="DL490" s="67">
        <f>(AD490*0.59933)/BP490*10000</f>
        <v>8.4477964307616631</v>
      </c>
      <c r="DM490" s="78">
        <f>BP490/BQ490</f>
        <v>7.4825806451612902</v>
      </c>
      <c r="DN490" s="78">
        <f>CC490/CH490</f>
        <v>7.9446640316205528</v>
      </c>
      <c r="DO490" s="78">
        <f>BU490/BQ490</f>
        <v>1.9664516129032259</v>
      </c>
      <c r="DP490" s="78">
        <f>BY490/CG490</f>
        <v>1.5642857142857143</v>
      </c>
      <c r="DQ490" s="78">
        <f>CJ490/CM490</f>
        <v>0.1315217391304348</v>
      </c>
      <c r="DR490" s="78">
        <f>BQ490/BP490</f>
        <v>0.13364373167787549</v>
      </c>
      <c r="DS490" s="78">
        <f>BV490/BZ490</f>
        <v>93.575949367088612</v>
      </c>
      <c r="DT490" s="78">
        <f>BV490/CI490</f>
        <v>11.780876494023905</v>
      </c>
      <c r="DU490" s="78">
        <f>BY490/BX490</f>
        <v>0.18686006825938564</v>
      </c>
      <c r="DV490" s="78">
        <f>BY490/BP490</f>
        <v>3.7765131919296431E-2</v>
      </c>
      <c r="DW490" s="78">
        <f>CH490/CI490</f>
        <v>0.100796812749004</v>
      </c>
      <c r="DX490" s="67">
        <f>(X490*0.83014)/BU490</f>
        <v>0.22686450162105898</v>
      </c>
      <c r="DY490" s="67">
        <f>BM490/CL490</f>
        <v>12.222222222222221</v>
      </c>
      <c r="DZ490" s="67">
        <f>BQ490/(AD490*0.59933)</f>
        <v>158.19951720335905</v>
      </c>
      <c r="EA490" s="80">
        <f>BP490/CI490</f>
        <v>23.10358565737052</v>
      </c>
      <c r="EB490" s="80">
        <f>BQ490/CM490</f>
        <v>1.4039855072463769</v>
      </c>
      <c r="EC490" s="81">
        <f>BM490/BS490</f>
        <v>19.833759590792837</v>
      </c>
      <c r="ED490" s="80">
        <f>BV490/CM490</f>
        <v>5.3568840579710146</v>
      </c>
      <c r="EE490" s="81">
        <f>BN490/BX490</f>
        <v>5.920648464163822</v>
      </c>
      <c r="EF490" s="81">
        <f>CM490/BU490</f>
        <v>0.36220472440944879</v>
      </c>
      <c r="EG490" s="81">
        <f>BT490/BU490*0.1</f>
        <v>7.7080708661417319</v>
      </c>
      <c r="EH490" s="81">
        <f>BT490/BU490*0.3</f>
        <v>23.124212598425196</v>
      </c>
      <c r="EI490" s="81">
        <f>DM490*1.1</f>
        <v>8.2308387096774194</v>
      </c>
      <c r="EJ490" s="81">
        <f>CY490*50</f>
        <v>21.749408983451534</v>
      </c>
      <c r="EK490" s="81">
        <f>CR490*1.5</f>
        <v>31.68214285714286</v>
      </c>
      <c r="EL490" s="81">
        <f>CI490/3</f>
        <v>0.83666666666666656</v>
      </c>
      <c r="EN490" s="4">
        <v>6</v>
      </c>
      <c r="EO490" s="8">
        <v>1</v>
      </c>
    </row>
    <row r="491" spans="1:145">
      <c r="B491" s="30" t="s">
        <v>1025</v>
      </c>
      <c r="C491" s="18" t="s">
        <v>210</v>
      </c>
      <c r="D491" s="4">
        <v>6</v>
      </c>
      <c r="E491" s="8">
        <v>6</v>
      </c>
      <c r="F491" s="8">
        <v>1</v>
      </c>
      <c r="I491" s="64">
        <v>3.46</v>
      </c>
      <c r="J491" s="64">
        <v>3.93</v>
      </c>
      <c r="K491" s="64">
        <v>0.5605</v>
      </c>
      <c r="L491" s="64">
        <v>74.900000000000006</v>
      </c>
      <c r="M491" s="64">
        <v>8.3299999999999999E-2</v>
      </c>
      <c r="N491" s="64">
        <v>9.11E-2</v>
      </c>
      <c r="O491" s="64">
        <v>0.55210000000000004</v>
      </c>
      <c r="P491" s="64">
        <v>3.5700000000000003E-2</v>
      </c>
      <c r="Q491" s="64">
        <v>12.12</v>
      </c>
      <c r="R491" s="64">
        <v>2.9899999999999999E-2</v>
      </c>
      <c r="S491" s="64">
        <v>95.762699999999995</v>
      </c>
      <c r="T491" s="31"/>
      <c r="V491" s="58">
        <f t="shared" si="644"/>
        <v>3.613097792773178</v>
      </c>
      <c r="W491" s="58"/>
      <c r="X491" s="58">
        <f t="shared" si="645"/>
        <v>4.1038943137568182</v>
      </c>
      <c r="Y491" s="58"/>
      <c r="Z491" s="58">
        <f t="shared" si="646"/>
        <v>0.58530095747091504</v>
      </c>
      <c r="AA491" s="58"/>
      <c r="AB491" s="58">
        <f t="shared" si="647"/>
        <v>78.214168982286438</v>
      </c>
      <c r="AC491" s="58"/>
      <c r="AD491" s="58">
        <f t="shared" si="648"/>
        <v>8.6985851484972759E-2</v>
      </c>
      <c r="AE491" s="58"/>
      <c r="AF491" s="58">
        <f t="shared" si="649"/>
        <v>9.51309852374672E-2</v>
      </c>
      <c r="AG491" s="58"/>
      <c r="AH491" s="58">
        <f t="shared" si="650"/>
        <v>0.57652927496822881</v>
      </c>
      <c r="AI491" s="58"/>
      <c r="AJ491" s="58">
        <f t="shared" si="651"/>
        <v>3.7279650636416896E-2</v>
      </c>
      <c r="AK491" s="58"/>
      <c r="AL491" s="58">
        <f t="shared" si="652"/>
        <v>12.656284753875989</v>
      </c>
      <c r="AM491" s="58"/>
      <c r="AN491" s="58">
        <f t="shared" si="653"/>
        <v>3.122301271789538E-2</v>
      </c>
      <c r="AO491" s="58"/>
      <c r="AP491" s="58">
        <f t="shared" si="654"/>
        <v>7.7169921065299967</v>
      </c>
      <c r="AQ491" s="58">
        <f t="shared" si="655"/>
        <v>2.1195928753180659E-2</v>
      </c>
      <c r="AR491" s="58">
        <f t="shared" si="656"/>
        <v>899.15966386554635</v>
      </c>
      <c r="AS491" s="58">
        <f t="shared" si="657"/>
        <v>19.05852417302799</v>
      </c>
      <c r="AT491" s="58">
        <f t="shared" si="658"/>
        <v>0.16500633943126244</v>
      </c>
      <c r="AU491" s="58">
        <f t="shared" si="659"/>
        <v>6.1525795828759602</v>
      </c>
      <c r="AV491" s="58">
        <f t="shared" si="660"/>
        <v>6.7286914765906349</v>
      </c>
      <c r="AW491" s="58">
        <f t="shared" si="661"/>
        <v>7.4833110814419204E-3</v>
      </c>
      <c r="AX491" s="58">
        <f t="shared" si="662"/>
        <v>39.16757036097485</v>
      </c>
      <c r="AY491" s="75">
        <v>42.94</v>
      </c>
      <c r="AZ491" s="75"/>
      <c r="BA491" s="75"/>
      <c r="BB491" s="75"/>
      <c r="BC491" s="75">
        <v>4717.03</v>
      </c>
      <c r="BD491" s="75">
        <v>5.0199999999999996</v>
      </c>
      <c r="BE491" s="75"/>
      <c r="BF491" s="75"/>
      <c r="BG491" s="76" t="s">
        <v>482</v>
      </c>
      <c r="BH491" s="76"/>
      <c r="BI491" s="76">
        <v>0.222</v>
      </c>
      <c r="BJ491" s="76"/>
      <c r="BK491" s="76"/>
      <c r="BL491" s="76"/>
      <c r="BM491" s="75">
        <v>150.75</v>
      </c>
      <c r="BN491" s="75">
        <v>80.88</v>
      </c>
      <c r="BO491" s="77">
        <v>11.58</v>
      </c>
      <c r="BP491" s="75">
        <v>55.38</v>
      </c>
      <c r="BQ491" s="75">
        <v>7.05</v>
      </c>
      <c r="BR491" s="75"/>
      <c r="BS491" s="75">
        <v>6.99</v>
      </c>
      <c r="BT491" s="75">
        <v>1155.98</v>
      </c>
      <c r="BU491" s="75">
        <v>17.899999999999999</v>
      </c>
      <c r="BV491" s="75">
        <v>34.08</v>
      </c>
      <c r="BW491" s="75">
        <v>3.7</v>
      </c>
      <c r="BX491" s="75">
        <v>12.69</v>
      </c>
      <c r="BY491" s="75">
        <v>2.2400000000000002</v>
      </c>
      <c r="BZ491" s="75">
        <v>0.28000000000000003</v>
      </c>
      <c r="CA491" s="75">
        <v>1.76</v>
      </c>
      <c r="CB491" s="75">
        <v>0.307</v>
      </c>
      <c r="CC491" s="75">
        <v>1.62</v>
      </c>
      <c r="CD491" s="75">
        <v>0.32400000000000001</v>
      </c>
      <c r="CE491" s="75">
        <v>1.17</v>
      </c>
      <c r="CF491" s="77">
        <v>0.17100000000000001</v>
      </c>
      <c r="CG491" s="75">
        <v>1.42</v>
      </c>
      <c r="CH491" s="77">
        <v>0.23699999999999999</v>
      </c>
      <c r="CI491" s="75">
        <v>2.23</v>
      </c>
      <c r="CJ491" s="75">
        <v>0.80600000000000005</v>
      </c>
      <c r="CK491" s="77">
        <v>14.18</v>
      </c>
      <c r="CL491" s="75">
        <v>12.81</v>
      </c>
      <c r="CM491" s="75">
        <v>5.3</v>
      </c>
      <c r="CN491" s="78">
        <f>BU491/CL491</f>
        <v>1.3973458235753315</v>
      </c>
      <c r="CO491" s="78">
        <f>BU491/CG491</f>
        <v>12.6056338028169</v>
      </c>
      <c r="CP491" s="78">
        <f>BM491/BU491</f>
        <v>8.4217877094972078</v>
      </c>
      <c r="CQ491" s="78">
        <f>BU491/BY491</f>
        <v>7.991071428571427</v>
      </c>
      <c r="CR491" s="78">
        <f>BV491/CG491</f>
        <v>24</v>
      </c>
      <c r="CS491" s="78">
        <f>BP491/BS491</f>
        <v>7.9227467811158796</v>
      </c>
      <c r="CT491" s="78">
        <f>CK491/BX491</f>
        <v>1.1174152876280536</v>
      </c>
      <c r="CU491" s="78">
        <f>AY491/BO491</f>
        <v>3.7081174438687392</v>
      </c>
      <c r="CV491" s="78">
        <f>BQ491/BM491</f>
        <v>4.6766169154228855E-2</v>
      </c>
      <c r="CW491" s="78">
        <f>BT491/BV491</f>
        <v>33.919600938967136</v>
      </c>
      <c r="CX491" s="78">
        <f>BV491/CK491</f>
        <v>2.4033850493653031</v>
      </c>
      <c r="CY491" s="78">
        <f>CM491/CL491</f>
        <v>0.41373926619828255</v>
      </c>
      <c r="CZ491" s="79">
        <f>BT491/BU491</f>
        <v>64.579888268156424</v>
      </c>
      <c r="DA491" s="78">
        <f>CM491/CK491</f>
        <v>0.37376586741889983</v>
      </c>
      <c r="DB491" s="79">
        <f>BT491/BM491</f>
        <v>7.6681923714759535</v>
      </c>
      <c r="DC491" s="79">
        <f>BQ491/CJ491</f>
        <v>8.746898263027294</v>
      </c>
      <c r="DD491" s="78">
        <f>BT491/CL491</f>
        <v>90.240437158469945</v>
      </c>
      <c r="DE491" s="78">
        <f>CL491/CJ491</f>
        <v>15.893300248138958</v>
      </c>
      <c r="DF491" s="78">
        <f>BT491/BQ491</f>
        <v>163.96879432624115</v>
      </c>
      <c r="DG491" s="78">
        <f>BQ491/CL491</f>
        <v>0.55035128805620603</v>
      </c>
      <c r="DH491" s="78">
        <f>BM491/CI491</f>
        <v>67.600896860986552</v>
      </c>
      <c r="DI491" s="78">
        <f>BM491/BX491</f>
        <v>11.879432624113475</v>
      </c>
      <c r="DJ491" s="78">
        <f>BM491/BN491</f>
        <v>1.8638724035608309</v>
      </c>
      <c r="DK491" s="78">
        <f>BT491/BP491</f>
        <v>20.873600577825929</v>
      </c>
      <c r="DL491" s="67">
        <f>(AD491*0.59933)/BP491*10000</f>
        <v>9.4137288498535074</v>
      </c>
      <c r="DM491" s="78">
        <f>BP491/BQ491</f>
        <v>7.8553191489361707</v>
      </c>
      <c r="DN491" s="78">
        <f>CC491/CH491</f>
        <v>6.8354430379746844</v>
      </c>
      <c r="DO491" s="78">
        <f>BU491/BQ491</f>
        <v>2.5390070921985815</v>
      </c>
      <c r="DP491" s="78">
        <f>BY491/CG491</f>
        <v>1.5774647887323945</v>
      </c>
      <c r="DQ491" s="78">
        <f>CJ491/CM491</f>
        <v>0.15207547169811322</v>
      </c>
      <c r="DR491" s="78">
        <f>BQ491/BP491</f>
        <v>0.12730227518959913</v>
      </c>
      <c r="DS491" s="78">
        <f>BV491/BZ491</f>
        <v>121.71428571428569</v>
      </c>
      <c r="DT491" s="78">
        <f>BV491/CI491</f>
        <v>15.282511210762332</v>
      </c>
      <c r="DU491" s="78">
        <f>BY491/BX491</f>
        <v>0.17651694247438932</v>
      </c>
      <c r="DV491" s="78">
        <f>BY491/BP491</f>
        <v>4.0447815095702423E-2</v>
      </c>
      <c r="DW491" s="78">
        <f>CH491/CI491</f>
        <v>0.10627802690582959</v>
      </c>
      <c r="DX491" s="67">
        <f>(X491*0.83014)/BU491</f>
        <v>0.19032440366603828</v>
      </c>
      <c r="DY491" s="67">
        <f>BM491/CL491</f>
        <v>11.76814988290398</v>
      </c>
      <c r="DZ491" s="67">
        <f>BQ491/(AD491*0.59933)</f>
        <v>135.23044610699634</v>
      </c>
      <c r="EA491" s="80">
        <f>BP491/CI491</f>
        <v>24.834080717488792</v>
      </c>
      <c r="EB491" s="80">
        <f>BQ491/CM491</f>
        <v>1.3301886792452831</v>
      </c>
      <c r="EC491" s="81">
        <f>BM491/BS491</f>
        <v>21.566523605150213</v>
      </c>
      <c r="ED491" s="80">
        <f>BV491/CM491</f>
        <v>6.4301886792452825</v>
      </c>
      <c r="EE491" s="81">
        <f>BN491/BX491</f>
        <v>6.3735224586288419</v>
      </c>
      <c r="EF491" s="81">
        <f>CM491/BU491</f>
        <v>0.29608938547486036</v>
      </c>
      <c r="EG491" s="81">
        <f>BT491/BU491*0.1</f>
        <v>6.4579888268156429</v>
      </c>
      <c r="EH491" s="81">
        <f>BT491/BU491*0.3</f>
        <v>19.373966480446928</v>
      </c>
      <c r="EI491" s="81">
        <f>DM491*1.1</f>
        <v>8.6408510638297891</v>
      </c>
      <c r="EJ491" s="81">
        <f>CY491*50</f>
        <v>20.686963309914127</v>
      </c>
      <c r="EK491" s="81">
        <f>CR491*1.5</f>
        <v>36</v>
      </c>
      <c r="EL491" s="81">
        <f>CI491/3</f>
        <v>0.74333333333333329</v>
      </c>
      <c r="EN491" s="4">
        <v>6</v>
      </c>
      <c r="EO491" s="8">
        <v>1</v>
      </c>
    </row>
    <row r="492" spans="1:145">
      <c r="B492" s="30" t="s">
        <v>1026</v>
      </c>
      <c r="C492" s="18" t="s">
        <v>210</v>
      </c>
      <c r="D492" s="4">
        <v>6</v>
      </c>
      <c r="E492" s="8">
        <v>6</v>
      </c>
      <c r="F492" s="8">
        <v>1</v>
      </c>
      <c r="I492" s="64">
        <v>3.61</v>
      </c>
      <c r="J492" s="64">
        <v>3.84</v>
      </c>
      <c r="K492" s="64">
        <v>0.46489999999999998</v>
      </c>
      <c r="L492" s="64">
        <v>75.290000000000006</v>
      </c>
      <c r="M492" s="64">
        <v>8.4599999999999995E-2</v>
      </c>
      <c r="N492" s="64">
        <v>8.1000000000000003E-2</v>
      </c>
      <c r="O492" s="64">
        <v>0.5595</v>
      </c>
      <c r="P492" s="64">
        <v>5.7999999999999996E-3</v>
      </c>
      <c r="Q492" s="64">
        <v>12.25</v>
      </c>
      <c r="R492" s="64">
        <v>0</v>
      </c>
      <c r="S492" s="64">
        <v>96.185900000000004</v>
      </c>
      <c r="T492" s="31"/>
      <c r="V492" s="58">
        <f t="shared" si="644"/>
        <v>3.7531488502992643</v>
      </c>
      <c r="W492" s="58"/>
      <c r="X492" s="58">
        <f t="shared" si="645"/>
        <v>3.9922691371604362</v>
      </c>
      <c r="Y492" s="58"/>
      <c r="Z492" s="58">
        <f t="shared" si="646"/>
        <v>0.48333487548590792</v>
      </c>
      <c r="AA492" s="58"/>
      <c r="AB492" s="58">
        <f t="shared" si="647"/>
        <v>78.275506077294082</v>
      </c>
      <c r="AC492" s="58"/>
      <c r="AD492" s="58">
        <f t="shared" si="648"/>
        <v>8.7954679428065841E-2</v>
      </c>
      <c r="AE492" s="58"/>
      <c r="AF492" s="58">
        <f t="shared" si="649"/>
        <v>8.4211927111977947E-2</v>
      </c>
      <c r="AG492" s="58"/>
      <c r="AH492" s="58">
        <f t="shared" si="650"/>
        <v>0.58168608912532915</v>
      </c>
      <c r="AI492" s="58"/>
      <c r="AJ492" s="58">
        <f t="shared" si="651"/>
        <v>6.0299898425860751E-3</v>
      </c>
      <c r="AK492" s="58"/>
      <c r="AL492" s="58">
        <f t="shared" si="652"/>
        <v>12.735754408910244</v>
      </c>
      <c r="AM492" s="58"/>
      <c r="AN492" s="58">
        <f t="shared" si="653"/>
        <v>0</v>
      </c>
      <c r="AO492" s="58"/>
      <c r="AP492" s="58">
        <f t="shared" si="654"/>
        <v>7.7454179874597004</v>
      </c>
      <c r="AQ492" s="58">
        <f t="shared" si="655"/>
        <v>2.2031249999999995E-2</v>
      </c>
      <c r="AR492" s="58">
        <f t="shared" si="656"/>
        <v>889.95271867612325</v>
      </c>
      <c r="AS492" s="58">
        <f t="shared" si="657"/>
        <v>19.606770833333336</v>
      </c>
      <c r="AT492" s="58">
        <f t="shared" si="658"/>
        <v>0.14477211796246647</v>
      </c>
      <c r="AU492" s="58">
        <f t="shared" si="659"/>
        <v>5.7395061728395049</v>
      </c>
      <c r="AV492" s="58">
        <f t="shared" si="660"/>
        <v>5.4952718676122929</v>
      </c>
      <c r="AW492" s="58">
        <f t="shared" si="661"/>
        <v>6.1747908088723583E-3</v>
      </c>
      <c r="AX492" s="58">
        <f t="shared" si="662"/>
        <v>40.835361119206532</v>
      </c>
      <c r="AY492" s="75">
        <v>40.47</v>
      </c>
      <c r="AZ492" s="75"/>
      <c r="BA492" s="75"/>
      <c r="BB492" s="75"/>
      <c r="BC492" s="75">
        <v>4717.03</v>
      </c>
      <c r="BD492" s="75">
        <v>4.54</v>
      </c>
      <c r="BE492" s="75"/>
      <c r="BF492" s="75"/>
      <c r="BG492" s="76">
        <v>10.74</v>
      </c>
      <c r="BH492" s="76"/>
      <c r="BI492" s="76">
        <v>0.43099999999999999</v>
      </c>
      <c r="BJ492" s="76"/>
      <c r="BK492" s="76"/>
      <c r="BL492" s="76"/>
      <c r="BM492" s="75">
        <v>135.91999999999999</v>
      </c>
      <c r="BN492" s="75">
        <v>66.31</v>
      </c>
      <c r="BO492" s="77">
        <v>10.050000000000001</v>
      </c>
      <c r="BP492" s="75">
        <v>45.81</v>
      </c>
      <c r="BQ492" s="75">
        <v>6.73</v>
      </c>
      <c r="BR492" s="75"/>
      <c r="BS492" s="75">
        <v>6.15</v>
      </c>
      <c r="BT492" s="75">
        <v>1024.28</v>
      </c>
      <c r="BU492" s="75">
        <v>14.75</v>
      </c>
      <c r="BV492" s="75">
        <v>29.14</v>
      </c>
      <c r="BW492" s="75">
        <v>3.15</v>
      </c>
      <c r="BX492" s="75">
        <v>10.130000000000001</v>
      </c>
      <c r="BY492" s="75">
        <v>1.73</v>
      </c>
      <c r="BZ492" s="75">
        <v>0.36099999999999999</v>
      </c>
      <c r="CA492" s="75">
        <v>1.82</v>
      </c>
      <c r="CB492" s="75">
        <v>0.29099999999999998</v>
      </c>
      <c r="CC492" s="75">
        <v>1.49</v>
      </c>
      <c r="CD492" s="75">
        <v>0.34</v>
      </c>
      <c r="CE492" s="75">
        <v>0.89</v>
      </c>
      <c r="CF492" s="77">
        <v>0.13</v>
      </c>
      <c r="CG492" s="75">
        <v>1.2</v>
      </c>
      <c r="CH492" s="77">
        <v>0.17100000000000001</v>
      </c>
      <c r="CI492" s="75">
        <v>1.94</v>
      </c>
      <c r="CJ492" s="75">
        <v>0.68</v>
      </c>
      <c r="CK492" s="77">
        <v>14.61</v>
      </c>
      <c r="CL492" s="75">
        <v>10.96</v>
      </c>
      <c r="CM492" s="75">
        <v>4.7699999999999996</v>
      </c>
      <c r="CN492" s="78">
        <f>BU492/CL492</f>
        <v>1.345802919708029</v>
      </c>
      <c r="CO492" s="78">
        <f>BU492/CG492</f>
        <v>12.291666666666668</v>
      </c>
      <c r="CP492" s="78">
        <f>BM492/BU492</f>
        <v>9.2149152542372867</v>
      </c>
      <c r="CQ492" s="78">
        <f>BU492/BY492</f>
        <v>8.5260115606936413</v>
      </c>
      <c r="CR492" s="78">
        <f>BV492/CG492</f>
        <v>24.283333333333335</v>
      </c>
      <c r="CS492" s="78">
        <f>BP492/BS492</f>
        <v>7.4487804878048776</v>
      </c>
      <c r="CT492" s="78">
        <f>CK492/BX492</f>
        <v>1.4422507403751232</v>
      </c>
      <c r="CU492" s="78">
        <f>AY492/BO492</f>
        <v>4.026865671641791</v>
      </c>
      <c r="CV492" s="78">
        <f>BQ492/BM492</f>
        <v>4.9514420247204247E-2</v>
      </c>
      <c r="CW492" s="78">
        <f>BT492/BV492</f>
        <v>35.150308853809193</v>
      </c>
      <c r="CX492" s="78">
        <f>BV492/CK492</f>
        <v>1.9945242984257359</v>
      </c>
      <c r="CY492" s="78">
        <f>CM492/CL492</f>
        <v>0.43521897810218974</v>
      </c>
      <c r="CZ492" s="79">
        <f>BT492/BU492</f>
        <v>69.442711864406775</v>
      </c>
      <c r="DA492" s="78">
        <f>CM492/CK492</f>
        <v>0.32648870636550309</v>
      </c>
      <c r="DB492" s="79">
        <f>BT492/BM492</f>
        <v>7.5359034726309595</v>
      </c>
      <c r="DC492" s="79">
        <f>BQ492/CJ492</f>
        <v>9.8970588235294112</v>
      </c>
      <c r="DD492" s="78">
        <f>BT492/CL492</f>
        <v>93.456204379562038</v>
      </c>
      <c r="DE492" s="78">
        <f>CL492/CJ492</f>
        <v>16.117647058823529</v>
      </c>
      <c r="DF492" s="78">
        <f>BT492/BQ492</f>
        <v>152.19613670133728</v>
      </c>
      <c r="DG492" s="78">
        <f>BQ492/CL492</f>
        <v>0.61405109489051091</v>
      </c>
      <c r="DH492" s="78">
        <f>BM492/CI492</f>
        <v>70.061855670103085</v>
      </c>
      <c r="DI492" s="78">
        <f>BM492/BX492</f>
        <v>13.417571569595259</v>
      </c>
      <c r="DJ492" s="78">
        <f>BM492/BN492</f>
        <v>2.0497662494344744</v>
      </c>
      <c r="DK492" s="78">
        <f>BT492/BP492</f>
        <v>22.359310194280724</v>
      </c>
      <c r="DL492" s="67">
        <f>(AD492*0.59933)/BP492*10000</f>
        <v>11.507067893827266</v>
      </c>
      <c r="DM492" s="78">
        <f>BP492/BQ492</f>
        <v>6.8068350668647843</v>
      </c>
      <c r="DN492" s="78">
        <f>CC492/CH492</f>
        <v>8.7134502923976598</v>
      </c>
      <c r="DO492" s="78">
        <f>BU492/BQ492</f>
        <v>2.1916790490341751</v>
      </c>
      <c r="DP492" s="78">
        <f>BY492/CG492</f>
        <v>1.4416666666666667</v>
      </c>
      <c r="DQ492" s="78">
        <f>CJ492/CM492</f>
        <v>0.14255765199161427</v>
      </c>
      <c r="DR492" s="78">
        <f>BQ492/BP492</f>
        <v>0.14691115476970093</v>
      </c>
      <c r="DS492" s="78">
        <f>BV492/BZ492</f>
        <v>80.720221606648209</v>
      </c>
      <c r="DT492" s="78">
        <f>BV492/CI492</f>
        <v>15.020618556701031</v>
      </c>
      <c r="DU492" s="78">
        <f>BY492/BX492</f>
        <v>0.17077986179664362</v>
      </c>
      <c r="DV492" s="78">
        <f>BY492/BP492</f>
        <v>3.7764680200829508E-2</v>
      </c>
      <c r="DW492" s="78">
        <f>CH492/CI492</f>
        <v>8.8144329896907223E-2</v>
      </c>
      <c r="DX492" s="67">
        <f>(X492*0.83014)/BU492</f>
        <v>0.22468761366253318</v>
      </c>
      <c r="DY492" s="67">
        <f>BM492/CL492</f>
        <v>12.401459854014597</v>
      </c>
      <c r="DZ492" s="67">
        <f>BQ492/(AD492*0.59933)</f>
        <v>127.67036409727666</v>
      </c>
      <c r="EA492" s="80">
        <f>BP492/CI492</f>
        <v>23.613402061855673</v>
      </c>
      <c r="EB492" s="80">
        <f>BQ492/CM492</f>
        <v>1.4109014675052414</v>
      </c>
      <c r="EC492" s="81">
        <f>BM492/BS492</f>
        <v>22.100813008130078</v>
      </c>
      <c r="ED492" s="80">
        <f>BV492/CM492</f>
        <v>6.1090146750524115</v>
      </c>
      <c r="EE492" s="81">
        <f>BN492/BX492</f>
        <v>6.5459032576505427</v>
      </c>
      <c r="EF492" s="81">
        <f>CM492/BU492</f>
        <v>0.32338983050847453</v>
      </c>
      <c r="EG492" s="81">
        <f>BT492/BU492*0.1</f>
        <v>6.9442711864406776</v>
      </c>
      <c r="EH492" s="81">
        <f>BT492/BU492*0.3</f>
        <v>20.83281355932203</v>
      </c>
      <c r="EI492" s="81">
        <f>DM492*1.1</f>
        <v>7.487518573551263</v>
      </c>
      <c r="EJ492" s="81">
        <f>CY492*50</f>
        <v>21.760948905109487</v>
      </c>
      <c r="EK492" s="81">
        <f>CR492*1.5</f>
        <v>36.425000000000004</v>
      </c>
      <c r="EL492" s="81">
        <f>CI492/3</f>
        <v>0.64666666666666661</v>
      </c>
      <c r="EN492" s="4">
        <v>6</v>
      </c>
      <c r="EO492" s="8">
        <v>1</v>
      </c>
    </row>
    <row r="493" spans="1:145">
      <c r="B493" s="30" t="s">
        <v>1027</v>
      </c>
      <c r="C493" s="18" t="s">
        <v>210</v>
      </c>
      <c r="D493" s="4">
        <v>6</v>
      </c>
      <c r="E493" s="8">
        <v>6</v>
      </c>
      <c r="F493" s="8">
        <v>1</v>
      </c>
      <c r="I493" s="64">
        <v>3.57</v>
      </c>
      <c r="J493" s="64">
        <v>3.91</v>
      </c>
      <c r="K493" s="64">
        <v>0.40739999999999998</v>
      </c>
      <c r="L493" s="64">
        <v>74.7</v>
      </c>
      <c r="M493" s="64">
        <v>9.2999999999999999E-2</v>
      </c>
      <c r="N493" s="64">
        <v>7.4499999999999997E-2</v>
      </c>
      <c r="O493" s="64">
        <v>0.64829999999999999</v>
      </c>
      <c r="P493" s="64">
        <v>4.7600000000000003E-2</v>
      </c>
      <c r="Q493" s="64">
        <v>12.31</v>
      </c>
      <c r="R493" s="64">
        <v>3.7499999999999999E-2</v>
      </c>
      <c r="S493" s="64">
        <v>95.798400000000001</v>
      </c>
      <c r="T493" s="31"/>
      <c r="V493" s="58">
        <f t="shared" si="644"/>
        <v>3.7265758091993186</v>
      </c>
      <c r="W493" s="58"/>
      <c r="X493" s="58">
        <f t="shared" si="645"/>
        <v>4.0814877910278247</v>
      </c>
      <c r="Y493" s="58"/>
      <c r="Z493" s="58">
        <f t="shared" si="646"/>
        <v>0.42526806293215746</v>
      </c>
      <c r="AA493" s="58"/>
      <c r="AB493" s="58">
        <f t="shared" si="647"/>
        <v>77.97625012526305</v>
      </c>
      <c r="AC493" s="58"/>
      <c r="AD493" s="58">
        <f t="shared" si="648"/>
        <v>9.7078865617797383E-2</v>
      </c>
      <c r="AE493" s="58"/>
      <c r="AF493" s="58">
        <f t="shared" si="649"/>
        <v>7.7767478371246271E-2</v>
      </c>
      <c r="AG493" s="58"/>
      <c r="AH493" s="58">
        <f t="shared" si="650"/>
        <v>0.67673364064535524</v>
      </c>
      <c r="AI493" s="58"/>
      <c r="AJ493" s="58">
        <f t="shared" si="651"/>
        <v>4.9687677455990918E-2</v>
      </c>
      <c r="AK493" s="58"/>
      <c r="AL493" s="58">
        <f t="shared" si="652"/>
        <v>12.849901459732104</v>
      </c>
      <c r="AM493" s="58"/>
      <c r="AN493" s="58">
        <f t="shared" si="653"/>
        <v>3.9144703878144102E-2</v>
      </c>
      <c r="AO493" s="58"/>
      <c r="AP493" s="58">
        <f t="shared" si="654"/>
        <v>7.8080636002271433</v>
      </c>
      <c r="AQ493" s="58">
        <f t="shared" si="655"/>
        <v>2.3785166240409213E-2</v>
      </c>
      <c r="AR493" s="58">
        <f t="shared" si="656"/>
        <v>803.22580645161281</v>
      </c>
      <c r="AS493" s="58">
        <f t="shared" si="657"/>
        <v>19.104859335038366</v>
      </c>
      <c r="AT493" s="58">
        <f t="shared" si="658"/>
        <v>0.11491593398118154</v>
      </c>
      <c r="AU493" s="58">
        <f t="shared" si="659"/>
        <v>5.468456375838926</v>
      </c>
      <c r="AV493" s="58">
        <f t="shared" si="660"/>
        <v>4.3806451612903219</v>
      </c>
      <c r="AW493" s="58">
        <f t="shared" si="661"/>
        <v>5.4538152610441757E-3</v>
      </c>
      <c r="AX493" s="58">
        <f t="shared" si="662"/>
        <v>42.009124087243279</v>
      </c>
      <c r="AY493" s="58"/>
      <c r="AZ493" s="58"/>
      <c r="BA493" s="58"/>
      <c r="BB493" s="58"/>
      <c r="BC493" s="58"/>
      <c r="BD493" s="58"/>
      <c r="BE493" s="58"/>
      <c r="BF493" s="58"/>
      <c r="BG493" s="58"/>
      <c r="BH493" s="58"/>
      <c r="BI493" s="58"/>
      <c r="BJ493" s="58"/>
      <c r="BK493" s="58"/>
      <c r="BL493" s="58"/>
      <c r="BM493" s="58"/>
      <c r="BN493" s="58"/>
      <c r="BO493" s="58"/>
      <c r="BP493" s="58"/>
      <c r="BQ493" s="58"/>
      <c r="BR493" s="58"/>
      <c r="BS493" s="58"/>
      <c r="BT493" s="58"/>
      <c r="BU493" s="58"/>
      <c r="BV493" s="58"/>
      <c r="BW493" s="58"/>
      <c r="BX493" s="58"/>
      <c r="BY493" s="58"/>
      <c r="BZ493" s="58"/>
      <c r="CA493" s="58"/>
      <c r="CB493" s="58"/>
      <c r="CC493" s="58"/>
      <c r="CD493" s="58"/>
      <c r="CE493" s="58"/>
      <c r="CF493" s="58"/>
      <c r="CG493" s="58"/>
      <c r="CH493" s="58"/>
      <c r="CI493" s="58"/>
      <c r="CJ493" s="58"/>
      <c r="CK493" s="58"/>
      <c r="CL493" s="58"/>
      <c r="CM493" s="58"/>
      <c r="CN493" s="58"/>
      <c r="CO493" s="58"/>
      <c r="CP493" s="58"/>
      <c r="CQ493" s="58"/>
      <c r="CR493" s="58"/>
      <c r="CS493" s="58"/>
      <c r="CT493" s="58"/>
      <c r="CU493" s="58"/>
      <c r="CV493" s="58"/>
      <c r="CW493" s="58"/>
      <c r="CX493" s="58"/>
      <c r="CY493" s="58"/>
      <c r="CZ493" s="58"/>
      <c r="DA493" s="58"/>
      <c r="DB493" s="58"/>
      <c r="DC493" s="58"/>
      <c r="DD493" s="58"/>
      <c r="DE493" s="58"/>
      <c r="DF493" s="58"/>
      <c r="DG493" s="58"/>
      <c r="DH493" s="58"/>
      <c r="DI493" s="58"/>
      <c r="DJ493" s="58"/>
      <c r="DK493" s="58"/>
      <c r="DL493" s="58"/>
      <c r="DM493" s="58"/>
      <c r="DN493" s="58"/>
      <c r="DO493" s="58"/>
      <c r="DP493" s="58"/>
      <c r="DQ493" s="58"/>
      <c r="DR493" s="58"/>
      <c r="DS493" s="58"/>
      <c r="DT493" s="58"/>
      <c r="DU493" s="58"/>
      <c r="DV493" s="58"/>
      <c r="DW493" s="58"/>
      <c r="DX493" s="58"/>
      <c r="DY493" s="58"/>
      <c r="DZ493" s="58"/>
      <c r="EA493" s="58"/>
      <c r="EB493" s="58"/>
      <c r="EC493" s="58"/>
      <c r="ED493" s="58"/>
      <c r="EE493" s="58"/>
      <c r="EF493" s="58"/>
      <c r="EG493" s="58"/>
      <c r="EH493" s="58"/>
      <c r="EI493" s="58"/>
      <c r="EJ493" s="58"/>
      <c r="EK493" s="58"/>
      <c r="EL493" s="58"/>
      <c r="EN493" s="4">
        <v>6</v>
      </c>
      <c r="EO493" s="8">
        <v>1</v>
      </c>
    </row>
    <row r="494" spans="1:145">
      <c r="B494" s="30" t="s">
        <v>1028</v>
      </c>
      <c r="C494" s="18" t="s">
        <v>210</v>
      </c>
      <c r="D494" s="4">
        <v>6</v>
      </c>
      <c r="E494" s="8">
        <v>6</v>
      </c>
      <c r="F494" s="8">
        <v>1</v>
      </c>
      <c r="I494" s="64">
        <v>3.6</v>
      </c>
      <c r="J494" s="64">
        <v>3.95</v>
      </c>
      <c r="K494" s="64">
        <v>0.59230000000000005</v>
      </c>
      <c r="L494" s="64">
        <v>75.38</v>
      </c>
      <c r="M494" s="64">
        <v>7.1199999999999999E-2</v>
      </c>
      <c r="N494" s="64">
        <v>7.3499999999999996E-2</v>
      </c>
      <c r="O494" s="64">
        <v>0.6462</v>
      </c>
      <c r="P494" s="64">
        <v>7.2999999999999995E-2</v>
      </c>
      <c r="Q494" s="64">
        <v>12.35</v>
      </c>
      <c r="R494" s="64">
        <v>2.0500000000000001E-2</v>
      </c>
      <c r="S494" s="64">
        <v>96.756699999999995</v>
      </c>
      <c r="T494" s="31"/>
      <c r="V494" s="58">
        <f t="shared" si="644"/>
        <v>3.7206725735788839</v>
      </c>
      <c r="W494" s="58"/>
      <c r="X494" s="58">
        <f t="shared" si="645"/>
        <v>4.0824046293434977</v>
      </c>
      <c r="Y494" s="58"/>
      <c r="Z494" s="58">
        <f t="shared" si="646"/>
        <v>0.61215399036965923</v>
      </c>
      <c r="AA494" s="58"/>
      <c r="AB494" s="58">
        <f t="shared" si="647"/>
        <v>77.906749610104526</v>
      </c>
      <c r="AC494" s="58"/>
      <c r="AD494" s="58">
        <f t="shared" si="648"/>
        <v>7.3586635344115706E-2</v>
      </c>
      <c r="AE494" s="58"/>
      <c r="AF494" s="58">
        <f t="shared" si="649"/>
        <v>7.5963731710568874E-2</v>
      </c>
      <c r="AG494" s="58"/>
      <c r="AH494" s="58">
        <f t="shared" si="650"/>
        <v>0.66786072695740972</v>
      </c>
      <c r="AI494" s="58"/>
      <c r="AJ494" s="58">
        <f t="shared" si="651"/>
        <v>7.5446971630905149E-2</v>
      </c>
      <c r="AK494" s="58"/>
      <c r="AL494" s="58">
        <f t="shared" si="652"/>
        <v>12.763973967694227</v>
      </c>
      <c r="AM494" s="58"/>
      <c r="AN494" s="58">
        <f t="shared" si="653"/>
        <v>2.1187163266213092E-2</v>
      </c>
      <c r="AO494" s="58"/>
      <c r="AP494" s="58">
        <f t="shared" si="654"/>
        <v>7.8030772029223812</v>
      </c>
      <c r="AQ494" s="58">
        <f t="shared" si="655"/>
        <v>1.8025316455696203E-2</v>
      </c>
      <c r="AR494" s="58">
        <f t="shared" si="656"/>
        <v>1058.7078651685395</v>
      </c>
      <c r="AS494" s="58">
        <f t="shared" si="657"/>
        <v>19.083544303797471</v>
      </c>
      <c r="AT494" s="58">
        <f t="shared" si="658"/>
        <v>0.11374187558031568</v>
      </c>
      <c r="AU494" s="58">
        <f t="shared" si="659"/>
        <v>8.0585034013605465</v>
      </c>
      <c r="AV494" s="58">
        <f t="shared" si="660"/>
        <v>8.3188202247191025</v>
      </c>
      <c r="AW494" s="58">
        <f t="shared" si="661"/>
        <v>7.8575218890952515E-3</v>
      </c>
      <c r="AX494" s="58">
        <f t="shared" si="662"/>
        <v>32.957004263913028</v>
      </c>
      <c r="AY494" s="58"/>
      <c r="AZ494" s="58"/>
      <c r="BA494" s="58"/>
      <c r="BB494" s="58"/>
      <c r="BC494" s="58"/>
      <c r="BD494" s="58"/>
      <c r="BE494" s="58"/>
      <c r="BF494" s="58"/>
      <c r="BG494" s="58"/>
      <c r="BH494" s="58"/>
      <c r="BI494" s="58"/>
      <c r="BJ494" s="58"/>
      <c r="BK494" s="58"/>
      <c r="BL494" s="58"/>
      <c r="BM494" s="58"/>
      <c r="BN494" s="58"/>
      <c r="BO494" s="58"/>
      <c r="BP494" s="58"/>
      <c r="BQ494" s="58"/>
      <c r="BR494" s="58"/>
      <c r="BS494" s="58"/>
      <c r="BT494" s="58"/>
      <c r="BU494" s="58"/>
      <c r="BV494" s="58"/>
      <c r="BW494" s="58"/>
      <c r="BX494" s="58"/>
      <c r="BY494" s="58"/>
      <c r="BZ494" s="58"/>
      <c r="CA494" s="58"/>
      <c r="CB494" s="58"/>
      <c r="CC494" s="58"/>
      <c r="CD494" s="58"/>
      <c r="CE494" s="58"/>
      <c r="CF494" s="58"/>
      <c r="CG494" s="58"/>
      <c r="CH494" s="58"/>
      <c r="CI494" s="58"/>
      <c r="CJ494" s="58"/>
      <c r="CK494" s="58"/>
      <c r="CL494" s="58"/>
      <c r="CM494" s="58"/>
      <c r="CN494" s="58"/>
      <c r="CO494" s="58"/>
      <c r="CP494" s="58"/>
      <c r="CQ494" s="58"/>
      <c r="CR494" s="58"/>
      <c r="CS494" s="58"/>
      <c r="CT494" s="58"/>
      <c r="CU494" s="58"/>
      <c r="CV494" s="58"/>
      <c r="CW494" s="58"/>
      <c r="CX494" s="58"/>
      <c r="CY494" s="58"/>
      <c r="CZ494" s="58"/>
      <c r="DA494" s="58"/>
      <c r="DB494" s="58"/>
      <c r="DC494" s="58"/>
      <c r="DD494" s="58"/>
      <c r="DE494" s="58"/>
      <c r="DF494" s="58"/>
      <c r="DG494" s="58"/>
      <c r="DH494" s="58"/>
      <c r="DI494" s="58"/>
      <c r="DJ494" s="58"/>
      <c r="DK494" s="58"/>
      <c r="DL494" s="58"/>
      <c r="DM494" s="58"/>
      <c r="DN494" s="58"/>
      <c r="DO494" s="58"/>
      <c r="DP494" s="58"/>
      <c r="DQ494" s="58"/>
      <c r="DR494" s="58"/>
      <c r="DS494" s="58"/>
      <c r="DT494" s="58"/>
      <c r="DU494" s="58"/>
      <c r="DV494" s="58"/>
      <c r="DW494" s="58"/>
      <c r="DX494" s="58"/>
      <c r="DY494" s="58"/>
      <c r="DZ494" s="58"/>
      <c r="EA494" s="58"/>
      <c r="EB494" s="58"/>
      <c r="EC494" s="58"/>
      <c r="ED494" s="58"/>
      <c r="EE494" s="58"/>
      <c r="EF494" s="58"/>
      <c r="EG494" s="58"/>
      <c r="EH494" s="58"/>
      <c r="EI494" s="58"/>
      <c r="EJ494" s="58"/>
      <c r="EK494" s="58"/>
      <c r="EL494" s="58"/>
      <c r="EN494" s="4">
        <v>6</v>
      </c>
      <c r="EO494" s="8">
        <v>1</v>
      </c>
    </row>
    <row r="495" spans="1:145">
      <c r="B495" s="30" t="s">
        <v>1029</v>
      </c>
      <c r="C495" s="18" t="s">
        <v>210</v>
      </c>
      <c r="D495" s="4">
        <v>6</v>
      </c>
      <c r="E495" s="8">
        <v>6</v>
      </c>
      <c r="F495" s="8">
        <v>1</v>
      </c>
      <c r="I495" s="64">
        <v>3.75</v>
      </c>
      <c r="J495" s="64">
        <v>3.75</v>
      </c>
      <c r="K495" s="64">
        <v>0.61760000000000004</v>
      </c>
      <c r="L495" s="64">
        <v>74.72</v>
      </c>
      <c r="M495" s="64">
        <v>9.98E-2</v>
      </c>
      <c r="N495" s="64">
        <v>9.6100000000000005E-2</v>
      </c>
      <c r="O495" s="64">
        <v>0.6492</v>
      </c>
      <c r="P495" s="64">
        <v>8.72E-2</v>
      </c>
      <c r="Q495" s="64">
        <v>12.43</v>
      </c>
      <c r="R495" s="64">
        <v>1.12E-2</v>
      </c>
      <c r="S495" s="64">
        <v>96.211200000000005</v>
      </c>
      <c r="T495" s="31"/>
      <c r="V495" s="58">
        <f t="shared" si="644"/>
        <v>3.897675114747555</v>
      </c>
      <c r="W495" s="58"/>
      <c r="X495" s="58">
        <f t="shared" si="645"/>
        <v>3.897675114747555</v>
      </c>
      <c r="Y495" s="58"/>
      <c r="Z495" s="58">
        <f t="shared" si="646"/>
        <v>0.6419211068981574</v>
      </c>
      <c r="AA495" s="58"/>
      <c r="AB495" s="58">
        <f t="shared" si="647"/>
        <v>77.662475886383291</v>
      </c>
      <c r="AC495" s="58"/>
      <c r="AD495" s="58">
        <f t="shared" si="648"/>
        <v>0.10373012705381494</v>
      </c>
      <c r="AE495" s="58"/>
      <c r="AF495" s="58">
        <f t="shared" si="649"/>
        <v>9.9884420940597365E-2</v>
      </c>
      <c r="AG495" s="58"/>
      <c r="AH495" s="58">
        <f t="shared" si="650"/>
        <v>0.67476551586509681</v>
      </c>
      <c r="AI495" s="58"/>
      <c r="AJ495" s="58">
        <f t="shared" si="651"/>
        <v>9.063393866826315E-2</v>
      </c>
      <c r="AK495" s="58"/>
      <c r="AL495" s="58">
        <f t="shared" si="652"/>
        <v>12.919493780349896</v>
      </c>
      <c r="AM495" s="58"/>
      <c r="AN495" s="58">
        <f t="shared" si="653"/>
        <v>1.1641056342712697E-2</v>
      </c>
      <c r="AO495" s="58"/>
      <c r="AP495" s="58">
        <f t="shared" si="654"/>
        <v>7.79535022949511</v>
      </c>
      <c r="AQ495" s="58">
        <f t="shared" si="655"/>
        <v>2.6613333333333336E-2</v>
      </c>
      <c r="AR495" s="58">
        <f t="shared" si="656"/>
        <v>748.69739478957911</v>
      </c>
      <c r="AS495" s="58">
        <f t="shared" si="657"/>
        <v>19.925333333333334</v>
      </c>
      <c r="AT495" s="58">
        <f t="shared" si="658"/>
        <v>0.14802834257547753</v>
      </c>
      <c r="AU495" s="58">
        <f t="shared" si="659"/>
        <v>6.426638917793964</v>
      </c>
      <c r="AV495" s="58">
        <f t="shared" si="660"/>
        <v>6.188376753507014</v>
      </c>
      <c r="AW495" s="58">
        <f t="shared" si="661"/>
        <v>8.2655246252676656E-3</v>
      </c>
      <c r="AX495" s="58">
        <f t="shared" si="662"/>
        <v>38.134243642571811</v>
      </c>
      <c r="AY495" s="58"/>
      <c r="AZ495" s="58"/>
      <c r="BA495" s="58"/>
      <c r="BB495" s="58"/>
      <c r="BC495" s="58"/>
      <c r="BD495" s="58"/>
      <c r="BE495" s="58"/>
      <c r="BF495" s="58"/>
      <c r="BG495" s="58"/>
      <c r="BH495" s="58"/>
      <c r="BI495" s="58"/>
      <c r="BJ495" s="58"/>
      <c r="BK495" s="58"/>
      <c r="BL495" s="58"/>
      <c r="BM495" s="58"/>
      <c r="BN495" s="58"/>
      <c r="BO495" s="58"/>
      <c r="BP495" s="58"/>
      <c r="BQ495" s="58"/>
      <c r="BR495" s="58"/>
      <c r="BS495" s="58"/>
      <c r="BT495" s="58"/>
      <c r="BU495" s="58"/>
      <c r="BV495" s="58"/>
      <c r="BW495" s="58"/>
      <c r="BX495" s="58"/>
      <c r="BY495" s="58"/>
      <c r="BZ495" s="58"/>
      <c r="CA495" s="58"/>
      <c r="CB495" s="58"/>
      <c r="CC495" s="58"/>
      <c r="CD495" s="58"/>
      <c r="CE495" s="58"/>
      <c r="CF495" s="58"/>
      <c r="CG495" s="58"/>
      <c r="CH495" s="58"/>
      <c r="CI495" s="58"/>
      <c r="CJ495" s="58"/>
      <c r="CK495" s="58"/>
      <c r="CL495" s="58"/>
      <c r="CM495" s="58"/>
      <c r="CN495" s="58"/>
      <c r="CO495" s="58"/>
      <c r="CP495" s="58"/>
      <c r="CQ495" s="58"/>
      <c r="CR495" s="58"/>
      <c r="CS495" s="58"/>
      <c r="CT495" s="58"/>
      <c r="CU495" s="58"/>
      <c r="CV495" s="58"/>
      <c r="CW495" s="58"/>
      <c r="CX495" s="58"/>
      <c r="CY495" s="58"/>
      <c r="CZ495" s="58"/>
      <c r="DA495" s="58"/>
      <c r="DB495" s="58"/>
      <c r="DC495" s="58"/>
      <c r="DD495" s="58"/>
      <c r="DE495" s="58"/>
      <c r="DF495" s="58"/>
      <c r="DG495" s="58"/>
      <c r="DH495" s="58"/>
      <c r="DI495" s="58"/>
      <c r="DJ495" s="58"/>
      <c r="DK495" s="58"/>
      <c r="DL495" s="58"/>
      <c r="DM495" s="58"/>
      <c r="DN495" s="58"/>
      <c r="DO495" s="58"/>
      <c r="DP495" s="58"/>
      <c r="DQ495" s="58"/>
      <c r="DR495" s="58"/>
      <c r="DS495" s="58"/>
      <c r="DT495" s="58"/>
      <c r="DU495" s="58"/>
      <c r="DV495" s="58"/>
      <c r="DW495" s="58"/>
      <c r="DX495" s="58"/>
      <c r="DY495" s="58"/>
      <c r="DZ495" s="58"/>
      <c r="EA495" s="58"/>
      <c r="EB495" s="58"/>
      <c r="EC495" s="58"/>
      <c r="ED495" s="58"/>
      <c r="EE495" s="58"/>
      <c r="EF495" s="58"/>
      <c r="EG495" s="58"/>
      <c r="EH495" s="58"/>
      <c r="EI495" s="58"/>
      <c r="EJ495" s="58"/>
      <c r="EK495" s="58"/>
      <c r="EL495" s="58"/>
      <c r="EN495" s="4">
        <v>6</v>
      </c>
      <c r="EO495" s="8">
        <v>1</v>
      </c>
    </row>
    <row r="496" spans="1:145">
      <c r="B496" s="30" t="s">
        <v>1030</v>
      </c>
      <c r="C496" s="18" t="s">
        <v>210</v>
      </c>
      <c r="D496" s="4">
        <v>6</v>
      </c>
      <c r="E496" s="8">
        <v>6</v>
      </c>
      <c r="F496" s="8">
        <v>1</v>
      </c>
      <c r="I496" s="64">
        <v>3.46</v>
      </c>
      <c r="J496" s="64">
        <v>3.86</v>
      </c>
      <c r="K496" s="64">
        <v>0.53490000000000004</v>
      </c>
      <c r="L496" s="64">
        <v>75.44</v>
      </c>
      <c r="M496" s="64">
        <v>9.9500000000000005E-2</v>
      </c>
      <c r="N496" s="64">
        <v>9.0999999999999998E-2</v>
      </c>
      <c r="O496" s="64">
        <v>0.64670000000000005</v>
      </c>
      <c r="P496" s="64">
        <v>2.0999999999999999E-3</v>
      </c>
      <c r="Q496" s="64">
        <v>12.26</v>
      </c>
      <c r="R496" s="64">
        <v>6.9999999999999999E-4</v>
      </c>
      <c r="S496" s="64">
        <v>96.394999999999996</v>
      </c>
      <c r="T496" s="31"/>
      <c r="V496" s="58">
        <f t="shared" si="644"/>
        <v>3.589397790341823</v>
      </c>
      <c r="W496" s="58"/>
      <c r="X496" s="58">
        <f t="shared" si="645"/>
        <v>4.0043570724622652</v>
      </c>
      <c r="Y496" s="58"/>
      <c r="Z496" s="58">
        <f t="shared" si="646"/>
        <v>0.55490430001556101</v>
      </c>
      <c r="AA496" s="58"/>
      <c r="AB496" s="58">
        <f t="shared" si="647"/>
        <v>78.261320607915351</v>
      </c>
      <c r="AC496" s="58"/>
      <c r="AD496" s="58">
        <f t="shared" si="648"/>
        <v>0.10322112142745994</v>
      </c>
      <c r="AE496" s="58"/>
      <c r="AF496" s="58">
        <f t="shared" si="649"/>
        <v>9.440323668240054E-2</v>
      </c>
      <c r="AG496" s="58"/>
      <c r="AH496" s="58">
        <f t="shared" si="650"/>
        <v>0.67088541936822454</v>
      </c>
      <c r="AI496" s="58"/>
      <c r="AJ496" s="58">
        <f t="shared" si="651"/>
        <v>2.1785362311323203E-3</v>
      </c>
      <c r="AK496" s="58"/>
      <c r="AL496" s="58">
        <f t="shared" si="652"/>
        <v>12.718501996991545</v>
      </c>
      <c r="AM496" s="58"/>
      <c r="AN496" s="58">
        <f t="shared" si="653"/>
        <v>7.2617874371077337E-4</v>
      </c>
      <c r="AO496" s="58"/>
      <c r="AP496" s="58">
        <f t="shared" si="654"/>
        <v>7.5937548628040883</v>
      </c>
      <c r="AQ496" s="58">
        <f t="shared" si="655"/>
        <v>2.5777202072538859E-2</v>
      </c>
      <c r="AR496" s="58">
        <f t="shared" si="656"/>
        <v>758.19095477386929</v>
      </c>
      <c r="AS496" s="58">
        <f t="shared" si="657"/>
        <v>19.5440414507772</v>
      </c>
      <c r="AT496" s="58">
        <f t="shared" si="658"/>
        <v>0.14071439616514611</v>
      </c>
      <c r="AU496" s="58">
        <f t="shared" si="659"/>
        <v>5.8780219780219785</v>
      </c>
      <c r="AV496" s="58">
        <f t="shared" si="660"/>
        <v>5.3758793969849243</v>
      </c>
      <c r="AW496" s="58">
        <f t="shared" si="661"/>
        <v>7.0904029692470836E-3</v>
      </c>
      <c r="AX496" s="58">
        <f t="shared" si="662"/>
        <v>40.260495758987311</v>
      </c>
      <c r="AY496" s="58"/>
      <c r="AZ496" s="58"/>
      <c r="BA496" s="58"/>
      <c r="BB496" s="58"/>
      <c r="BC496" s="58"/>
      <c r="BD496" s="58"/>
      <c r="BE496" s="58"/>
      <c r="BF496" s="58"/>
      <c r="BG496" s="58"/>
      <c r="BH496" s="58"/>
      <c r="BI496" s="58"/>
      <c r="BJ496" s="58"/>
      <c r="BK496" s="58"/>
      <c r="BL496" s="58"/>
      <c r="BM496" s="58"/>
      <c r="BN496" s="58"/>
      <c r="BO496" s="58"/>
      <c r="BP496" s="58"/>
      <c r="BQ496" s="58"/>
      <c r="BR496" s="58"/>
      <c r="BS496" s="58"/>
      <c r="BT496" s="58"/>
      <c r="BU496" s="58"/>
      <c r="BV496" s="58"/>
      <c r="BW496" s="58"/>
      <c r="BX496" s="58"/>
      <c r="BY496" s="58"/>
      <c r="BZ496" s="58"/>
      <c r="CA496" s="58"/>
      <c r="CB496" s="58"/>
      <c r="CC496" s="58"/>
      <c r="CD496" s="58"/>
      <c r="CE496" s="58"/>
      <c r="CF496" s="58"/>
      <c r="CG496" s="58"/>
      <c r="CH496" s="58"/>
      <c r="CI496" s="58"/>
      <c r="CJ496" s="58"/>
      <c r="CK496" s="58"/>
      <c r="CL496" s="58"/>
      <c r="CM496" s="58"/>
      <c r="CN496" s="58"/>
      <c r="CO496" s="58"/>
      <c r="CP496" s="58"/>
      <c r="CQ496" s="58"/>
      <c r="CR496" s="58"/>
      <c r="CS496" s="58"/>
      <c r="CT496" s="58"/>
      <c r="CU496" s="58"/>
      <c r="CV496" s="58"/>
      <c r="CW496" s="58"/>
      <c r="CX496" s="58"/>
      <c r="CY496" s="58"/>
      <c r="CZ496" s="58"/>
      <c r="DA496" s="58"/>
      <c r="DB496" s="58"/>
      <c r="DC496" s="58"/>
      <c r="DD496" s="58"/>
      <c r="DE496" s="58"/>
      <c r="DF496" s="58"/>
      <c r="DG496" s="58"/>
      <c r="DH496" s="58"/>
      <c r="DI496" s="58"/>
      <c r="DJ496" s="58"/>
      <c r="DK496" s="58"/>
      <c r="DL496" s="58"/>
      <c r="DM496" s="58"/>
      <c r="DN496" s="58"/>
      <c r="DO496" s="58"/>
      <c r="DP496" s="58"/>
      <c r="DQ496" s="58"/>
      <c r="DR496" s="58"/>
      <c r="DS496" s="58"/>
      <c r="DT496" s="58"/>
      <c r="DU496" s="58"/>
      <c r="DV496" s="58"/>
      <c r="DW496" s="58"/>
      <c r="DX496" s="58"/>
      <c r="DY496" s="58"/>
      <c r="DZ496" s="58"/>
      <c r="EA496" s="58"/>
      <c r="EB496" s="58"/>
      <c r="EC496" s="58"/>
      <c r="ED496" s="58"/>
      <c r="EE496" s="58"/>
      <c r="EF496" s="58"/>
      <c r="EG496" s="58"/>
      <c r="EH496" s="58"/>
      <c r="EI496" s="58"/>
      <c r="EJ496" s="58"/>
      <c r="EK496" s="58"/>
      <c r="EL496" s="58"/>
      <c r="EN496" s="4">
        <v>6</v>
      </c>
      <c r="EO496" s="8">
        <v>1</v>
      </c>
    </row>
    <row r="497" spans="1:145">
      <c r="B497" s="30" t="s">
        <v>1031</v>
      </c>
      <c r="C497" s="18" t="s">
        <v>210</v>
      </c>
      <c r="D497" s="4">
        <v>6</v>
      </c>
      <c r="E497" s="8">
        <v>6</v>
      </c>
      <c r="F497" s="8">
        <v>1</v>
      </c>
      <c r="I497" s="64">
        <v>3.63</v>
      </c>
      <c r="J497" s="64">
        <v>3.89</v>
      </c>
      <c r="K497" s="64">
        <v>0.63660000000000005</v>
      </c>
      <c r="L497" s="64">
        <v>74.83</v>
      </c>
      <c r="M497" s="64">
        <v>8.5800000000000001E-2</v>
      </c>
      <c r="N497" s="64">
        <v>7.7600000000000002E-2</v>
      </c>
      <c r="O497" s="64">
        <v>0.62290000000000001</v>
      </c>
      <c r="P497" s="64">
        <v>0.1072</v>
      </c>
      <c r="Q497" s="64">
        <v>12.39</v>
      </c>
      <c r="R497" s="64">
        <v>0</v>
      </c>
      <c r="S497" s="64">
        <v>96.270200000000003</v>
      </c>
      <c r="T497" s="31"/>
      <c r="V497" s="58">
        <f t="shared" si="644"/>
        <v>3.7706372273039839</v>
      </c>
      <c r="W497" s="58"/>
      <c r="X497" s="58">
        <f t="shared" si="645"/>
        <v>4.0407104171384294</v>
      </c>
      <c r="Y497" s="58"/>
      <c r="Z497" s="58">
        <f t="shared" si="646"/>
        <v>0.6612638178792607</v>
      </c>
      <c r="AA497" s="58"/>
      <c r="AB497" s="58">
        <f t="shared" si="647"/>
        <v>77.729141520428954</v>
      </c>
      <c r="AC497" s="58"/>
      <c r="AD497" s="58">
        <f t="shared" si="648"/>
        <v>8.9124152645366897E-2</v>
      </c>
      <c r="AE497" s="58"/>
      <c r="AF497" s="58">
        <f t="shared" si="649"/>
        <v>8.0606459735203626E-2</v>
      </c>
      <c r="AG497" s="58"/>
      <c r="AH497" s="58">
        <f t="shared" si="650"/>
        <v>0.64703303826106107</v>
      </c>
      <c r="AI497" s="58"/>
      <c r="AJ497" s="58">
        <f t="shared" si="651"/>
        <v>0.11135325365481738</v>
      </c>
      <c r="AK497" s="58"/>
      <c r="AL497" s="58">
        <f t="shared" si="652"/>
        <v>12.870026238649135</v>
      </c>
      <c r="AM497" s="58"/>
      <c r="AN497" s="58">
        <f t="shared" si="653"/>
        <v>0</v>
      </c>
      <c r="AO497" s="58"/>
      <c r="AP497" s="58">
        <f t="shared" si="654"/>
        <v>7.8113476444424137</v>
      </c>
      <c r="AQ497" s="58">
        <f t="shared" si="655"/>
        <v>2.2056555269922878E-2</v>
      </c>
      <c r="AR497" s="58">
        <f t="shared" si="656"/>
        <v>872.14452214452206</v>
      </c>
      <c r="AS497" s="58">
        <f t="shared" si="657"/>
        <v>19.236503856041129</v>
      </c>
      <c r="AT497" s="58">
        <f t="shared" si="658"/>
        <v>0.12457858404238241</v>
      </c>
      <c r="AU497" s="58">
        <f t="shared" si="659"/>
        <v>8.2036082474226806</v>
      </c>
      <c r="AV497" s="58">
        <f t="shared" si="660"/>
        <v>7.41958041958042</v>
      </c>
      <c r="AW497" s="58">
        <f t="shared" si="661"/>
        <v>8.5072831751971147E-3</v>
      </c>
      <c r="AX497" s="58">
        <f t="shared" si="662"/>
        <v>32.563891420233844</v>
      </c>
      <c r="AY497" s="58"/>
      <c r="AZ497" s="58"/>
      <c r="BA497" s="58"/>
      <c r="BB497" s="58"/>
      <c r="BC497" s="58"/>
      <c r="BD497" s="58"/>
      <c r="BE497" s="58"/>
      <c r="BF497" s="58"/>
      <c r="BG497" s="58"/>
      <c r="BH497" s="58"/>
      <c r="BI497" s="58"/>
      <c r="BJ497" s="58"/>
      <c r="BK497" s="58"/>
      <c r="BL497" s="58"/>
      <c r="BM497" s="58"/>
      <c r="BN497" s="58"/>
      <c r="BO497" s="58"/>
      <c r="BP497" s="58"/>
      <c r="BQ497" s="58"/>
      <c r="BR497" s="58"/>
      <c r="BS497" s="58"/>
      <c r="BT497" s="58"/>
      <c r="BU497" s="58"/>
      <c r="BV497" s="58"/>
      <c r="BW497" s="58"/>
      <c r="BX497" s="58"/>
      <c r="BY497" s="58"/>
      <c r="BZ497" s="58"/>
      <c r="CA497" s="58"/>
      <c r="CB497" s="58"/>
      <c r="CC497" s="58"/>
      <c r="CD497" s="58"/>
      <c r="CE497" s="58"/>
      <c r="CF497" s="58"/>
      <c r="CG497" s="58"/>
      <c r="CH497" s="58"/>
      <c r="CI497" s="58"/>
      <c r="CJ497" s="58"/>
      <c r="CK497" s="58"/>
      <c r="CL497" s="58"/>
      <c r="CM497" s="58"/>
      <c r="CN497" s="58"/>
      <c r="CO497" s="58"/>
      <c r="CP497" s="58"/>
      <c r="CQ497" s="58"/>
      <c r="CR497" s="58"/>
      <c r="CS497" s="58"/>
      <c r="CT497" s="58"/>
      <c r="CU497" s="58"/>
      <c r="CV497" s="58"/>
      <c r="CW497" s="58"/>
      <c r="CX497" s="58"/>
      <c r="CY497" s="58"/>
      <c r="CZ497" s="58"/>
      <c r="DA497" s="58"/>
      <c r="DB497" s="58"/>
      <c r="DC497" s="58"/>
      <c r="DD497" s="58"/>
      <c r="DE497" s="58"/>
      <c r="DF497" s="58"/>
      <c r="DG497" s="58"/>
      <c r="DH497" s="58"/>
      <c r="DI497" s="58"/>
      <c r="DJ497" s="58"/>
      <c r="DK497" s="58"/>
      <c r="DL497" s="58"/>
      <c r="DM497" s="58"/>
      <c r="DN497" s="58"/>
      <c r="DO497" s="58"/>
      <c r="DP497" s="58"/>
      <c r="DQ497" s="58"/>
      <c r="DR497" s="58"/>
      <c r="DS497" s="58"/>
      <c r="DT497" s="58"/>
      <c r="DU497" s="58"/>
      <c r="DV497" s="58"/>
      <c r="DW497" s="58"/>
      <c r="DX497" s="58"/>
      <c r="DY497" s="58"/>
      <c r="DZ497" s="58"/>
      <c r="EA497" s="58"/>
      <c r="EB497" s="58"/>
      <c r="EC497" s="58"/>
      <c r="ED497" s="58"/>
      <c r="EE497" s="58"/>
      <c r="EF497" s="58"/>
      <c r="EG497" s="58"/>
      <c r="EH497" s="58"/>
      <c r="EI497" s="58"/>
      <c r="EJ497" s="58"/>
      <c r="EK497" s="58"/>
      <c r="EL497" s="58"/>
      <c r="EN497" s="4">
        <v>6</v>
      </c>
      <c r="EO497" s="8">
        <v>1</v>
      </c>
    </row>
    <row r="498" spans="1:145">
      <c r="B498" s="30" t="s">
        <v>1032</v>
      </c>
      <c r="C498" s="18" t="s">
        <v>210</v>
      </c>
      <c r="D498" s="4">
        <v>6</v>
      </c>
      <c r="E498" s="8">
        <v>6</v>
      </c>
      <c r="F498" s="8">
        <v>1</v>
      </c>
      <c r="I498" s="64">
        <v>3.64</v>
      </c>
      <c r="J498" s="64">
        <v>3.94</v>
      </c>
      <c r="K498" s="64">
        <v>0.49020000000000002</v>
      </c>
      <c r="L498" s="64">
        <v>74.180000000000007</v>
      </c>
      <c r="M498" s="64">
        <v>8.8099999999999998E-2</v>
      </c>
      <c r="N498" s="64">
        <v>8.1699999999999995E-2</v>
      </c>
      <c r="O498" s="64">
        <v>0.65459999999999996</v>
      </c>
      <c r="P498" s="64">
        <v>0.1027</v>
      </c>
      <c r="Q498" s="64">
        <v>12.12</v>
      </c>
      <c r="R498" s="64">
        <v>1.0500000000000001E-2</v>
      </c>
      <c r="S498" s="64">
        <v>95.307900000000004</v>
      </c>
      <c r="T498" s="31"/>
      <c r="V498" s="58">
        <f t="shared" si="644"/>
        <v>3.8192007168345961</v>
      </c>
      <c r="W498" s="58"/>
      <c r="X498" s="58">
        <f t="shared" si="645"/>
        <v>4.1339700066836009</v>
      </c>
      <c r="Y498" s="58"/>
      <c r="Z498" s="58">
        <f t="shared" si="646"/>
        <v>0.51433301961327449</v>
      </c>
      <c r="AA498" s="58"/>
      <c r="AB498" s="58">
        <f t="shared" si="647"/>
        <v>77.831953069997354</v>
      </c>
      <c r="AC498" s="58"/>
      <c r="AD498" s="58">
        <f t="shared" si="648"/>
        <v>9.2437248118991192E-2</v>
      </c>
      <c r="AE498" s="58"/>
      <c r="AF498" s="58">
        <f t="shared" si="649"/>
        <v>8.5722169935545739E-2</v>
      </c>
      <c r="AG498" s="58"/>
      <c r="AH498" s="58">
        <f t="shared" si="650"/>
        <v>0.68682659045052918</v>
      </c>
      <c r="AI498" s="58"/>
      <c r="AJ498" s="58">
        <f t="shared" si="651"/>
        <v>0.1077560202249761</v>
      </c>
      <c r="AK498" s="58"/>
      <c r="AL498" s="58">
        <f t="shared" si="652"/>
        <v>12.716679309899808</v>
      </c>
      <c r="AM498" s="58"/>
      <c r="AN498" s="58">
        <f t="shared" si="653"/>
        <v>1.1016925144715181E-2</v>
      </c>
      <c r="AO498" s="58"/>
      <c r="AP498" s="58">
        <f t="shared" si="654"/>
        <v>7.9531707235181965</v>
      </c>
      <c r="AQ498" s="58">
        <f t="shared" si="655"/>
        <v>2.2360406091370563E-2</v>
      </c>
      <c r="AR498" s="58">
        <f t="shared" si="656"/>
        <v>841.99772985244044</v>
      </c>
      <c r="AS498" s="58">
        <f t="shared" si="657"/>
        <v>18.827411167512693</v>
      </c>
      <c r="AT498" s="58">
        <f t="shared" si="658"/>
        <v>0.12480904369080356</v>
      </c>
      <c r="AU498" s="58">
        <f t="shared" si="659"/>
        <v>6.0000000000000009</v>
      </c>
      <c r="AV498" s="58">
        <f t="shared" si="660"/>
        <v>5.5641316685584563</v>
      </c>
      <c r="AW498" s="58">
        <f t="shared" si="661"/>
        <v>6.6082502022108379E-3</v>
      </c>
      <c r="AX498" s="58">
        <f t="shared" si="662"/>
        <v>39.767503249874238</v>
      </c>
      <c r="AY498" s="58"/>
      <c r="AZ498" s="58"/>
      <c r="BA498" s="58"/>
      <c r="BB498" s="58"/>
      <c r="BC498" s="58"/>
      <c r="BD498" s="58"/>
      <c r="BE498" s="58"/>
      <c r="BF498" s="58"/>
      <c r="BG498" s="58"/>
      <c r="BH498" s="58"/>
      <c r="BI498" s="58"/>
      <c r="BJ498" s="58"/>
      <c r="BK498" s="58"/>
      <c r="BL498" s="58"/>
      <c r="BM498" s="58"/>
      <c r="BN498" s="58"/>
      <c r="BO498" s="58"/>
      <c r="BP498" s="58"/>
      <c r="BQ498" s="58"/>
      <c r="BR498" s="58"/>
      <c r="BS498" s="58"/>
      <c r="BT498" s="58"/>
      <c r="BU498" s="58"/>
      <c r="BV498" s="58"/>
      <c r="BW498" s="58"/>
      <c r="BX498" s="58"/>
      <c r="BY498" s="58"/>
      <c r="BZ498" s="58"/>
      <c r="CA498" s="58"/>
      <c r="CB498" s="58"/>
      <c r="CC498" s="58"/>
      <c r="CD498" s="58"/>
      <c r="CE498" s="58"/>
      <c r="CF498" s="58"/>
      <c r="CG498" s="58"/>
      <c r="CH498" s="58"/>
      <c r="CI498" s="58"/>
      <c r="CJ498" s="58"/>
      <c r="CK498" s="58"/>
      <c r="CL498" s="58"/>
      <c r="CM498" s="58"/>
      <c r="CN498" s="58"/>
      <c r="CO498" s="58"/>
      <c r="CP498" s="58"/>
      <c r="CQ498" s="58"/>
      <c r="CR498" s="58"/>
      <c r="CS498" s="58"/>
      <c r="CT498" s="58"/>
      <c r="CU498" s="58"/>
      <c r="CV498" s="58"/>
      <c r="CW498" s="58"/>
      <c r="CX498" s="58"/>
      <c r="CY498" s="58"/>
      <c r="CZ498" s="58"/>
      <c r="DA498" s="58"/>
      <c r="DB498" s="58"/>
      <c r="DC498" s="58"/>
      <c r="DD498" s="58"/>
      <c r="DE498" s="58"/>
      <c r="DF498" s="58"/>
      <c r="DG498" s="58"/>
      <c r="DH498" s="58"/>
      <c r="DI498" s="58"/>
      <c r="DJ498" s="58"/>
      <c r="DK498" s="58"/>
      <c r="DL498" s="58"/>
      <c r="DM498" s="58"/>
      <c r="DN498" s="58"/>
      <c r="DO498" s="58"/>
      <c r="DP498" s="58"/>
      <c r="DQ498" s="58"/>
      <c r="DR498" s="58"/>
      <c r="DS498" s="58"/>
      <c r="DT498" s="58"/>
      <c r="DU498" s="58"/>
      <c r="DV498" s="58"/>
      <c r="DW498" s="58"/>
      <c r="DX498" s="58"/>
      <c r="DY498" s="58"/>
      <c r="DZ498" s="58"/>
      <c r="EA498" s="58"/>
      <c r="EB498" s="58"/>
      <c r="EC498" s="58"/>
      <c r="ED498" s="58"/>
      <c r="EE498" s="58"/>
      <c r="EF498" s="58"/>
      <c r="EG498" s="58"/>
      <c r="EH498" s="58"/>
      <c r="EI498" s="58"/>
      <c r="EJ498" s="58"/>
      <c r="EK498" s="58"/>
      <c r="EL498" s="58"/>
      <c r="EN498" s="4">
        <v>6</v>
      </c>
      <c r="EO498" s="8">
        <v>1</v>
      </c>
    </row>
    <row r="499" spans="1:145">
      <c r="B499" s="30" t="s">
        <v>1033</v>
      </c>
      <c r="C499" s="18" t="s">
        <v>210</v>
      </c>
      <c r="D499" s="4">
        <v>6</v>
      </c>
      <c r="E499" s="8">
        <v>6</v>
      </c>
      <c r="F499" s="8">
        <v>1</v>
      </c>
      <c r="I499" s="64">
        <v>3.75</v>
      </c>
      <c r="J499" s="64">
        <v>3.88</v>
      </c>
      <c r="K499" s="64">
        <v>0.51570000000000005</v>
      </c>
      <c r="L499" s="64">
        <v>74.930000000000007</v>
      </c>
      <c r="M499" s="64">
        <v>0.1067</v>
      </c>
      <c r="N499" s="64">
        <v>0.1138</v>
      </c>
      <c r="O499" s="64">
        <v>0.64410000000000001</v>
      </c>
      <c r="P499" s="64">
        <v>0.1079</v>
      </c>
      <c r="Q499" s="64">
        <v>12.17</v>
      </c>
      <c r="R499" s="64">
        <v>0</v>
      </c>
      <c r="S499" s="64">
        <v>96.218199999999996</v>
      </c>
      <c r="T499" s="31"/>
      <c r="V499" s="58">
        <f t="shared" si="644"/>
        <v>3.8973915537808859</v>
      </c>
      <c r="W499" s="58"/>
      <c r="X499" s="58">
        <f t="shared" si="645"/>
        <v>4.0325011276452898</v>
      </c>
      <c r="Y499" s="58"/>
      <c r="Z499" s="58">
        <f t="shared" si="646"/>
        <v>0.53596928647594744</v>
      </c>
      <c r="AA499" s="58"/>
      <c r="AB499" s="58">
        <f t="shared" si="647"/>
        <v>77.875079766613808</v>
      </c>
      <c r="AC499" s="58"/>
      <c r="AD499" s="58">
        <f t="shared" si="648"/>
        <v>0.11089378101024547</v>
      </c>
      <c r="AE499" s="58"/>
      <c r="AF499" s="58">
        <f t="shared" si="649"/>
        <v>0.1182728423520706</v>
      </c>
      <c r="AG499" s="58"/>
      <c r="AH499" s="58">
        <f t="shared" si="650"/>
        <v>0.66941597327740487</v>
      </c>
      <c r="AI499" s="58"/>
      <c r="AJ499" s="58">
        <f t="shared" si="651"/>
        <v>0.11214094630745534</v>
      </c>
      <c r="AK499" s="58"/>
      <c r="AL499" s="58">
        <f t="shared" si="652"/>
        <v>12.648334722536902</v>
      </c>
      <c r="AM499" s="58"/>
      <c r="AN499" s="58">
        <f t="shared" si="653"/>
        <v>0</v>
      </c>
      <c r="AO499" s="58"/>
      <c r="AP499" s="58">
        <f t="shared" si="654"/>
        <v>7.9298926814261756</v>
      </c>
      <c r="AQ499" s="58">
        <f t="shared" si="655"/>
        <v>2.75E-2</v>
      </c>
      <c r="AR499" s="58">
        <f t="shared" si="656"/>
        <v>702.249297094658</v>
      </c>
      <c r="AS499" s="58">
        <f t="shared" si="657"/>
        <v>19.311855670103093</v>
      </c>
      <c r="AT499" s="58">
        <f t="shared" si="658"/>
        <v>0.17668063965222791</v>
      </c>
      <c r="AU499" s="58">
        <f t="shared" si="659"/>
        <v>4.5316344463971889</v>
      </c>
      <c r="AV499" s="58">
        <f t="shared" si="660"/>
        <v>4.8331771321462043</v>
      </c>
      <c r="AW499" s="58">
        <f t="shared" si="661"/>
        <v>6.8824235953556653E-3</v>
      </c>
      <c r="AX499" s="58">
        <f t="shared" si="662"/>
        <v>46.642929401607326</v>
      </c>
      <c r="AY499" s="58"/>
      <c r="AZ499" s="58"/>
      <c r="BA499" s="58"/>
      <c r="BB499" s="58"/>
      <c r="BC499" s="58"/>
      <c r="BD499" s="58"/>
      <c r="BE499" s="58"/>
      <c r="BF499" s="58"/>
      <c r="BG499" s="58"/>
      <c r="BH499" s="58"/>
      <c r="BI499" s="58"/>
      <c r="BJ499" s="58"/>
      <c r="BK499" s="58"/>
      <c r="BL499" s="58"/>
      <c r="BM499" s="58"/>
      <c r="BN499" s="58"/>
      <c r="BO499" s="58"/>
      <c r="BP499" s="58"/>
      <c r="BQ499" s="58"/>
      <c r="BR499" s="58"/>
      <c r="BS499" s="58"/>
      <c r="BT499" s="58"/>
      <c r="BU499" s="58"/>
      <c r="BV499" s="58"/>
      <c r="BW499" s="58"/>
      <c r="BX499" s="58"/>
      <c r="BY499" s="58"/>
      <c r="BZ499" s="58"/>
      <c r="CA499" s="58"/>
      <c r="CB499" s="58"/>
      <c r="CC499" s="58"/>
      <c r="CD499" s="58"/>
      <c r="CE499" s="58"/>
      <c r="CF499" s="58"/>
      <c r="CG499" s="58"/>
      <c r="CH499" s="58"/>
      <c r="CI499" s="58"/>
      <c r="CJ499" s="58"/>
      <c r="CK499" s="58"/>
      <c r="CL499" s="58"/>
      <c r="CM499" s="58"/>
      <c r="CN499" s="58"/>
      <c r="CO499" s="58"/>
      <c r="CP499" s="58"/>
      <c r="CQ499" s="58"/>
      <c r="CR499" s="58"/>
      <c r="CS499" s="58"/>
      <c r="CT499" s="58"/>
      <c r="CU499" s="58"/>
      <c r="CV499" s="58"/>
      <c r="CW499" s="58"/>
      <c r="CX499" s="58"/>
      <c r="CY499" s="58"/>
      <c r="CZ499" s="58"/>
      <c r="DA499" s="58"/>
      <c r="DB499" s="58"/>
      <c r="DC499" s="58"/>
      <c r="DD499" s="58"/>
      <c r="DE499" s="58"/>
      <c r="DF499" s="58"/>
      <c r="DG499" s="58"/>
      <c r="DH499" s="58"/>
      <c r="DI499" s="58"/>
      <c r="DJ499" s="58"/>
      <c r="DK499" s="58"/>
      <c r="DL499" s="58"/>
      <c r="DM499" s="58"/>
      <c r="DN499" s="58"/>
      <c r="DO499" s="58"/>
      <c r="DP499" s="58"/>
      <c r="DQ499" s="58"/>
      <c r="DR499" s="58"/>
      <c r="DS499" s="58"/>
      <c r="DT499" s="58"/>
      <c r="DU499" s="58"/>
      <c r="DV499" s="58"/>
      <c r="DW499" s="58"/>
      <c r="DX499" s="58"/>
      <c r="DY499" s="58"/>
      <c r="DZ499" s="58"/>
      <c r="EA499" s="58"/>
      <c r="EB499" s="58"/>
      <c r="EC499" s="58"/>
      <c r="ED499" s="58"/>
      <c r="EE499" s="58"/>
      <c r="EF499" s="58"/>
      <c r="EG499" s="58"/>
      <c r="EH499" s="58"/>
      <c r="EI499" s="58"/>
      <c r="EJ499" s="58"/>
      <c r="EK499" s="58"/>
      <c r="EL499" s="58"/>
      <c r="EN499" s="4">
        <v>6</v>
      </c>
      <c r="EO499" s="8">
        <v>1</v>
      </c>
    </row>
    <row r="500" spans="1:145">
      <c r="B500" s="30" t="s">
        <v>1034</v>
      </c>
      <c r="C500" s="18" t="s">
        <v>210</v>
      </c>
      <c r="D500" s="4">
        <v>6</v>
      </c>
      <c r="E500" s="8">
        <v>6</v>
      </c>
      <c r="F500" s="8">
        <v>1</v>
      </c>
      <c r="I500" s="64">
        <v>3.69</v>
      </c>
      <c r="J500" s="64">
        <v>3.93</v>
      </c>
      <c r="K500" s="64">
        <v>0.54720000000000002</v>
      </c>
      <c r="L500" s="64">
        <v>74.760000000000005</v>
      </c>
      <c r="M500" s="64">
        <v>0.105</v>
      </c>
      <c r="N500" s="64">
        <v>7.8700000000000006E-2</v>
      </c>
      <c r="O500" s="64">
        <v>0.60350000000000004</v>
      </c>
      <c r="P500" s="64">
        <v>7.2900000000000006E-2</v>
      </c>
      <c r="Q500" s="64">
        <v>12.33</v>
      </c>
      <c r="R500" s="64">
        <v>1.4E-3</v>
      </c>
      <c r="S500" s="64">
        <v>96.118799999999993</v>
      </c>
      <c r="T500" s="31"/>
      <c r="V500" s="58">
        <f t="shared" si="644"/>
        <v>3.8389992384424279</v>
      </c>
      <c r="W500" s="58"/>
      <c r="X500" s="58">
        <f t="shared" si="645"/>
        <v>4.0886902458207972</v>
      </c>
      <c r="Y500" s="58"/>
      <c r="Z500" s="58">
        <f t="shared" si="646"/>
        <v>0.56929549682268199</v>
      </c>
      <c r="AA500" s="58"/>
      <c r="AB500" s="58">
        <f t="shared" si="647"/>
        <v>77.778748798362045</v>
      </c>
      <c r="AC500" s="58"/>
      <c r="AD500" s="58">
        <f t="shared" si="648"/>
        <v>0.10923981572803657</v>
      </c>
      <c r="AE500" s="58"/>
      <c r="AF500" s="58">
        <f t="shared" si="649"/>
        <v>8.1877842836156942E-2</v>
      </c>
      <c r="AG500" s="58"/>
      <c r="AH500" s="58">
        <f t="shared" si="650"/>
        <v>0.62786884563685774</v>
      </c>
      <c r="AI500" s="58"/>
      <c r="AJ500" s="58">
        <f t="shared" si="651"/>
        <v>7.5843643491179683E-2</v>
      </c>
      <c r="AK500" s="58"/>
      <c r="AL500" s="58">
        <f t="shared" si="652"/>
        <v>12.827875504063723</v>
      </c>
      <c r="AM500" s="58"/>
      <c r="AN500" s="58">
        <f t="shared" si="653"/>
        <v>1.4565308763738207E-3</v>
      </c>
      <c r="AO500" s="58"/>
      <c r="AP500" s="58">
        <f t="shared" si="654"/>
        <v>7.9276894842632251</v>
      </c>
      <c r="AQ500" s="58">
        <f t="shared" si="655"/>
        <v>2.6717557251908396E-2</v>
      </c>
      <c r="AR500" s="58">
        <f t="shared" si="656"/>
        <v>712.00000000000011</v>
      </c>
      <c r="AS500" s="58">
        <f t="shared" si="657"/>
        <v>19.022900763358781</v>
      </c>
      <c r="AT500" s="58">
        <f t="shared" si="658"/>
        <v>0.13040596520298262</v>
      </c>
      <c r="AU500" s="58">
        <f t="shared" si="659"/>
        <v>6.9529860228716638</v>
      </c>
      <c r="AV500" s="58">
        <f t="shared" si="660"/>
        <v>5.2114285714285717</v>
      </c>
      <c r="AW500" s="58">
        <f t="shared" si="661"/>
        <v>7.3194221508828244E-3</v>
      </c>
      <c r="AX500" s="58">
        <f t="shared" si="662"/>
        <v>36.295216830282293</v>
      </c>
      <c r="AY500" s="58"/>
      <c r="AZ500" s="58"/>
      <c r="BA500" s="58"/>
      <c r="BB500" s="58"/>
      <c r="BC500" s="58"/>
      <c r="BD500" s="58"/>
      <c r="BE500" s="58"/>
      <c r="BF500" s="58"/>
      <c r="BG500" s="58"/>
      <c r="BH500" s="58"/>
      <c r="BI500" s="58"/>
      <c r="BJ500" s="58"/>
      <c r="BK500" s="58"/>
      <c r="BL500" s="58"/>
      <c r="BM500" s="58"/>
      <c r="BN500" s="58"/>
      <c r="BO500" s="58"/>
      <c r="BP500" s="58"/>
      <c r="BQ500" s="58"/>
      <c r="BR500" s="58"/>
      <c r="BS500" s="58"/>
      <c r="BT500" s="58"/>
      <c r="BU500" s="58"/>
      <c r="BV500" s="58"/>
      <c r="BW500" s="58"/>
      <c r="BX500" s="58"/>
      <c r="BY500" s="58"/>
      <c r="BZ500" s="58"/>
      <c r="CA500" s="58"/>
      <c r="CB500" s="58"/>
      <c r="CC500" s="58"/>
      <c r="CD500" s="58"/>
      <c r="CE500" s="58"/>
      <c r="CF500" s="58"/>
      <c r="CG500" s="58"/>
      <c r="CH500" s="58"/>
      <c r="CI500" s="58"/>
      <c r="CJ500" s="58"/>
      <c r="CK500" s="58"/>
      <c r="CL500" s="58"/>
      <c r="CM500" s="58"/>
      <c r="CN500" s="58"/>
      <c r="CO500" s="58"/>
      <c r="CP500" s="58"/>
      <c r="CQ500" s="58"/>
      <c r="CR500" s="58"/>
      <c r="CS500" s="58"/>
      <c r="CT500" s="58"/>
      <c r="CU500" s="58"/>
      <c r="CV500" s="58"/>
      <c r="CW500" s="58"/>
      <c r="CX500" s="58"/>
      <c r="CY500" s="58"/>
      <c r="CZ500" s="58"/>
      <c r="DA500" s="58"/>
      <c r="DB500" s="58"/>
      <c r="DC500" s="58"/>
      <c r="DD500" s="58"/>
      <c r="DE500" s="58"/>
      <c r="DF500" s="58"/>
      <c r="DG500" s="58"/>
      <c r="DH500" s="58"/>
      <c r="DI500" s="58"/>
      <c r="DJ500" s="58"/>
      <c r="DK500" s="58"/>
      <c r="DL500" s="58"/>
      <c r="DM500" s="58"/>
      <c r="DN500" s="58"/>
      <c r="DO500" s="58"/>
      <c r="DP500" s="58"/>
      <c r="DQ500" s="58"/>
      <c r="DR500" s="58"/>
      <c r="DS500" s="58"/>
      <c r="DT500" s="58"/>
      <c r="DU500" s="58"/>
      <c r="DV500" s="58"/>
      <c r="DW500" s="58"/>
      <c r="DX500" s="58"/>
      <c r="DY500" s="58"/>
      <c r="DZ500" s="58"/>
      <c r="EA500" s="58"/>
      <c r="EB500" s="58"/>
      <c r="EC500" s="58"/>
      <c r="ED500" s="58"/>
      <c r="EE500" s="58"/>
      <c r="EF500" s="58"/>
      <c r="EG500" s="58"/>
      <c r="EH500" s="58"/>
      <c r="EI500" s="58"/>
      <c r="EJ500" s="58"/>
      <c r="EK500" s="58"/>
      <c r="EL500" s="58"/>
      <c r="EN500" s="4">
        <v>6</v>
      </c>
      <c r="EO500" s="8">
        <v>1</v>
      </c>
    </row>
    <row r="501" spans="1:145">
      <c r="B501" s="30" t="s">
        <v>1035</v>
      </c>
      <c r="C501" s="18" t="s">
        <v>210</v>
      </c>
      <c r="D501" s="4">
        <v>6</v>
      </c>
      <c r="E501" s="8">
        <v>6</v>
      </c>
      <c r="F501" s="8">
        <v>1</v>
      </c>
      <c r="I501" s="64">
        <v>3.57</v>
      </c>
      <c r="J501" s="64">
        <v>3.36</v>
      </c>
      <c r="K501" s="64">
        <v>0.66239999999999999</v>
      </c>
      <c r="L501" s="64">
        <v>75.16</v>
      </c>
      <c r="M501" s="64">
        <v>0.1139</v>
      </c>
      <c r="N501" s="64">
        <v>0.1439</v>
      </c>
      <c r="O501" s="64">
        <v>0.92200000000000004</v>
      </c>
      <c r="P501" s="64">
        <v>0</v>
      </c>
      <c r="Q501" s="64">
        <v>12.27</v>
      </c>
      <c r="R501" s="64">
        <v>1.0800000000000001E-2</v>
      </c>
      <c r="S501" s="64">
        <v>96.213099999999997</v>
      </c>
      <c r="T501" s="31"/>
      <c r="V501" s="58">
        <f t="shared" si="644"/>
        <v>3.7105134332019238</v>
      </c>
      <c r="W501" s="58"/>
      <c r="X501" s="58">
        <f t="shared" si="645"/>
        <v>3.4922479371312223</v>
      </c>
      <c r="Y501" s="58"/>
      <c r="Z501" s="58">
        <f t="shared" si="646"/>
        <v>0.68847173617729807</v>
      </c>
      <c r="AA501" s="58"/>
      <c r="AB501" s="58">
        <f t="shared" si="647"/>
        <v>78.118260403209135</v>
      </c>
      <c r="AC501" s="58"/>
      <c r="AD501" s="58">
        <f t="shared" si="648"/>
        <v>0.11838304763072804</v>
      </c>
      <c r="AE501" s="58"/>
      <c r="AF501" s="58">
        <f t="shared" si="649"/>
        <v>0.1495638327836854</v>
      </c>
      <c r="AG501" s="58"/>
      <c r="AH501" s="58">
        <f t="shared" si="650"/>
        <v>0.95828946370088908</v>
      </c>
      <c r="AI501" s="58"/>
      <c r="AJ501" s="58">
        <f t="shared" si="651"/>
        <v>0</v>
      </c>
      <c r="AK501" s="58"/>
      <c r="AL501" s="58">
        <f t="shared" si="652"/>
        <v>12.752941127559554</v>
      </c>
      <c r="AM501" s="58"/>
      <c r="AN501" s="58">
        <f t="shared" si="653"/>
        <v>1.1225082655064644E-2</v>
      </c>
      <c r="AO501" s="58"/>
      <c r="AP501" s="58">
        <f t="shared" si="654"/>
        <v>7.2027613703331461</v>
      </c>
      <c r="AQ501" s="58">
        <f t="shared" si="655"/>
        <v>3.3898809523809526E-2</v>
      </c>
      <c r="AR501" s="58">
        <f t="shared" si="656"/>
        <v>659.87708516242321</v>
      </c>
      <c r="AS501" s="58">
        <f t="shared" si="657"/>
        <v>22.36904761904762</v>
      </c>
      <c r="AT501" s="58">
        <f t="shared" si="658"/>
        <v>0.15607375271149676</v>
      </c>
      <c r="AU501" s="58">
        <f t="shared" si="659"/>
        <v>4.603196664350242</v>
      </c>
      <c r="AV501" s="58">
        <f t="shared" si="660"/>
        <v>5.8156277436347672</v>
      </c>
      <c r="AW501" s="58">
        <f t="shared" si="661"/>
        <v>8.8131985098456617E-3</v>
      </c>
      <c r="AX501" s="58">
        <f t="shared" si="662"/>
        <v>46.253200431739153</v>
      </c>
      <c r="AY501" s="58"/>
      <c r="AZ501" s="58"/>
      <c r="BA501" s="58"/>
      <c r="BB501" s="58"/>
      <c r="BC501" s="58"/>
      <c r="BD501" s="58"/>
      <c r="BE501" s="58"/>
      <c r="BF501" s="58"/>
      <c r="BG501" s="58"/>
      <c r="BH501" s="58"/>
      <c r="BI501" s="58"/>
      <c r="BJ501" s="58"/>
      <c r="BK501" s="58"/>
      <c r="BL501" s="58"/>
      <c r="BM501" s="58"/>
      <c r="BN501" s="58"/>
      <c r="BO501" s="58"/>
      <c r="BP501" s="58"/>
      <c r="BQ501" s="58"/>
      <c r="BR501" s="58"/>
      <c r="BS501" s="58"/>
      <c r="BT501" s="58"/>
      <c r="BU501" s="58"/>
      <c r="BV501" s="58"/>
      <c r="BW501" s="58"/>
      <c r="BX501" s="58"/>
      <c r="BY501" s="58"/>
      <c r="BZ501" s="58"/>
      <c r="CA501" s="58"/>
      <c r="CB501" s="58"/>
      <c r="CC501" s="58"/>
      <c r="CD501" s="58"/>
      <c r="CE501" s="58"/>
      <c r="CF501" s="58"/>
      <c r="CG501" s="58"/>
      <c r="CH501" s="58"/>
      <c r="CI501" s="58"/>
      <c r="CJ501" s="58"/>
      <c r="CK501" s="58"/>
      <c r="CL501" s="58"/>
      <c r="CM501" s="58"/>
      <c r="CN501" s="58"/>
      <c r="CO501" s="58"/>
      <c r="CP501" s="58"/>
      <c r="CQ501" s="58"/>
      <c r="CR501" s="58"/>
      <c r="CS501" s="58"/>
      <c r="CT501" s="58"/>
      <c r="CU501" s="58"/>
      <c r="CV501" s="58"/>
      <c r="CW501" s="58"/>
      <c r="CX501" s="58"/>
      <c r="CY501" s="58"/>
      <c r="CZ501" s="58"/>
      <c r="DA501" s="58"/>
      <c r="DB501" s="58"/>
      <c r="DC501" s="58"/>
      <c r="DD501" s="58"/>
      <c r="DE501" s="58"/>
      <c r="DF501" s="58"/>
      <c r="DG501" s="58"/>
      <c r="DH501" s="58"/>
      <c r="DI501" s="58"/>
      <c r="DJ501" s="58"/>
      <c r="DK501" s="58"/>
      <c r="DL501" s="58"/>
      <c r="DM501" s="58"/>
      <c r="DN501" s="58"/>
      <c r="DO501" s="58"/>
      <c r="DP501" s="58"/>
      <c r="DQ501" s="58"/>
      <c r="DR501" s="58"/>
      <c r="DS501" s="58"/>
      <c r="DT501" s="58"/>
      <c r="DU501" s="58"/>
      <c r="DV501" s="58"/>
      <c r="DW501" s="58"/>
      <c r="DX501" s="58"/>
      <c r="DY501" s="58"/>
      <c r="DZ501" s="58"/>
      <c r="EA501" s="58"/>
      <c r="EB501" s="58"/>
      <c r="EC501" s="58"/>
      <c r="ED501" s="58"/>
      <c r="EE501" s="58"/>
      <c r="EF501" s="58"/>
      <c r="EG501" s="58"/>
      <c r="EH501" s="58"/>
      <c r="EI501" s="58"/>
      <c r="EJ501" s="58"/>
      <c r="EK501" s="58"/>
      <c r="EL501" s="58"/>
      <c r="EN501" s="4">
        <v>6</v>
      </c>
      <c r="EO501" s="8">
        <v>1</v>
      </c>
    </row>
    <row r="502" spans="1:145">
      <c r="B502" s="30" t="s">
        <v>1036</v>
      </c>
      <c r="C502" s="18" t="s">
        <v>210</v>
      </c>
      <c r="D502" s="4">
        <v>6</v>
      </c>
      <c r="E502" s="8">
        <v>6</v>
      </c>
      <c r="F502" s="8">
        <v>1</v>
      </c>
      <c r="I502" s="64">
        <v>3.54</v>
      </c>
      <c r="J502" s="64">
        <v>3.96</v>
      </c>
      <c r="K502" s="64">
        <v>0.50290000000000001</v>
      </c>
      <c r="L502" s="64">
        <v>75.62</v>
      </c>
      <c r="M502" s="64">
        <v>7.2400000000000006E-2</v>
      </c>
      <c r="N502" s="64">
        <v>7.7499999999999999E-2</v>
      </c>
      <c r="O502" s="64">
        <v>0.59619999999999995</v>
      </c>
      <c r="P502" s="64">
        <v>8.2600000000000007E-2</v>
      </c>
      <c r="Q502" s="64">
        <v>12.21</v>
      </c>
      <c r="R502" s="64">
        <v>1.3299999999999999E-2</v>
      </c>
      <c r="S502" s="64">
        <v>96.674999999999997</v>
      </c>
      <c r="T502" s="31"/>
      <c r="V502" s="58">
        <f t="shared" si="644"/>
        <v>3.6617532971295579</v>
      </c>
      <c r="W502" s="58"/>
      <c r="X502" s="58">
        <f t="shared" si="645"/>
        <v>4.0961986035686584</v>
      </c>
      <c r="Y502" s="58"/>
      <c r="Z502" s="58">
        <f t="shared" si="646"/>
        <v>0.52019653478148431</v>
      </c>
      <c r="AA502" s="58"/>
      <c r="AB502" s="58">
        <f t="shared" si="647"/>
        <v>78.22084303077321</v>
      </c>
      <c r="AC502" s="58"/>
      <c r="AD502" s="58">
        <f t="shared" si="648"/>
        <v>7.4890095681406782E-2</v>
      </c>
      <c r="AE502" s="58"/>
      <c r="AF502" s="58">
        <f t="shared" si="649"/>
        <v>8.0165502973881558E-2</v>
      </c>
      <c r="AG502" s="58"/>
      <c r="AH502" s="58">
        <f t="shared" si="650"/>
        <v>0.61670545642617014</v>
      </c>
      <c r="AI502" s="58"/>
      <c r="AJ502" s="58">
        <f t="shared" si="651"/>
        <v>8.5440910266356362E-2</v>
      </c>
      <c r="AK502" s="58"/>
      <c r="AL502" s="58">
        <f t="shared" si="652"/>
        <v>12.629945694336696</v>
      </c>
      <c r="AM502" s="58"/>
      <c r="AN502" s="58">
        <f t="shared" si="653"/>
        <v>1.3757434703904834E-2</v>
      </c>
      <c r="AO502" s="58"/>
      <c r="AP502" s="58">
        <f t="shared" si="654"/>
        <v>7.7579519006982167</v>
      </c>
      <c r="AQ502" s="58">
        <f t="shared" si="655"/>
        <v>1.8282828282828283E-2</v>
      </c>
      <c r="AR502" s="58">
        <f t="shared" si="656"/>
        <v>1044.4751381215469</v>
      </c>
      <c r="AS502" s="58">
        <f t="shared" si="657"/>
        <v>19.095959595959595</v>
      </c>
      <c r="AT502" s="58">
        <f t="shared" si="658"/>
        <v>0.12998993626299898</v>
      </c>
      <c r="AU502" s="58">
        <f t="shared" si="659"/>
        <v>6.4890322580645154</v>
      </c>
      <c r="AV502" s="58">
        <f t="shared" si="660"/>
        <v>6.9461325966850813</v>
      </c>
      <c r="AW502" s="58">
        <f t="shared" si="661"/>
        <v>6.6503570483998934E-3</v>
      </c>
      <c r="AX502" s="58">
        <f t="shared" si="662"/>
        <v>37.906566666652076</v>
      </c>
      <c r="AY502" s="58"/>
      <c r="AZ502" s="58"/>
      <c r="BA502" s="58"/>
      <c r="BB502" s="58"/>
      <c r="BC502" s="58"/>
      <c r="BD502" s="58"/>
      <c r="BE502" s="58"/>
      <c r="BF502" s="58"/>
      <c r="BG502" s="58"/>
      <c r="BH502" s="58"/>
      <c r="BI502" s="58"/>
      <c r="BJ502" s="58"/>
      <c r="BK502" s="58"/>
      <c r="BL502" s="58"/>
      <c r="BM502" s="58"/>
      <c r="BN502" s="58"/>
      <c r="BO502" s="58"/>
      <c r="BP502" s="58"/>
      <c r="BQ502" s="58"/>
      <c r="BR502" s="58"/>
      <c r="BS502" s="58"/>
      <c r="BT502" s="58"/>
      <c r="BU502" s="58"/>
      <c r="BV502" s="58"/>
      <c r="BW502" s="58"/>
      <c r="BX502" s="58"/>
      <c r="BY502" s="58"/>
      <c r="BZ502" s="58"/>
      <c r="CA502" s="58"/>
      <c r="CB502" s="58"/>
      <c r="CC502" s="58"/>
      <c r="CD502" s="58"/>
      <c r="CE502" s="58"/>
      <c r="CF502" s="58"/>
      <c r="CG502" s="58"/>
      <c r="CH502" s="58"/>
      <c r="CI502" s="58"/>
      <c r="CJ502" s="58"/>
      <c r="CK502" s="58"/>
      <c r="CL502" s="58"/>
      <c r="CM502" s="58"/>
      <c r="CN502" s="58"/>
      <c r="CO502" s="58"/>
      <c r="CP502" s="58"/>
      <c r="CQ502" s="58"/>
      <c r="CR502" s="58"/>
      <c r="CS502" s="58"/>
      <c r="CT502" s="58"/>
      <c r="CU502" s="58"/>
      <c r="CV502" s="58"/>
      <c r="CW502" s="58"/>
      <c r="CX502" s="58"/>
      <c r="CY502" s="58"/>
      <c r="CZ502" s="58"/>
      <c r="DA502" s="58"/>
      <c r="DB502" s="58"/>
      <c r="DC502" s="58"/>
      <c r="DD502" s="58"/>
      <c r="DE502" s="58"/>
      <c r="DF502" s="58"/>
      <c r="DG502" s="58"/>
      <c r="DH502" s="58"/>
      <c r="DI502" s="58"/>
      <c r="DJ502" s="58"/>
      <c r="DK502" s="58"/>
      <c r="DL502" s="58"/>
      <c r="DM502" s="58"/>
      <c r="DN502" s="58"/>
      <c r="DO502" s="58"/>
      <c r="DP502" s="58"/>
      <c r="DQ502" s="58"/>
      <c r="DR502" s="58"/>
      <c r="DS502" s="58"/>
      <c r="DT502" s="58"/>
      <c r="DU502" s="58"/>
      <c r="DV502" s="58"/>
      <c r="DW502" s="58"/>
      <c r="DX502" s="58"/>
      <c r="DY502" s="58"/>
      <c r="DZ502" s="58"/>
      <c r="EA502" s="58"/>
      <c r="EB502" s="58"/>
      <c r="EC502" s="58"/>
      <c r="ED502" s="58"/>
      <c r="EE502" s="58"/>
      <c r="EF502" s="58"/>
      <c r="EG502" s="58"/>
      <c r="EH502" s="58"/>
      <c r="EI502" s="58"/>
      <c r="EJ502" s="58"/>
      <c r="EK502" s="58"/>
      <c r="EL502" s="58"/>
      <c r="EN502" s="4">
        <v>6</v>
      </c>
      <c r="EO502" s="8">
        <v>1</v>
      </c>
    </row>
    <row r="503" spans="1:145">
      <c r="B503" s="30" t="s">
        <v>1037</v>
      </c>
      <c r="C503" s="18" t="s">
        <v>210</v>
      </c>
      <c r="D503" s="4">
        <v>6</v>
      </c>
      <c r="E503" s="8">
        <v>6</v>
      </c>
      <c r="F503" s="8">
        <v>1</v>
      </c>
      <c r="I503" s="64">
        <v>3.44</v>
      </c>
      <c r="J503" s="64">
        <v>3.92</v>
      </c>
      <c r="K503" s="64">
        <v>0.51580000000000004</v>
      </c>
      <c r="L503" s="64">
        <v>75.12</v>
      </c>
      <c r="M503" s="64">
        <v>7.8700000000000006E-2</v>
      </c>
      <c r="N503" s="64">
        <v>6.3899999999999998E-2</v>
      </c>
      <c r="O503" s="64">
        <v>0.61880000000000002</v>
      </c>
      <c r="P503" s="64">
        <v>8.14E-2</v>
      </c>
      <c r="Q503" s="64">
        <v>12.29</v>
      </c>
      <c r="R503" s="64">
        <v>1.5100000000000001E-2</v>
      </c>
      <c r="S503" s="64">
        <v>96.143799999999999</v>
      </c>
      <c r="T503" s="31"/>
      <c r="V503" s="58">
        <f t="shared" si="644"/>
        <v>3.5779738267054144</v>
      </c>
      <c r="W503" s="58"/>
      <c r="X503" s="58">
        <f t="shared" si="645"/>
        <v>4.0772259885712856</v>
      </c>
      <c r="Y503" s="58"/>
      <c r="Z503" s="58">
        <f t="shared" si="646"/>
        <v>0.53648805227170138</v>
      </c>
      <c r="AA503" s="58"/>
      <c r="AB503" s="58">
        <f t="shared" si="647"/>
        <v>78.132963332008927</v>
      </c>
      <c r="AC503" s="58"/>
      <c r="AD503" s="58">
        <f t="shared" si="648"/>
        <v>8.1856552372591901E-2</v>
      </c>
      <c r="AE503" s="58"/>
      <c r="AF503" s="58">
        <f t="shared" si="649"/>
        <v>6.6462944048394174E-2</v>
      </c>
      <c r="AG503" s="58"/>
      <c r="AH503" s="58">
        <f t="shared" si="650"/>
        <v>0.64361924533875303</v>
      </c>
      <c r="AI503" s="58"/>
      <c r="AJ503" s="58">
        <f t="shared" si="651"/>
        <v>8.4664845783087431E-2</v>
      </c>
      <c r="AK503" s="58"/>
      <c r="AL503" s="58">
        <f t="shared" si="652"/>
        <v>12.782935561107424</v>
      </c>
      <c r="AM503" s="58"/>
      <c r="AN503" s="58">
        <f t="shared" si="653"/>
        <v>1.5705640925363883E-2</v>
      </c>
      <c r="AO503" s="58"/>
      <c r="AP503" s="58">
        <f t="shared" si="654"/>
        <v>7.6551998152767</v>
      </c>
      <c r="AQ503" s="58">
        <f t="shared" si="655"/>
        <v>2.0076530612244903E-2</v>
      </c>
      <c r="AR503" s="58">
        <f t="shared" si="656"/>
        <v>954.51080050825908</v>
      </c>
      <c r="AS503" s="58">
        <f t="shared" si="657"/>
        <v>19.163265306122451</v>
      </c>
      <c r="AT503" s="58">
        <f t="shared" si="658"/>
        <v>0.10326438267614738</v>
      </c>
      <c r="AU503" s="58">
        <f t="shared" si="659"/>
        <v>8.0719874804381853</v>
      </c>
      <c r="AV503" s="58">
        <f t="shared" si="660"/>
        <v>6.5540025412960601</v>
      </c>
      <c r="AW503" s="58">
        <f t="shared" si="661"/>
        <v>6.8663471778487757E-3</v>
      </c>
      <c r="AX503" s="58">
        <f t="shared" si="662"/>
        <v>32.920074110357767</v>
      </c>
      <c r="AY503" s="58"/>
      <c r="AZ503" s="58"/>
      <c r="BA503" s="58"/>
      <c r="BB503" s="58"/>
      <c r="BC503" s="58"/>
      <c r="BD503" s="58"/>
      <c r="BE503" s="58"/>
      <c r="BF503" s="58"/>
      <c r="BG503" s="58"/>
      <c r="BH503" s="58"/>
      <c r="BI503" s="58"/>
      <c r="BJ503" s="58"/>
      <c r="BK503" s="58"/>
      <c r="BL503" s="58"/>
      <c r="BM503" s="58"/>
      <c r="BN503" s="58"/>
      <c r="BO503" s="58"/>
      <c r="BP503" s="58"/>
      <c r="BQ503" s="58"/>
      <c r="BR503" s="58"/>
      <c r="BS503" s="58"/>
      <c r="BT503" s="58"/>
      <c r="BU503" s="58"/>
      <c r="BV503" s="58"/>
      <c r="BW503" s="58"/>
      <c r="BX503" s="58"/>
      <c r="BY503" s="58"/>
      <c r="BZ503" s="58"/>
      <c r="CA503" s="58"/>
      <c r="CB503" s="58"/>
      <c r="CC503" s="58"/>
      <c r="CD503" s="58"/>
      <c r="CE503" s="58"/>
      <c r="CF503" s="58"/>
      <c r="CG503" s="58"/>
      <c r="CH503" s="58"/>
      <c r="CI503" s="58"/>
      <c r="CJ503" s="58"/>
      <c r="CK503" s="58"/>
      <c r="CL503" s="58"/>
      <c r="CM503" s="58"/>
      <c r="CN503" s="58"/>
      <c r="CO503" s="58"/>
      <c r="CP503" s="58"/>
      <c r="CQ503" s="58"/>
      <c r="CR503" s="58"/>
      <c r="CS503" s="58"/>
      <c r="CT503" s="58"/>
      <c r="CU503" s="58"/>
      <c r="CV503" s="58"/>
      <c r="CW503" s="58"/>
      <c r="CX503" s="58"/>
      <c r="CY503" s="58"/>
      <c r="CZ503" s="58"/>
      <c r="DA503" s="58"/>
      <c r="DB503" s="58"/>
      <c r="DC503" s="58"/>
      <c r="DD503" s="58"/>
      <c r="DE503" s="58"/>
      <c r="DF503" s="58"/>
      <c r="DG503" s="58"/>
      <c r="DH503" s="58"/>
      <c r="DI503" s="58"/>
      <c r="DJ503" s="58"/>
      <c r="DK503" s="58"/>
      <c r="DL503" s="58"/>
      <c r="DM503" s="58"/>
      <c r="DN503" s="58"/>
      <c r="DO503" s="58"/>
      <c r="DP503" s="58"/>
      <c r="DQ503" s="58"/>
      <c r="DR503" s="58"/>
      <c r="DS503" s="58"/>
      <c r="DT503" s="58"/>
      <c r="DU503" s="58"/>
      <c r="DV503" s="58"/>
      <c r="DW503" s="58"/>
      <c r="DX503" s="58"/>
      <c r="DY503" s="58"/>
      <c r="DZ503" s="58"/>
      <c r="EA503" s="58"/>
      <c r="EB503" s="58"/>
      <c r="EC503" s="58"/>
      <c r="ED503" s="58"/>
      <c r="EE503" s="58"/>
      <c r="EF503" s="58"/>
      <c r="EG503" s="58"/>
      <c r="EH503" s="58"/>
      <c r="EI503" s="58"/>
      <c r="EJ503" s="58"/>
      <c r="EK503" s="58"/>
      <c r="EL503" s="58"/>
      <c r="EN503" s="4">
        <v>6</v>
      </c>
      <c r="EO503" s="8">
        <v>1</v>
      </c>
    </row>
    <row r="504" spans="1:145">
      <c r="B504" s="30" t="s">
        <v>1038</v>
      </c>
      <c r="C504" s="18" t="s">
        <v>210</v>
      </c>
      <c r="D504" s="4">
        <v>6</v>
      </c>
      <c r="E504" s="8">
        <v>6</v>
      </c>
      <c r="F504" s="8">
        <v>1</v>
      </c>
      <c r="I504" s="64">
        <v>3.48</v>
      </c>
      <c r="J504" s="64">
        <v>3.96</v>
      </c>
      <c r="K504" s="64">
        <v>0.59830000000000005</v>
      </c>
      <c r="L504" s="64">
        <v>74.959999999999994</v>
      </c>
      <c r="M504" s="64">
        <v>5.9400000000000001E-2</v>
      </c>
      <c r="N504" s="64">
        <v>6.8099999999999994E-2</v>
      </c>
      <c r="O504" s="64">
        <v>0.60589999999999999</v>
      </c>
      <c r="P504" s="64">
        <v>0.11749999999999999</v>
      </c>
      <c r="Q504" s="64">
        <v>12.18</v>
      </c>
      <c r="R504" s="64">
        <v>7.6E-3</v>
      </c>
      <c r="S504" s="64">
        <v>96.036900000000003</v>
      </c>
      <c r="T504" s="31"/>
      <c r="V504" s="58">
        <f t="shared" si="644"/>
        <v>3.6236071759917281</v>
      </c>
      <c r="W504" s="58"/>
      <c r="X504" s="58">
        <f t="shared" si="645"/>
        <v>4.1234150623354147</v>
      </c>
      <c r="Y504" s="58"/>
      <c r="Z504" s="58">
        <f t="shared" si="646"/>
        <v>0.62298970499880779</v>
      </c>
      <c r="AA504" s="58"/>
      <c r="AB504" s="58">
        <f t="shared" si="647"/>
        <v>78.053331584005718</v>
      </c>
      <c r="AC504" s="58"/>
      <c r="AD504" s="58">
        <f t="shared" si="648"/>
        <v>6.1851225935031222E-2</v>
      </c>
      <c r="AE504" s="58"/>
      <c r="AF504" s="58">
        <f t="shared" si="649"/>
        <v>7.0910243875010534E-2</v>
      </c>
      <c r="AG504" s="58"/>
      <c r="AH504" s="58">
        <f t="shared" si="650"/>
        <v>0.63090332986591602</v>
      </c>
      <c r="AI504" s="58"/>
      <c r="AJ504" s="58">
        <f t="shared" si="651"/>
        <v>0.12234880551121495</v>
      </c>
      <c r="AK504" s="58"/>
      <c r="AL504" s="58">
        <f t="shared" si="652"/>
        <v>12.682625115971048</v>
      </c>
      <c r="AM504" s="58"/>
      <c r="AN504" s="58">
        <f t="shared" si="653"/>
        <v>7.9136248671083723E-3</v>
      </c>
      <c r="AO504" s="58"/>
      <c r="AP504" s="58">
        <f t="shared" si="654"/>
        <v>7.7470222383271423</v>
      </c>
      <c r="AQ504" s="58">
        <f t="shared" si="655"/>
        <v>1.5000000000000001E-2</v>
      </c>
      <c r="AR504" s="58">
        <f t="shared" si="656"/>
        <v>1261.9528619528617</v>
      </c>
      <c r="AS504" s="58">
        <f t="shared" si="657"/>
        <v>18.929292929292927</v>
      </c>
      <c r="AT504" s="58">
        <f t="shared" si="658"/>
        <v>0.11239478461792375</v>
      </c>
      <c r="AU504" s="58">
        <f t="shared" si="659"/>
        <v>8.7856093979442011</v>
      </c>
      <c r="AV504" s="58">
        <f t="shared" si="660"/>
        <v>10.072390572390573</v>
      </c>
      <c r="AW504" s="58">
        <f t="shared" si="661"/>
        <v>7.9815901814300986E-3</v>
      </c>
      <c r="AX504" s="58">
        <f t="shared" si="662"/>
        <v>31.077093889086811</v>
      </c>
      <c r="AY504" s="58"/>
      <c r="AZ504" s="58"/>
      <c r="BA504" s="58"/>
      <c r="BB504" s="58"/>
      <c r="BC504" s="58"/>
      <c r="BD504" s="58"/>
      <c r="BE504" s="58"/>
      <c r="BF504" s="58"/>
      <c r="BG504" s="58"/>
      <c r="BH504" s="58"/>
      <c r="BI504" s="58"/>
      <c r="BJ504" s="58"/>
      <c r="BK504" s="58"/>
      <c r="BL504" s="58"/>
      <c r="BM504" s="58"/>
      <c r="BN504" s="58"/>
      <c r="BO504" s="58"/>
      <c r="BP504" s="58"/>
      <c r="BQ504" s="58"/>
      <c r="BR504" s="58"/>
      <c r="BS504" s="58"/>
      <c r="BT504" s="58"/>
      <c r="BU504" s="58"/>
      <c r="BV504" s="58"/>
      <c r="BW504" s="58"/>
      <c r="BX504" s="58"/>
      <c r="BY504" s="58"/>
      <c r="BZ504" s="58"/>
      <c r="CA504" s="58"/>
      <c r="CB504" s="58"/>
      <c r="CC504" s="58"/>
      <c r="CD504" s="58"/>
      <c r="CE504" s="58"/>
      <c r="CF504" s="58"/>
      <c r="CG504" s="58"/>
      <c r="CH504" s="58"/>
      <c r="CI504" s="58"/>
      <c r="CJ504" s="58"/>
      <c r="CK504" s="58"/>
      <c r="CL504" s="58"/>
      <c r="CM504" s="58"/>
      <c r="CN504" s="58"/>
      <c r="CO504" s="58"/>
      <c r="CP504" s="58"/>
      <c r="CQ504" s="58"/>
      <c r="CR504" s="58"/>
      <c r="CS504" s="58"/>
      <c r="CT504" s="58"/>
      <c r="CU504" s="58"/>
      <c r="CV504" s="58"/>
      <c r="CW504" s="58"/>
      <c r="CX504" s="58"/>
      <c r="CY504" s="58"/>
      <c r="CZ504" s="58"/>
      <c r="DA504" s="58"/>
      <c r="DB504" s="58"/>
      <c r="DC504" s="58"/>
      <c r="DD504" s="58"/>
      <c r="DE504" s="58"/>
      <c r="DF504" s="58"/>
      <c r="DG504" s="58"/>
      <c r="DH504" s="58"/>
      <c r="DI504" s="58"/>
      <c r="DJ504" s="58"/>
      <c r="DK504" s="58"/>
      <c r="DL504" s="58"/>
      <c r="DM504" s="58"/>
      <c r="DN504" s="58"/>
      <c r="DO504" s="58"/>
      <c r="DP504" s="58"/>
      <c r="DQ504" s="58"/>
      <c r="DR504" s="58"/>
      <c r="DS504" s="58"/>
      <c r="DT504" s="58"/>
      <c r="DU504" s="58"/>
      <c r="DV504" s="58"/>
      <c r="DW504" s="58"/>
      <c r="DX504" s="58"/>
      <c r="DY504" s="58"/>
      <c r="DZ504" s="58"/>
      <c r="EA504" s="58"/>
      <c r="EB504" s="58"/>
      <c r="EC504" s="58"/>
      <c r="ED504" s="58"/>
      <c r="EE504" s="58"/>
      <c r="EF504" s="58"/>
      <c r="EG504" s="58"/>
      <c r="EH504" s="58"/>
      <c r="EI504" s="58"/>
      <c r="EJ504" s="58"/>
      <c r="EK504" s="58"/>
      <c r="EL504" s="58"/>
      <c r="EN504" s="4">
        <v>6</v>
      </c>
      <c r="EO504" s="8">
        <v>1</v>
      </c>
    </row>
    <row r="505" spans="1:145" s="16" customFormat="1">
      <c r="A505" s="1"/>
      <c r="B505" s="1" t="s">
        <v>130</v>
      </c>
      <c r="C505" s="1" t="s">
        <v>210</v>
      </c>
      <c r="D505" s="1">
        <v>6</v>
      </c>
      <c r="E505" s="1">
        <v>6</v>
      </c>
      <c r="F505" s="1">
        <v>1</v>
      </c>
      <c r="G505" s="1"/>
      <c r="H505" s="1"/>
      <c r="I505" s="59">
        <f t="shared" ref="I505:S505" si="663">AVERAGE(I491:I504)</f>
        <v>3.5849999999999995</v>
      </c>
      <c r="J505" s="59">
        <f t="shared" si="663"/>
        <v>3.8628571428571434</v>
      </c>
      <c r="K505" s="59">
        <f t="shared" si="663"/>
        <v>0.54619285714285726</v>
      </c>
      <c r="L505" s="59">
        <f t="shared" si="663"/>
        <v>74.999285714285719</v>
      </c>
      <c r="M505" s="59">
        <f t="shared" si="663"/>
        <v>8.8671428571428554E-2</v>
      </c>
      <c r="N505" s="59">
        <f t="shared" si="663"/>
        <v>8.6599999999999996E-2</v>
      </c>
      <c r="O505" s="59">
        <f t="shared" si="663"/>
        <v>0.64071428571428568</v>
      </c>
      <c r="P505" s="59">
        <f t="shared" si="663"/>
        <v>6.597142857142857E-2</v>
      </c>
      <c r="Q505" s="59">
        <f t="shared" si="663"/>
        <v>12.262857142857143</v>
      </c>
      <c r="R505" s="59">
        <f t="shared" si="663"/>
        <v>1.1321428571428571E-2</v>
      </c>
      <c r="S505" s="59">
        <f t="shared" si="663"/>
        <v>96.149557142857148</v>
      </c>
      <c r="T505" s="1"/>
      <c r="U505" s="1"/>
      <c r="V505" s="59">
        <f>AVERAGE(V491:V504)</f>
        <v>3.7286174571664676</v>
      </c>
      <c r="W505" s="59">
        <f>STDEV(V491:V504)</f>
        <v>0.10782305101843055</v>
      </c>
      <c r="X505" s="59">
        <f>AVERAGE(X491:X504)</f>
        <v>4.0176462462423643</v>
      </c>
      <c r="Y505" s="59">
        <f>STDEV(X491:X504)</f>
        <v>0.16342571287701405</v>
      </c>
      <c r="Z505" s="59">
        <f>AVERAGE(Z491:Z504)</f>
        <v>0.5679922101566296</v>
      </c>
      <c r="AA505" s="59">
        <f>STDEV(Z491:Z504)</f>
        <v>7.2772947296457141E-2</v>
      </c>
      <c r="AB505" s="59">
        <f>AVERAGE(AB491:AB504)</f>
        <v>78.002628056760415</v>
      </c>
      <c r="AC505" s="59">
        <f>STDEV(AB491:AB504)</f>
        <v>0.20802881743803267</v>
      </c>
      <c r="AD505" s="59">
        <f>AVERAGE(AD491:AD504)</f>
        <v>9.2230942819901754E-2</v>
      </c>
      <c r="AE505" s="59">
        <f>STDEV(AD491:AD504)</f>
        <v>1.6010611786105394E-2</v>
      </c>
      <c r="AF505" s="59">
        <f>AVERAGE(AF491:AF504)</f>
        <v>9.0067401328157604E-2</v>
      </c>
      <c r="AG505" s="59">
        <f>STDEV(AF491:AF504)</f>
        <v>2.1587652559643969E-2</v>
      </c>
      <c r="AH505" s="59">
        <f>AVERAGE(AH491:AH504)</f>
        <v>0.66636590070623036</v>
      </c>
      <c r="AI505" s="59">
        <f>STDEV(AH491:AH504)</f>
        <v>9.0802511884744086E-2</v>
      </c>
      <c r="AJ505" s="59">
        <f>AVERAGE(AJ491:AJ504)</f>
        <v>6.8628942121741546E-2</v>
      </c>
      <c r="AK505" s="59">
        <f>STDEV(AJ491:AJ504)</f>
        <v>4.2646786885991279E-2</v>
      </c>
      <c r="AL505" s="59">
        <f>AVERAGE(AL491:AL504)</f>
        <v>12.753948117262734</v>
      </c>
      <c r="AM505" s="59">
        <f>STDEV(AL491:AL504)</f>
        <v>8.7979848415626186E-2</v>
      </c>
      <c r="AN505" s="59">
        <f>AVERAGE(AN491:AN504)</f>
        <v>1.1785525294371912E-2</v>
      </c>
      <c r="AO505" s="59">
        <f>STDEV(AN491:AN504)</f>
        <v>1.2075396211043312E-2</v>
      </c>
      <c r="AP505" s="59">
        <f t="shared" ref="AP505:DA505" si="664">AVERAGE(AP491:AP504)</f>
        <v>7.7462637034088315</v>
      </c>
      <c r="AQ505" s="59">
        <f t="shared" si="664"/>
        <v>2.3094348849088776E-2</v>
      </c>
      <c r="AR505" s="59">
        <f t="shared" si="664"/>
        <v>871.93870275442725</v>
      </c>
      <c r="AS505" s="59">
        <f t="shared" si="664"/>
        <v>19.448522166910429</v>
      </c>
      <c r="AT505" s="59">
        <f t="shared" si="664"/>
        <v>0.13466972103948668</v>
      </c>
      <c r="AU505" s="59">
        <f t="shared" si="664"/>
        <v>6.5258400675871107</v>
      </c>
      <c r="AV505" s="59">
        <f t="shared" si="664"/>
        <v>6.3502968661731725</v>
      </c>
      <c r="AW505" s="59">
        <f t="shared" si="664"/>
        <v>7.2824456197242374E-3</v>
      </c>
      <c r="AX505" s="59">
        <f t="shared" si="664"/>
        <v>38.342162516623596</v>
      </c>
      <c r="AY505" s="59">
        <f t="shared" si="664"/>
        <v>41.704999999999998</v>
      </c>
      <c r="AZ505" s="59" t="e">
        <f t="shared" si="664"/>
        <v>#DIV/0!</v>
      </c>
      <c r="BA505" s="59" t="e">
        <f t="shared" si="664"/>
        <v>#DIV/0!</v>
      </c>
      <c r="BB505" s="59" t="e">
        <f t="shared" si="664"/>
        <v>#DIV/0!</v>
      </c>
      <c r="BC505" s="59">
        <f t="shared" si="664"/>
        <v>4717.03</v>
      </c>
      <c r="BD505" s="59">
        <f t="shared" si="664"/>
        <v>4.7799999999999994</v>
      </c>
      <c r="BE505" s="59" t="e">
        <f t="shared" si="664"/>
        <v>#DIV/0!</v>
      </c>
      <c r="BF505" s="59" t="e">
        <f t="shared" si="664"/>
        <v>#DIV/0!</v>
      </c>
      <c r="BG505" s="59">
        <f t="shared" si="664"/>
        <v>10.74</v>
      </c>
      <c r="BH505" s="59" t="e">
        <f t="shared" si="664"/>
        <v>#DIV/0!</v>
      </c>
      <c r="BI505" s="59">
        <f t="shared" si="664"/>
        <v>0.32650000000000001</v>
      </c>
      <c r="BJ505" s="59" t="e">
        <f t="shared" si="664"/>
        <v>#DIV/0!</v>
      </c>
      <c r="BK505" s="59" t="e">
        <f t="shared" si="664"/>
        <v>#DIV/0!</v>
      </c>
      <c r="BL505" s="59" t="e">
        <f t="shared" si="664"/>
        <v>#DIV/0!</v>
      </c>
      <c r="BM505" s="59">
        <f t="shared" si="664"/>
        <v>143.33499999999998</v>
      </c>
      <c r="BN505" s="59">
        <f t="shared" si="664"/>
        <v>73.594999999999999</v>
      </c>
      <c r="BO505" s="59">
        <f t="shared" si="664"/>
        <v>10.815000000000001</v>
      </c>
      <c r="BP505" s="59">
        <f t="shared" si="664"/>
        <v>50.594999999999999</v>
      </c>
      <c r="BQ505" s="59">
        <f t="shared" si="664"/>
        <v>6.8900000000000006</v>
      </c>
      <c r="BR505" s="59" t="e">
        <f t="shared" si="664"/>
        <v>#DIV/0!</v>
      </c>
      <c r="BS505" s="59">
        <f t="shared" si="664"/>
        <v>6.57</v>
      </c>
      <c r="BT505" s="59">
        <f t="shared" si="664"/>
        <v>1090.1300000000001</v>
      </c>
      <c r="BU505" s="59">
        <f t="shared" si="664"/>
        <v>16.324999999999999</v>
      </c>
      <c r="BV505" s="59">
        <f t="shared" si="664"/>
        <v>31.61</v>
      </c>
      <c r="BW505" s="59">
        <f t="shared" si="664"/>
        <v>3.4249999999999998</v>
      </c>
      <c r="BX505" s="59">
        <f t="shared" si="664"/>
        <v>11.41</v>
      </c>
      <c r="BY505" s="59">
        <f t="shared" si="664"/>
        <v>1.9850000000000001</v>
      </c>
      <c r="BZ505" s="59">
        <f t="shared" si="664"/>
        <v>0.32050000000000001</v>
      </c>
      <c r="CA505" s="59">
        <f t="shared" si="664"/>
        <v>1.79</v>
      </c>
      <c r="CB505" s="59">
        <f t="shared" si="664"/>
        <v>0.29899999999999999</v>
      </c>
      <c r="CC505" s="59">
        <f t="shared" si="664"/>
        <v>1.5550000000000002</v>
      </c>
      <c r="CD505" s="59">
        <f t="shared" si="664"/>
        <v>0.33200000000000002</v>
      </c>
      <c r="CE505" s="59">
        <f t="shared" si="664"/>
        <v>1.03</v>
      </c>
      <c r="CF505" s="59">
        <f t="shared" si="664"/>
        <v>0.15050000000000002</v>
      </c>
      <c r="CG505" s="59">
        <f t="shared" si="664"/>
        <v>1.31</v>
      </c>
      <c r="CH505" s="59">
        <f t="shared" si="664"/>
        <v>0.20400000000000001</v>
      </c>
      <c r="CI505" s="59">
        <f t="shared" si="664"/>
        <v>2.085</v>
      </c>
      <c r="CJ505" s="59">
        <f t="shared" si="664"/>
        <v>0.7430000000000001</v>
      </c>
      <c r="CK505" s="59">
        <f t="shared" si="664"/>
        <v>14.395</v>
      </c>
      <c r="CL505" s="59">
        <f t="shared" si="664"/>
        <v>11.885000000000002</v>
      </c>
      <c r="CM505" s="59">
        <f t="shared" si="664"/>
        <v>5.0350000000000001</v>
      </c>
      <c r="CN505" s="59">
        <f t="shared" si="664"/>
        <v>1.3715743716416804</v>
      </c>
      <c r="CO505" s="59">
        <f t="shared" si="664"/>
        <v>12.448650234741784</v>
      </c>
      <c r="CP505" s="59">
        <f t="shared" si="664"/>
        <v>8.8183514818672464</v>
      </c>
      <c r="CQ505" s="59">
        <f t="shared" si="664"/>
        <v>8.2585414946325351</v>
      </c>
      <c r="CR505" s="59">
        <f t="shared" si="664"/>
        <v>24.141666666666666</v>
      </c>
      <c r="CS505" s="59">
        <f t="shared" si="664"/>
        <v>7.685763634460379</v>
      </c>
      <c r="CT505" s="59">
        <f t="shared" si="664"/>
        <v>1.2798330140015883</v>
      </c>
      <c r="CU505" s="59">
        <f t="shared" si="664"/>
        <v>3.8674915577552653</v>
      </c>
      <c r="CV505" s="59">
        <f t="shared" si="664"/>
        <v>4.8140294700716554E-2</v>
      </c>
      <c r="CW505" s="59">
        <f t="shared" si="664"/>
        <v>34.534954896388165</v>
      </c>
      <c r="CX505" s="59">
        <f t="shared" si="664"/>
        <v>2.1989546738955195</v>
      </c>
      <c r="CY505" s="59">
        <f t="shared" si="664"/>
        <v>0.42447912215023614</v>
      </c>
      <c r="CZ505" s="59">
        <f t="shared" si="664"/>
        <v>67.011300066281592</v>
      </c>
      <c r="DA505" s="59">
        <f t="shared" si="664"/>
        <v>0.35012728689220146</v>
      </c>
      <c r="DB505" s="59">
        <f t="shared" ref="DB505:EL505" si="665">AVERAGE(DB491:DB504)</f>
        <v>7.6020479220534565</v>
      </c>
      <c r="DC505" s="59">
        <f t="shared" si="665"/>
        <v>9.3219785432783517</v>
      </c>
      <c r="DD505" s="59">
        <f t="shared" si="665"/>
        <v>91.848320769015999</v>
      </c>
      <c r="DE505" s="59">
        <f t="shared" si="665"/>
        <v>16.005473653481243</v>
      </c>
      <c r="DF505" s="59">
        <f t="shared" si="665"/>
        <v>158.0824655137892</v>
      </c>
      <c r="DG505" s="59">
        <f t="shared" si="665"/>
        <v>0.58220119147335847</v>
      </c>
      <c r="DH505" s="59">
        <f t="shared" si="665"/>
        <v>68.831376265544819</v>
      </c>
      <c r="DI505" s="59">
        <f t="shared" si="665"/>
        <v>12.648502096854367</v>
      </c>
      <c r="DJ505" s="59">
        <f t="shared" si="665"/>
        <v>1.9568193264976528</v>
      </c>
      <c r="DK505" s="59">
        <f t="shared" si="665"/>
        <v>21.616455386053325</v>
      </c>
      <c r="DL505" s="59">
        <f t="shared" si="665"/>
        <v>10.460398371840387</v>
      </c>
      <c r="DM505" s="59">
        <f t="shared" si="665"/>
        <v>7.3310771079004775</v>
      </c>
      <c r="DN505" s="59">
        <f t="shared" si="665"/>
        <v>7.7744466651861721</v>
      </c>
      <c r="DO505" s="59">
        <f t="shared" si="665"/>
        <v>2.3653430706163783</v>
      </c>
      <c r="DP505" s="59">
        <f t="shared" si="665"/>
        <v>1.5095657276995307</v>
      </c>
      <c r="DQ505" s="59">
        <f t="shared" si="665"/>
        <v>0.14731656184486375</v>
      </c>
      <c r="DR505" s="59">
        <f t="shared" si="665"/>
        <v>0.13710671497965005</v>
      </c>
      <c r="DS505" s="59">
        <f t="shared" si="665"/>
        <v>101.21725366046695</v>
      </c>
      <c r="DT505" s="59">
        <f t="shared" si="665"/>
        <v>15.15156488373168</v>
      </c>
      <c r="DU505" s="59">
        <f t="shared" si="665"/>
        <v>0.17364840213551647</v>
      </c>
      <c r="DV505" s="59">
        <f t="shared" si="665"/>
        <v>3.9106247648265965E-2</v>
      </c>
      <c r="DW505" s="59">
        <f t="shared" si="665"/>
        <v>9.7211178401368406E-2</v>
      </c>
      <c r="DX505" s="59">
        <f t="shared" si="665"/>
        <v>0.20750600866428573</v>
      </c>
      <c r="DY505" s="59">
        <f t="shared" si="665"/>
        <v>12.084804868459289</v>
      </c>
      <c r="DZ505" s="59">
        <f t="shared" si="665"/>
        <v>131.4504051021365</v>
      </c>
      <c r="EA505" s="59">
        <f t="shared" si="665"/>
        <v>24.223741389672234</v>
      </c>
      <c r="EB505" s="59">
        <f t="shared" si="665"/>
        <v>1.3705450733752622</v>
      </c>
      <c r="EC505" s="59">
        <f t="shared" si="665"/>
        <v>21.833668306640146</v>
      </c>
      <c r="ED505" s="59">
        <f t="shared" si="665"/>
        <v>6.269601677148847</v>
      </c>
      <c r="EE505" s="59">
        <f t="shared" si="665"/>
        <v>6.4597128581396923</v>
      </c>
      <c r="EF505" s="59">
        <f t="shared" si="665"/>
        <v>0.30973960799166744</v>
      </c>
      <c r="EG505" s="59">
        <f t="shared" si="665"/>
        <v>6.7011300066281603</v>
      </c>
      <c r="EH505" s="59">
        <f t="shared" si="665"/>
        <v>20.103390019884479</v>
      </c>
      <c r="EI505" s="59">
        <f t="shared" si="665"/>
        <v>8.0641848186905261</v>
      </c>
      <c r="EJ505" s="59">
        <f t="shared" si="665"/>
        <v>21.223956107511807</v>
      </c>
      <c r="EK505" s="59">
        <f t="shared" si="665"/>
        <v>36.212500000000006</v>
      </c>
      <c r="EL505" s="59">
        <f t="shared" si="665"/>
        <v>0.69499999999999995</v>
      </c>
      <c r="EN505" s="16">
        <v>6</v>
      </c>
      <c r="EO505" s="16">
        <v>1</v>
      </c>
    </row>
    <row r="506" spans="1:145" s="19" customFormat="1">
      <c r="A506" s="2"/>
      <c r="B506" s="2"/>
      <c r="C506" s="2"/>
      <c r="D506" s="2"/>
      <c r="E506" s="2"/>
      <c r="F506" s="2"/>
      <c r="G506" s="2"/>
      <c r="H506" s="2"/>
      <c r="I506" s="60">
        <f>STDEV(I491:I504)</f>
        <v>0.10271319292087069</v>
      </c>
      <c r="J506" s="60">
        <f t="shared" ref="J506:S506" si="666">STDEV(J491:J504)</f>
        <v>0.15543628778518734</v>
      </c>
      <c r="K506" s="60">
        <f t="shared" si="666"/>
        <v>7.0539562977487008E-2</v>
      </c>
      <c r="L506" s="60">
        <f t="shared" si="666"/>
        <v>0.37109949496709671</v>
      </c>
      <c r="M506" s="60">
        <f t="shared" si="666"/>
        <v>1.5362863744028418E-2</v>
      </c>
      <c r="N506" s="60">
        <f t="shared" si="666"/>
        <v>2.0773763038246868E-2</v>
      </c>
      <c r="O506" s="60">
        <f t="shared" si="666"/>
        <v>8.7418400255877951E-2</v>
      </c>
      <c r="P506" s="60">
        <f t="shared" si="666"/>
        <v>4.0979214779642177E-2</v>
      </c>
      <c r="Q506" s="60">
        <f t="shared" si="666"/>
        <v>9.546876826630657E-2</v>
      </c>
      <c r="R506" s="60">
        <f t="shared" si="666"/>
        <v>1.1580831547892377E-2</v>
      </c>
      <c r="S506" s="60">
        <f t="shared" si="666"/>
        <v>0.36462910916813296</v>
      </c>
      <c r="T506" s="2"/>
      <c r="U506" s="2"/>
      <c r="V506" s="60"/>
      <c r="W506" s="60"/>
      <c r="X506" s="60"/>
      <c r="Y506" s="60"/>
      <c r="Z506" s="60"/>
      <c r="AA506" s="60"/>
      <c r="AB506" s="60"/>
      <c r="AC506" s="60"/>
      <c r="AD506" s="60"/>
      <c r="AE506" s="60"/>
      <c r="AF506" s="60"/>
      <c r="AG506" s="60"/>
      <c r="AH506" s="60"/>
      <c r="AI506" s="60"/>
      <c r="AJ506" s="60"/>
      <c r="AK506" s="60"/>
      <c r="AL506" s="60"/>
      <c r="AM506" s="60"/>
      <c r="AN506" s="60"/>
      <c r="AO506" s="60"/>
      <c r="AP506" s="60">
        <f t="shared" ref="AP506:DA506" si="667">STDEV(AP491:AP504)</f>
        <v>0.18627501031616353</v>
      </c>
      <c r="AQ506" s="60">
        <f t="shared" si="667"/>
        <v>4.7970611903113405E-3</v>
      </c>
      <c r="AR506" s="60">
        <f t="shared" si="667"/>
        <v>165.88600625816676</v>
      </c>
      <c r="AS506" s="60">
        <f t="shared" si="667"/>
        <v>0.89012655061009927</v>
      </c>
      <c r="AT506" s="60">
        <f t="shared" si="667"/>
        <v>2.1501714515398309E-2</v>
      </c>
      <c r="AU506" s="60">
        <f t="shared" si="667"/>
        <v>1.3330138202071793</v>
      </c>
      <c r="AV506" s="60">
        <f t="shared" si="667"/>
        <v>1.5064230423336382</v>
      </c>
      <c r="AW506" s="60">
        <f t="shared" si="667"/>
        <v>9.3914876821735496E-4</v>
      </c>
      <c r="AX506" s="60">
        <f t="shared" si="667"/>
        <v>4.8558795979998379</v>
      </c>
      <c r="AY506" s="60">
        <f t="shared" si="667"/>
        <v>1.7465537495307715</v>
      </c>
      <c r="AZ506" s="60" t="e">
        <f t="shared" si="667"/>
        <v>#DIV/0!</v>
      </c>
      <c r="BA506" s="60" t="e">
        <f t="shared" si="667"/>
        <v>#DIV/0!</v>
      </c>
      <c r="BB506" s="60" t="e">
        <f t="shared" si="667"/>
        <v>#DIV/0!</v>
      </c>
      <c r="BC506" s="60">
        <f t="shared" si="667"/>
        <v>0</v>
      </c>
      <c r="BD506" s="60">
        <f t="shared" si="667"/>
        <v>0.3394112549695425</v>
      </c>
      <c r="BE506" s="60" t="e">
        <f t="shared" si="667"/>
        <v>#DIV/0!</v>
      </c>
      <c r="BF506" s="60" t="e">
        <f t="shared" si="667"/>
        <v>#DIV/0!</v>
      </c>
      <c r="BG506" s="60" t="e">
        <f t="shared" si="667"/>
        <v>#DIV/0!</v>
      </c>
      <c r="BH506" s="60" t="e">
        <f t="shared" si="667"/>
        <v>#DIV/0!</v>
      </c>
      <c r="BI506" s="60">
        <f t="shared" si="667"/>
        <v>0.1477853172679883</v>
      </c>
      <c r="BJ506" s="60" t="e">
        <f t="shared" si="667"/>
        <v>#DIV/0!</v>
      </c>
      <c r="BK506" s="60" t="e">
        <f t="shared" si="667"/>
        <v>#DIV/0!</v>
      </c>
      <c r="BL506" s="60" t="e">
        <f t="shared" si="667"/>
        <v>#DIV/0!</v>
      </c>
      <c r="BM506" s="60">
        <f t="shared" si="667"/>
        <v>10.486393564996508</v>
      </c>
      <c r="BN506" s="60">
        <f t="shared" si="667"/>
        <v>10.302545801887993</v>
      </c>
      <c r="BO506" s="60">
        <f t="shared" si="667"/>
        <v>1.0818733752154173</v>
      </c>
      <c r="BP506" s="60">
        <f t="shared" si="667"/>
        <v>6.7670118959552603</v>
      </c>
      <c r="BQ506" s="60">
        <f t="shared" si="667"/>
        <v>0.22627416997969479</v>
      </c>
      <c r="BR506" s="60" t="e">
        <f t="shared" si="667"/>
        <v>#DIV/0!</v>
      </c>
      <c r="BS506" s="60">
        <f t="shared" si="667"/>
        <v>0.59396969619669981</v>
      </c>
      <c r="BT506" s="60">
        <f t="shared" si="667"/>
        <v>93.125963082268342</v>
      </c>
      <c r="BU506" s="60">
        <f t="shared" si="667"/>
        <v>2.2273863607376239</v>
      </c>
      <c r="BV506" s="60">
        <f t="shared" si="667"/>
        <v>3.4931074990615429</v>
      </c>
      <c r="BW506" s="60">
        <f t="shared" si="667"/>
        <v>0.38890872965260137</v>
      </c>
      <c r="BX506" s="60">
        <f t="shared" si="667"/>
        <v>1.8101933598375719</v>
      </c>
      <c r="BY506" s="60">
        <f t="shared" si="667"/>
        <v>0.3606244584051389</v>
      </c>
      <c r="BZ506" s="60">
        <f t="shared" si="667"/>
        <v>5.7275649276110278E-2</v>
      </c>
      <c r="CA506" s="60">
        <f t="shared" si="667"/>
        <v>4.2426406871192889E-2</v>
      </c>
      <c r="CB506" s="60">
        <f t="shared" si="667"/>
        <v>1.1313708498984771E-2</v>
      </c>
      <c r="CC506" s="60">
        <f t="shared" si="667"/>
        <v>9.1923881554251255E-2</v>
      </c>
      <c r="CD506" s="60">
        <f t="shared" si="667"/>
        <v>1.1313708498984771E-2</v>
      </c>
      <c r="CE506" s="60">
        <f t="shared" si="667"/>
        <v>0.19798989873223249</v>
      </c>
      <c r="CF506" s="60">
        <f t="shared" si="667"/>
        <v>2.8991378028648224E-2</v>
      </c>
      <c r="CG506" s="60">
        <f t="shared" si="667"/>
        <v>0.15556349186104043</v>
      </c>
      <c r="CH506" s="60">
        <f t="shared" si="667"/>
        <v>4.6669047558311978E-2</v>
      </c>
      <c r="CI506" s="60">
        <f t="shared" si="667"/>
        <v>0.2050609665440988</v>
      </c>
      <c r="CJ506" s="60">
        <f t="shared" si="667"/>
        <v>8.9095454429504992E-2</v>
      </c>
      <c r="CK506" s="60">
        <f t="shared" si="667"/>
        <v>0.30405591591021525</v>
      </c>
      <c r="CL506" s="60">
        <f t="shared" si="667"/>
        <v>1.3081475451951126</v>
      </c>
      <c r="CM506" s="60">
        <f t="shared" si="667"/>
        <v>0.37476659402887036</v>
      </c>
      <c r="CN506" s="60">
        <f t="shared" si="667"/>
        <v>3.6446336846615947E-2</v>
      </c>
      <c r="CO506" s="60">
        <f t="shared" si="667"/>
        <v>0.22200829104154929</v>
      </c>
      <c r="CP506" s="60">
        <f t="shared" si="667"/>
        <v>0.56082586523154676</v>
      </c>
      <c r="CQ506" s="60">
        <f t="shared" si="667"/>
        <v>0.37825979495244538</v>
      </c>
      <c r="CR506" s="60">
        <f t="shared" si="667"/>
        <v>0.20034692133618964</v>
      </c>
      <c r="CS506" s="60">
        <f t="shared" si="667"/>
        <v>0.33514478005406173</v>
      </c>
      <c r="CT506" s="60">
        <f t="shared" si="667"/>
        <v>0.22969335140725572</v>
      </c>
      <c r="CU506" s="60">
        <f t="shared" si="667"/>
        <v>0.22538903334951915</v>
      </c>
      <c r="CV506" s="60">
        <f t="shared" si="667"/>
        <v>1.9433069842462402E-3</v>
      </c>
      <c r="CW506" s="60">
        <f t="shared" si="667"/>
        <v>0.87024191224477454</v>
      </c>
      <c r="CX506" s="60">
        <f t="shared" si="667"/>
        <v>0.28910820955039207</v>
      </c>
      <c r="CY506" s="60">
        <f t="shared" si="667"/>
        <v>1.5188449945186177E-2</v>
      </c>
      <c r="CZ506" s="60">
        <f t="shared" si="667"/>
        <v>3.4385355406225768</v>
      </c>
      <c r="DA506" s="60">
        <f t="shared" si="667"/>
        <v>3.3430001176105381E-2</v>
      </c>
      <c r="DB506" s="60">
        <f t="shared" ref="DB506:EL506" si="668">STDEV(DB491:DB504)</f>
        <v>9.3542377448996461E-2</v>
      </c>
      <c r="DC506" s="60">
        <f t="shared" si="668"/>
        <v>0.81328633178436749</v>
      </c>
      <c r="DD506" s="60">
        <f t="shared" si="668"/>
        <v>2.2738908087516392</v>
      </c>
      <c r="DE506" s="60">
        <f t="shared" si="668"/>
        <v>0.15863715117263455</v>
      </c>
      <c r="DF506" s="60">
        <f t="shared" si="668"/>
        <v>8.3245260391570408</v>
      </c>
      <c r="DG506" s="60">
        <f t="shared" si="668"/>
        <v>4.5042565372810164E-2</v>
      </c>
      <c r="DH506" s="60">
        <f t="shared" si="668"/>
        <v>1.7401606621470711</v>
      </c>
      <c r="DI506" s="60">
        <f t="shared" si="668"/>
        <v>1.0876284787572945</v>
      </c>
      <c r="DJ506" s="60">
        <f t="shared" si="668"/>
        <v>0.13144679899810019</v>
      </c>
      <c r="DK506" s="60">
        <f t="shared" si="668"/>
        <v>1.0505553446692499</v>
      </c>
      <c r="DL506" s="60">
        <f t="shared" si="668"/>
        <v>1.4802142333164088</v>
      </c>
      <c r="DM506" s="60">
        <f t="shared" si="668"/>
        <v>0.74139020439882986</v>
      </c>
      <c r="DN506" s="60">
        <f t="shared" si="668"/>
        <v>1.3279516647200189</v>
      </c>
      <c r="DO506" s="60">
        <f t="shared" si="668"/>
        <v>0.24559801461780562</v>
      </c>
      <c r="DP506" s="60">
        <f t="shared" si="668"/>
        <v>9.6023772985074682E-2</v>
      </c>
      <c r="DQ506" s="60">
        <f t="shared" si="668"/>
        <v>6.7301148565763651E-3</v>
      </c>
      <c r="DR506" s="60">
        <f t="shared" si="668"/>
        <v>1.3865571722560401E-2</v>
      </c>
      <c r="DS506" s="60">
        <f t="shared" si="668"/>
        <v>28.987180718906522</v>
      </c>
      <c r="DT506" s="60">
        <f t="shared" si="668"/>
        <v>0.18518607162968834</v>
      </c>
      <c r="DU506" s="60">
        <f t="shared" si="668"/>
        <v>4.0567286514482971E-3</v>
      </c>
      <c r="DV506" s="60">
        <f t="shared" si="668"/>
        <v>1.8972628790028929E-3</v>
      </c>
      <c r="DW506" s="60">
        <f t="shared" si="668"/>
        <v>1.282246012299122E-2</v>
      </c>
      <c r="DX506" s="60">
        <f t="shared" si="668"/>
        <v>2.4298458811858898E-2</v>
      </c>
      <c r="DY506" s="60">
        <f t="shared" si="668"/>
        <v>0.44781777516537341</v>
      </c>
      <c r="DZ506" s="60">
        <f t="shared" si="668"/>
        <v>5.3457852553992078</v>
      </c>
      <c r="EA506" s="60">
        <f t="shared" si="668"/>
        <v>0.86315015504785675</v>
      </c>
      <c r="EB506" s="60">
        <f t="shared" si="668"/>
        <v>5.7072559907090481E-2</v>
      </c>
      <c r="EC506" s="60">
        <f t="shared" si="668"/>
        <v>0.37779965996317505</v>
      </c>
      <c r="ED506" s="60">
        <f t="shared" si="668"/>
        <v>0.22710431630561573</v>
      </c>
      <c r="EE506" s="60">
        <f t="shared" si="668"/>
        <v>0.12189163193459999</v>
      </c>
      <c r="EF506" s="60">
        <f t="shared" si="668"/>
        <v>1.9304329812679186E-2</v>
      </c>
      <c r="EG506" s="60">
        <f t="shared" si="668"/>
        <v>0.34385355406225748</v>
      </c>
      <c r="EH506" s="60">
        <f t="shared" si="668"/>
        <v>1.031560662186771</v>
      </c>
      <c r="EI506" s="60">
        <f t="shared" si="668"/>
        <v>0.81552922483871371</v>
      </c>
      <c r="EJ506" s="60">
        <f t="shared" si="668"/>
        <v>0.75942249725930955</v>
      </c>
      <c r="EK506" s="60">
        <f t="shared" si="668"/>
        <v>0.30052038200428571</v>
      </c>
      <c r="EL506" s="60">
        <f t="shared" si="668"/>
        <v>6.8353655514699602E-2</v>
      </c>
    </row>
    <row r="507" spans="1:145" s="12" customFormat="1">
      <c r="B507" s="32"/>
      <c r="C507" s="5"/>
      <c r="D507" s="32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3"/>
      <c r="U507" s="3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N507" s="32"/>
    </row>
    <row r="508" spans="1:145">
      <c r="B508" s="30" t="s">
        <v>1039</v>
      </c>
      <c r="C508" s="18" t="s">
        <v>210</v>
      </c>
      <c r="D508" s="4">
        <v>7</v>
      </c>
      <c r="E508" s="8">
        <v>7</v>
      </c>
      <c r="F508" s="8">
        <v>1</v>
      </c>
      <c r="G508" s="8" t="s">
        <v>1192</v>
      </c>
      <c r="H508" s="8" t="s">
        <v>1193</v>
      </c>
      <c r="I508" s="64">
        <v>3.63</v>
      </c>
      <c r="J508" s="64">
        <v>3.86</v>
      </c>
      <c r="K508" s="64">
        <v>0.56000000000000005</v>
      </c>
      <c r="L508" s="64">
        <v>74.2</v>
      </c>
      <c r="M508" s="64">
        <v>0.105</v>
      </c>
      <c r="N508" s="64">
        <v>9.4200000000000006E-2</v>
      </c>
      <c r="O508" s="64">
        <v>0.62190000000000001</v>
      </c>
      <c r="P508" s="64">
        <v>0.11020000000000001</v>
      </c>
      <c r="Q508" s="64">
        <v>12.08</v>
      </c>
      <c r="R508" s="64">
        <v>2.1600000000000001E-2</v>
      </c>
      <c r="S508" s="64">
        <v>95.283000000000001</v>
      </c>
      <c r="T508" s="31"/>
      <c r="V508" s="58">
        <f t="shared" ref="V508:V522" si="669">(I508*100)/S508</f>
        <v>3.809703724693807</v>
      </c>
      <c r="W508" s="58"/>
      <c r="X508" s="58">
        <f t="shared" ref="X508:X522" si="670">(J508*100)/S508</f>
        <v>4.0510899111069127</v>
      </c>
      <c r="Y508" s="58"/>
      <c r="Z508" s="58">
        <f t="shared" ref="Z508:Z522" si="671">(K508*100)/S508</f>
        <v>0.58772288865799782</v>
      </c>
      <c r="AA508" s="58"/>
      <c r="AB508" s="58">
        <f t="shared" ref="AB508:AB522" si="672">(L508*100)/S508</f>
        <v>77.873282747184703</v>
      </c>
      <c r="AC508" s="58"/>
      <c r="AD508" s="58">
        <f t="shared" ref="AD508:AD522" si="673">(M508*100)/S508</f>
        <v>0.11019804162337457</v>
      </c>
      <c r="AE508" s="58"/>
      <c r="AF508" s="58">
        <f t="shared" ref="AF508:AF522" si="674">(N508*100)/S508</f>
        <v>9.8863385913541768E-2</v>
      </c>
      <c r="AG508" s="58"/>
      <c r="AH508" s="58">
        <f t="shared" ref="AH508:AH522" si="675">(O508*100)/S508</f>
        <v>0.65268725795787286</v>
      </c>
      <c r="AI508" s="58"/>
      <c r="AJ508" s="58">
        <f t="shared" ref="AJ508:AJ522" si="676">(P508*100)/S508</f>
        <v>0.11565546844662743</v>
      </c>
      <c r="AK508" s="58"/>
      <c r="AL508" s="58">
        <f t="shared" ref="AL508:AL522" si="677">(Q508*100)/S508</f>
        <v>12.678022312479666</v>
      </c>
      <c r="AM508" s="58"/>
      <c r="AN508" s="58">
        <f t="shared" ref="AN508:AN522" si="678">(R508*100)/S508</f>
        <v>2.266931141966563E-2</v>
      </c>
      <c r="AO508" s="58"/>
      <c r="AP508" s="58">
        <f t="shared" ref="AP508:AP522" si="679">V508+X508</f>
        <v>7.8607936358007198</v>
      </c>
      <c r="AQ508" s="58">
        <f t="shared" ref="AQ508:AQ522" si="680">AD508/X508</f>
        <v>2.7202072538860103E-2</v>
      </c>
      <c r="AR508" s="58">
        <f t="shared" ref="AR508:AR522" si="681">AB508/AD508</f>
        <v>706.66666666666674</v>
      </c>
      <c r="AS508" s="58">
        <f t="shared" ref="AS508:AS522" si="682">AB508/X508</f>
        <v>19.222797927461141</v>
      </c>
      <c r="AT508" s="58">
        <f t="shared" ref="AT508:AT522" si="683">AF508/AH508</f>
        <v>0.15147129763627593</v>
      </c>
      <c r="AU508" s="58">
        <f t="shared" ref="AU508:AU522" si="684">Z508/AF508</f>
        <v>5.9447983014862</v>
      </c>
      <c r="AV508" s="58">
        <f t="shared" ref="AV508:AV522" si="685">Z508/AD508</f>
        <v>5.3333333333333339</v>
      </c>
      <c r="AW508" s="58">
        <f t="shared" ref="AW508:AW522" si="686">Z508/AB508</f>
        <v>7.5471698113207556E-3</v>
      </c>
      <c r="AX508" s="58">
        <f t="shared" ref="AX508:AX522" si="687">((AF508/40.311)/((AF508/40.311)+(Z508/159.688)))*100</f>
        <v>39.989105284574997</v>
      </c>
      <c r="AY508" s="75">
        <v>36.200000000000003</v>
      </c>
      <c r="AZ508" s="75"/>
      <c r="BA508" s="75"/>
      <c r="BB508" s="75"/>
      <c r="BC508" s="75">
        <v>4645.5600000000004</v>
      </c>
      <c r="BD508" s="75">
        <v>3.83</v>
      </c>
      <c r="BE508" s="75"/>
      <c r="BF508" s="75"/>
      <c r="BG508" s="76" t="s">
        <v>483</v>
      </c>
      <c r="BH508" s="76"/>
      <c r="BI508" s="76">
        <v>0.16900000000000001</v>
      </c>
      <c r="BJ508" s="76"/>
      <c r="BK508" s="76"/>
      <c r="BL508" s="76"/>
      <c r="BM508" s="75">
        <v>124.25</v>
      </c>
      <c r="BN508" s="75">
        <v>60.94</v>
      </c>
      <c r="BO508" s="77">
        <v>8.73</v>
      </c>
      <c r="BP508" s="75">
        <v>41.74</v>
      </c>
      <c r="BQ508" s="75">
        <v>6.01</v>
      </c>
      <c r="BR508" s="75"/>
      <c r="BS508" s="75">
        <v>5.76</v>
      </c>
      <c r="BT508" s="75">
        <v>1017.97</v>
      </c>
      <c r="BU508" s="75">
        <v>13.94</v>
      </c>
      <c r="BV508" s="75">
        <v>28.66</v>
      </c>
      <c r="BW508" s="75">
        <v>3.05</v>
      </c>
      <c r="BX508" s="75">
        <v>9.2799999999999994</v>
      </c>
      <c r="BY508" s="75">
        <v>1.65</v>
      </c>
      <c r="BZ508" s="75">
        <v>0.308</v>
      </c>
      <c r="CA508" s="75">
        <v>1.37</v>
      </c>
      <c r="CB508" s="75">
        <v>0.245</v>
      </c>
      <c r="CC508" s="75">
        <v>1.37</v>
      </c>
      <c r="CD508" s="75">
        <v>0.28799999999999998</v>
      </c>
      <c r="CE508" s="75">
        <v>0.91</v>
      </c>
      <c r="CF508" s="77">
        <v>0.182</v>
      </c>
      <c r="CG508" s="75">
        <v>1.1299999999999999</v>
      </c>
      <c r="CH508" s="77">
        <v>0.188</v>
      </c>
      <c r="CI508" s="75">
        <v>1.71</v>
      </c>
      <c r="CJ508" s="75">
        <v>0.60099999999999998</v>
      </c>
      <c r="CK508" s="77">
        <v>13.44</v>
      </c>
      <c r="CL508" s="75">
        <v>10.24</v>
      </c>
      <c r="CM508" s="75">
        <v>4.47</v>
      </c>
      <c r="CN508" s="78">
        <f>BU508/CL508</f>
        <v>1.361328125</v>
      </c>
      <c r="CO508" s="78">
        <f>BU508/CG508</f>
        <v>12.336283185840708</v>
      </c>
      <c r="CP508" s="78">
        <f>BM508/BU508</f>
        <v>8.913199426111909</v>
      </c>
      <c r="CQ508" s="78">
        <f>BU508/BY508</f>
        <v>8.4484848484848492</v>
      </c>
      <c r="CR508" s="78">
        <f>BV508/CG508</f>
        <v>25.36283185840708</v>
      </c>
      <c r="CS508" s="78">
        <f>BP508/BS508</f>
        <v>7.2465277777777786</v>
      </c>
      <c r="CT508" s="78">
        <f>CK508/BX508</f>
        <v>1.4482758620689655</v>
      </c>
      <c r="CU508" s="78">
        <f>AY508/BO508</f>
        <v>4.1466208476517759</v>
      </c>
      <c r="CV508" s="78">
        <f>BQ508/BM508</f>
        <v>4.8370221327967804E-2</v>
      </c>
      <c r="CW508" s="78">
        <f>BT508/BV508</f>
        <v>35.518841591067691</v>
      </c>
      <c r="CX508" s="78">
        <f>BV508/CK508</f>
        <v>2.1324404761904763</v>
      </c>
      <c r="CY508" s="78">
        <f>CM508/CL508</f>
        <v>0.43652343749999994</v>
      </c>
      <c r="CZ508" s="79">
        <f>BT508/BU508</f>
        <v>73.025107604017222</v>
      </c>
      <c r="DA508" s="78">
        <f>CM508/CK508</f>
        <v>0.3325892857142857</v>
      </c>
      <c r="DB508" s="79">
        <f>BT508/BM508</f>
        <v>8.1929175050301808</v>
      </c>
      <c r="DC508" s="79">
        <f>BQ508/CJ508</f>
        <v>10</v>
      </c>
      <c r="DD508" s="78">
        <f>BT508/CL508</f>
        <v>99.4111328125</v>
      </c>
      <c r="DE508" s="78">
        <f>CL508/CJ508</f>
        <v>17.038269550748755</v>
      </c>
      <c r="DF508" s="78">
        <f>BT508/BQ508</f>
        <v>169.37936772046589</v>
      </c>
      <c r="DG508" s="78">
        <f>BQ508/CL508</f>
        <v>0.5869140625</v>
      </c>
      <c r="DH508" s="78">
        <f>BM508/CI508</f>
        <v>72.660818713450297</v>
      </c>
      <c r="DI508" s="78">
        <f>BM508/BX508</f>
        <v>13.389008620689657</v>
      </c>
      <c r="DJ508" s="78">
        <f>BM508/BN508</f>
        <v>2.038890712175911</v>
      </c>
      <c r="DK508" s="78">
        <f>BT508/BP508</f>
        <v>24.38835649257307</v>
      </c>
      <c r="DL508" s="67">
        <f>(AD508*0.59933)/BP508*10000</f>
        <v>15.822949757100403</v>
      </c>
      <c r="DM508" s="78">
        <f>BP508/BQ508</f>
        <v>6.9450915141430958</v>
      </c>
      <c r="DN508" s="78">
        <f>CC508/CH508</f>
        <v>7.2872340425531918</v>
      </c>
      <c r="DO508" s="78">
        <f>BU508/BQ508</f>
        <v>2.3194675540765393</v>
      </c>
      <c r="DP508" s="78">
        <f>BY508/CG508</f>
        <v>1.4601769911504425</v>
      </c>
      <c r="DQ508" s="78">
        <f>CJ508/CM508</f>
        <v>0.13445190156599554</v>
      </c>
      <c r="DR508" s="78">
        <f>BQ508/BP508</f>
        <v>0.14398658361284139</v>
      </c>
      <c r="DS508" s="78">
        <f>BV508/BZ508</f>
        <v>93.05194805194806</v>
      </c>
      <c r="DT508" s="78">
        <f>BV508/CI508</f>
        <v>16.760233918128655</v>
      </c>
      <c r="DU508" s="78">
        <f>BY508/BX508</f>
        <v>0.17780172413793105</v>
      </c>
      <c r="DV508" s="78">
        <f>BY508/BP508</f>
        <v>3.9530426449448965E-2</v>
      </c>
      <c r="DW508" s="78">
        <f>CH508/CI508</f>
        <v>0.10994152046783626</v>
      </c>
      <c r="DX508" s="67">
        <f>(X508*0.83014)/BU508</f>
        <v>0.24124618212383736</v>
      </c>
      <c r="DY508" s="67">
        <f>BM508/CL508</f>
        <v>12.1337890625</v>
      </c>
      <c r="DZ508" s="67">
        <f>BQ508/(AD508*0.59933)</f>
        <v>90.998572215164074</v>
      </c>
      <c r="EA508" s="80">
        <f>BP508/CI508</f>
        <v>24.4093567251462</v>
      </c>
      <c r="EB508" s="80">
        <f>BQ508/CM508</f>
        <v>1.3445190156599554</v>
      </c>
      <c r="EC508" s="81">
        <f>BM508/BS508</f>
        <v>21.571180555555557</v>
      </c>
      <c r="ED508" s="80">
        <f>BV508/CM508</f>
        <v>6.4116331096196868</v>
      </c>
      <c r="EE508" s="81">
        <f>BN508/BX508</f>
        <v>6.5668103448275863</v>
      </c>
      <c r="EF508" s="81">
        <f>CM508/BU508</f>
        <v>0.32065997130559543</v>
      </c>
      <c r="EG508" s="81">
        <f>BT508/BU508*0.1</f>
        <v>7.3025107604017228</v>
      </c>
      <c r="EH508" s="81">
        <f>BT508/BU508*0.3</f>
        <v>21.907532281205167</v>
      </c>
      <c r="EI508" s="81">
        <f>DM508*1.1</f>
        <v>7.6396006655574062</v>
      </c>
      <c r="EJ508" s="81">
        <f>CY508*50</f>
        <v>21.826171874999996</v>
      </c>
      <c r="EK508" s="81">
        <f>CR508*1.5</f>
        <v>38.044247787610622</v>
      </c>
      <c r="EL508" s="81">
        <f>CI508/3</f>
        <v>0.56999999999999995</v>
      </c>
      <c r="EN508" s="4">
        <v>7</v>
      </c>
      <c r="EO508" s="8">
        <v>1</v>
      </c>
    </row>
    <row r="509" spans="1:145">
      <c r="B509" s="30" t="s">
        <v>1040</v>
      </c>
      <c r="C509" s="18" t="s">
        <v>210</v>
      </c>
      <c r="D509" s="4">
        <v>7</v>
      </c>
      <c r="E509" s="8">
        <v>7</v>
      </c>
      <c r="F509" s="8">
        <v>1</v>
      </c>
      <c r="I509" s="64">
        <v>3.64</v>
      </c>
      <c r="J509" s="64">
        <v>3.84</v>
      </c>
      <c r="K509" s="64">
        <v>0.53449999999999998</v>
      </c>
      <c r="L509" s="64">
        <v>74.739999999999995</v>
      </c>
      <c r="M509" s="64">
        <v>6.4600000000000005E-2</v>
      </c>
      <c r="N509" s="64">
        <v>7.1099999999999997E-2</v>
      </c>
      <c r="O509" s="64">
        <v>0.56640000000000001</v>
      </c>
      <c r="P509" s="64">
        <v>0.14649999999999999</v>
      </c>
      <c r="Q509" s="64">
        <v>12.18</v>
      </c>
      <c r="R509" s="64">
        <v>0</v>
      </c>
      <c r="S509" s="64">
        <v>95.783100000000005</v>
      </c>
      <c r="T509" s="31"/>
      <c r="V509" s="58">
        <f t="shared" si="669"/>
        <v>3.8002528629789594</v>
      </c>
      <c r="W509" s="58"/>
      <c r="X509" s="58">
        <f t="shared" si="670"/>
        <v>4.0090579653404408</v>
      </c>
      <c r="Y509" s="58"/>
      <c r="Z509" s="58">
        <f t="shared" si="671"/>
        <v>0.55803163606105877</v>
      </c>
      <c r="AA509" s="58"/>
      <c r="AB509" s="58">
        <f t="shared" si="672"/>
        <v>78.030466752485552</v>
      </c>
      <c r="AC509" s="58"/>
      <c r="AD509" s="58">
        <f t="shared" si="673"/>
        <v>6.7444048062758472E-2</v>
      </c>
      <c r="AE509" s="58"/>
      <c r="AF509" s="58">
        <f t="shared" si="674"/>
        <v>7.4230213889506597E-2</v>
      </c>
      <c r="AG509" s="58"/>
      <c r="AH509" s="58">
        <f t="shared" si="675"/>
        <v>0.59133604988771504</v>
      </c>
      <c r="AI509" s="58"/>
      <c r="AJ509" s="58">
        <f t="shared" si="676"/>
        <v>0.15294973747978505</v>
      </c>
      <c r="AK509" s="58"/>
      <c r="AL509" s="58">
        <f t="shared" si="677"/>
        <v>12.716230733814211</v>
      </c>
      <c r="AM509" s="58"/>
      <c r="AN509" s="58">
        <f t="shared" si="678"/>
        <v>0</v>
      </c>
      <c r="AO509" s="58"/>
      <c r="AP509" s="58">
        <f t="shared" si="679"/>
        <v>7.8093108283194006</v>
      </c>
      <c r="AQ509" s="58">
        <f t="shared" si="680"/>
        <v>1.682291666666667E-2</v>
      </c>
      <c r="AR509" s="58">
        <f t="shared" si="681"/>
        <v>1156.9659442724455</v>
      </c>
      <c r="AS509" s="58">
        <f t="shared" si="682"/>
        <v>19.463541666666664</v>
      </c>
      <c r="AT509" s="58">
        <f t="shared" si="683"/>
        <v>0.12552966101694915</v>
      </c>
      <c r="AU509" s="58">
        <f t="shared" si="684"/>
        <v>7.5175808720112522</v>
      </c>
      <c r="AV509" s="58">
        <f t="shared" si="685"/>
        <v>8.2739938080495339</v>
      </c>
      <c r="AW509" s="58">
        <f t="shared" si="686"/>
        <v>7.1514583890821522E-3</v>
      </c>
      <c r="AX509" s="58">
        <f t="shared" si="687"/>
        <v>34.510032893175591</v>
      </c>
      <c r="AY509" s="75">
        <v>34.380000000000003</v>
      </c>
      <c r="AZ509" s="75"/>
      <c r="BA509" s="75"/>
      <c r="BB509" s="75"/>
      <c r="BC509" s="75">
        <v>4645.5600000000004</v>
      </c>
      <c r="BD509" s="75">
        <v>4.22</v>
      </c>
      <c r="BE509" s="75"/>
      <c r="BF509" s="75"/>
      <c r="BG509" s="76" t="s">
        <v>484</v>
      </c>
      <c r="BH509" s="76"/>
      <c r="BI509" s="76">
        <v>0.27700000000000002</v>
      </c>
      <c r="BJ509" s="76"/>
      <c r="BK509" s="76"/>
      <c r="BL509" s="76"/>
      <c r="BM509" s="75">
        <v>132.96</v>
      </c>
      <c r="BN509" s="75">
        <v>69.900000000000006</v>
      </c>
      <c r="BO509" s="77">
        <v>9.9700000000000006</v>
      </c>
      <c r="BP509" s="75">
        <v>48.12</v>
      </c>
      <c r="BQ509" s="75">
        <v>6.78</v>
      </c>
      <c r="BR509" s="75"/>
      <c r="BS509" s="75">
        <v>6.42</v>
      </c>
      <c r="BT509" s="75">
        <v>1035.45</v>
      </c>
      <c r="BU509" s="75">
        <v>14.84</v>
      </c>
      <c r="BV509" s="75">
        <v>29.6</v>
      </c>
      <c r="BW509" s="75">
        <v>3.35</v>
      </c>
      <c r="BX509" s="75">
        <v>10.72</v>
      </c>
      <c r="BY509" s="75">
        <v>1.87</v>
      </c>
      <c r="BZ509" s="75">
        <v>0.29199999999999998</v>
      </c>
      <c r="CA509" s="75">
        <v>1.73</v>
      </c>
      <c r="CB509" s="75">
        <v>0.252</v>
      </c>
      <c r="CC509" s="75">
        <v>1.37</v>
      </c>
      <c r="CD509" s="75">
        <v>0.32600000000000001</v>
      </c>
      <c r="CE509" s="75">
        <v>1.01</v>
      </c>
      <c r="CF509" s="77">
        <v>0.13100000000000001</v>
      </c>
      <c r="CG509" s="75">
        <v>1.04</v>
      </c>
      <c r="CH509" s="77">
        <v>0.156</v>
      </c>
      <c r="CI509" s="75">
        <v>1.93</v>
      </c>
      <c r="CJ509" s="75">
        <v>0.68700000000000006</v>
      </c>
      <c r="CK509" s="77">
        <v>12.72</v>
      </c>
      <c r="CL509" s="75">
        <v>10.68</v>
      </c>
      <c r="CM509" s="75">
        <v>4.5</v>
      </c>
      <c r="CN509" s="78">
        <f>BU509/CL509</f>
        <v>1.3895131086142323</v>
      </c>
      <c r="CO509" s="78">
        <f>BU509/CG509</f>
        <v>14.269230769230768</v>
      </c>
      <c r="CP509" s="78">
        <f>BM509/BU509</f>
        <v>8.95956873315364</v>
      </c>
      <c r="CQ509" s="78">
        <f>BU509/BY509</f>
        <v>7.9358288770053473</v>
      </c>
      <c r="CR509" s="78">
        <f>BV509/CG509</f>
        <v>28.461538461538463</v>
      </c>
      <c r="CS509" s="78">
        <f>BP509/BS509</f>
        <v>7.4953271028037376</v>
      </c>
      <c r="CT509" s="78">
        <f>CK509/BX509</f>
        <v>1.1865671641791045</v>
      </c>
      <c r="CU509" s="78">
        <f>AY509/BO509</f>
        <v>3.4483450351053162</v>
      </c>
      <c r="CV509" s="78">
        <f>BQ509/BM509</f>
        <v>5.0992779783393498E-2</v>
      </c>
      <c r="CW509" s="78">
        <f>BT509/BV509</f>
        <v>34.981418918918919</v>
      </c>
      <c r="CX509" s="78">
        <f>BV509/CK509</f>
        <v>2.3270440251572326</v>
      </c>
      <c r="CY509" s="78">
        <f>CM509/CL509</f>
        <v>0.4213483146067416</v>
      </c>
      <c r="CZ509" s="79">
        <f>BT509/BU509</f>
        <v>69.774258760107827</v>
      </c>
      <c r="DA509" s="78">
        <f>CM509/CK509</f>
        <v>0.35377358490566035</v>
      </c>
      <c r="DB509" s="79">
        <f>BT509/BM509</f>
        <v>7.7876805054151621</v>
      </c>
      <c r="DC509" s="79">
        <f>BQ509/CJ509</f>
        <v>9.8689956331877724</v>
      </c>
      <c r="DD509" s="78">
        <f>BT509/CL509</f>
        <v>96.952247191011239</v>
      </c>
      <c r="DE509" s="78">
        <f>CL509/CJ509</f>
        <v>15.545851528384278</v>
      </c>
      <c r="DF509" s="78">
        <f>BT509/BQ509</f>
        <v>152.72123893805309</v>
      </c>
      <c r="DG509" s="78">
        <f>BQ509/CL509</f>
        <v>0.6348314606741573</v>
      </c>
      <c r="DH509" s="78">
        <f>BM509/CI509</f>
        <v>68.891191709844563</v>
      </c>
      <c r="DI509" s="78">
        <f>BM509/BX509</f>
        <v>12.402985074626866</v>
      </c>
      <c r="DJ509" s="78">
        <f>BM509/BN509</f>
        <v>1.9021459227467812</v>
      </c>
      <c r="DK509" s="78">
        <f>BT509/BP509</f>
        <v>21.518079800498754</v>
      </c>
      <c r="DL509" s="67">
        <f>(AD509*0.59933)/BP509*10000</f>
        <v>8.4000917135189201</v>
      </c>
      <c r="DM509" s="78">
        <f>BP509/BQ509</f>
        <v>7.0973451327433619</v>
      </c>
      <c r="DN509" s="78">
        <f>CC509/CH509</f>
        <v>8.7820512820512828</v>
      </c>
      <c r="DO509" s="78">
        <f>BU509/BQ509</f>
        <v>2.1887905604719764</v>
      </c>
      <c r="DP509" s="78">
        <f>BY509/CG509</f>
        <v>1.7980769230769231</v>
      </c>
      <c r="DQ509" s="78">
        <f>CJ509/CM509</f>
        <v>0.15266666666666667</v>
      </c>
      <c r="DR509" s="78">
        <f>BQ509/BP509</f>
        <v>0.14089775561097259</v>
      </c>
      <c r="DS509" s="78">
        <f>BV509/BZ509</f>
        <v>101.36986301369865</v>
      </c>
      <c r="DT509" s="78">
        <f>BV509/CI509</f>
        <v>15.336787564766841</v>
      </c>
      <c r="DU509" s="78">
        <f>BY509/BX509</f>
        <v>0.17444029850746268</v>
      </c>
      <c r="DV509" s="78">
        <f>BY509/BP509</f>
        <v>3.8861180382377396E-2</v>
      </c>
      <c r="DW509" s="78">
        <f>CH509/CI509</f>
        <v>8.0829015544041455E-2</v>
      </c>
      <c r="DX509" s="67">
        <f>(X509*0.83014)/BU509</f>
        <v>0.22426410912046588</v>
      </c>
      <c r="DY509" s="67">
        <f>BM509/CL509</f>
        <v>12.449438202247192</v>
      </c>
      <c r="DZ509" s="67">
        <f>BQ509/(AD509*0.59933)</f>
        <v>167.73359198473381</v>
      </c>
      <c r="EA509" s="80">
        <f>BP509/CI509</f>
        <v>24.932642487046632</v>
      </c>
      <c r="EB509" s="80">
        <f>BQ509/CM509</f>
        <v>1.5066666666666668</v>
      </c>
      <c r="EC509" s="81">
        <f>BM509/BS509</f>
        <v>20.710280373831779</v>
      </c>
      <c r="ED509" s="80">
        <f>BV509/CM509</f>
        <v>6.5777777777777784</v>
      </c>
      <c r="EE509" s="81">
        <f>BN509/BX509</f>
        <v>6.5205223880597014</v>
      </c>
      <c r="EF509" s="81">
        <f>CM509/BU509</f>
        <v>0.30323450134770891</v>
      </c>
      <c r="EG509" s="81">
        <f>BT509/BU509*0.1</f>
        <v>6.9774258760107832</v>
      </c>
      <c r="EH509" s="81">
        <f>BT509/BU509*0.3</f>
        <v>20.932277628032349</v>
      </c>
      <c r="EI509" s="81">
        <f>DM509*1.1</f>
        <v>7.8070796460176988</v>
      </c>
      <c r="EJ509" s="81">
        <f>CY509*50</f>
        <v>21.067415730337082</v>
      </c>
      <c r="EK509" s="81">
        <f>CR509*1.5</f>
        <v>42.692307692307693</v>
      </c>
      <c r="EL509" s="81">
        <f>CI509/3</f>
        <v>0.64333333333333331</v>
      </c>
      <c r="EN509" s="4">
        <v>7</v>
      </c>
      <c r="EO509" s="8">
        <v>1</v>
      </c>
    </row>
    <row r="510" spans="1:145">
      <c r="B510" s="30" t="s">
        <v>1041</v>
      </c>
      <c r="C510" s="18" t="s">
        <v>210</v>
      </c>
      <c r="D510" s="4">
        <v>7</v>
      </c>
      <c r="E510" s="8">
        <v>7</v>
      </c>
      <c r="F510" s="8">
        <v>1</v>
      </c>
      <c r="I510" s="64">
        <v>3.67</v>
      </c>
      <c r="J510" s="64">
        <v>3.86</v>
      </c>
      <c r="K510" s="64">
        <v>0.64300000000000002</v>
      </c>
      <c r="L510" s="64">
        <v>75.05</v>
      </c>
      <c r="M510" s="64">
        <v>8.1199999999999994E-2</v>
      </c>
      <c r="N510" s="64">
        <v>4.2700000000000002E-2</v>
      </c>
      <c r="O510" s="64">
        <v>0.60580000000000001</v>
      </c>
      <c r="P510" s="64">
        <v>0</v>
      </c>
      <c r="Q510" s="64">
        <v>12.21</v>
      </c>
      <c r="R510" s="64">
        <v>0</v>
      </c>
      <c r="S510" s="64">
        <v>96.162800000000004</v>
      </c>
      <c r="T510" s="31"/>
      <c r="V510" s="58">
        <f t="shared" si="669"/>
        <v>3.8164446126776674</v>
      </c>
      <c r="W510" s="58"/>
      <c r="X510" s="58">
        <f t="shared" si="670"/>
        <v>4.0140262138789637</v>
      </c>
      <c r="Y510" s="58"/>
      <c r="Z510" s="58">
        <f t="shared" si="671"/>
        <v>0.6686577345917547</v>
      </c>
      <c r="AA510" s="58"/>
      <c r="AB510" s="58">
        <f t="shared" si="672"/>
        <v>78.044732474511974</v>
      </c>
      <c r="AC510" s="58"/>
      <c r="AD510" s="58">
        <f t="shared" si="673"/>
        <v>8.4440136934448656E-2</v>
      </c>
      <c r="AE510" s="58"/>
      <c r="AF510" s="58">
        <f t="shared" si="674"/>
        <v>4.4403865112080769E-2</v>
      </c>
      <c r="AG510" s="58"/>
      <c r="AH510" s="58">
        <f t="shared" si="675"/>
        <v>0.62997333688286938</v>
      </c>
      <c r="AI510" s="58"/>
      <c r="AJ510" s="58">
        <f t="shared" si="676"/>
        <v>0</v>
      </c>
      <c r="AK510" s="58"/>
      <c r="AL510" s="58">
        <f t="shared" si="677"/>
        <v>12.69721763509382</v>
      </c>
      <c r="AM510" s="58"/>
      <c r="AN510" s="58">
        <f t="shared" si="678"/>
        <v>0</v>
      </c>
      <c r="AO510" s="58"/>
      <c r="AP510" s="58">
        <f t="shared" si="679"/>
        <v>7.8304708265566312</v>
      </c>
      <c r="AQ510" s="58">
        <f t="shared" si="680"/>
        <v>2.103626943005181E-2</v>
      </c>
      <c r="AR510" s="58">
        <f t="shared" si="681"/>
        <v>924.26108374384251</v>
      </c>
      <c r="AS510" s="58">
        <f t="shared" si="682"/>
        <v>19.44300518134715</v>
      </c>
      <c r="AT510" s="58">
        <f t="shared" si="683"/>
        <v>7.0485308682733588E-2</v>
      </c>
      <c r="AU510" s="58">
        <f t="shared" si="684"/>
        <v>15.058548009367676</v>
      </c>
      <c r="AV510" s="58">
        <f t="shared" si="685"/>
        <v>7.9187192118226593</v>
      </c>
      <c r="AW510" s="58">
        <f t="shared" si="686"/>
        <v>8.5676215856095913E-3</v>
      </c>
      <c r="AX510" s="58">
        <f t="shared" si="687"/>
        <v>20.827607354103961</v>
      </c>
      <c r="AY510" s="75">
        <v>36.619999999999997</v>
      </c>
      <c r="AZ510" s="75"/>
      <c r="BA510" s="75"/>
      <c r="BB510" s="75"/>
      <c r="BC510" s="75">
        <v>4645.5600000000004</v>
      </c>
      <c r="BD510" s="75">
        <v>4.5</v>
      </c>
      <c r="BE510" s="75"/>
      <c r="BF510" s="75"/>
      <c r="BG510" s="76" t="s">
        <v>485</v>
      </c>
      <c r="BH510" s="76"/>
      <c r="BI510" s="76">
        <v>0.23799999999999999</v>
      </c>
      <c r="BJ510" s="76"/>
      <c r="BK510" s="76"/>
      <c r="BL510" s="76"/>
      <c r="BM510" s="75">
        <v>128.80000000000001</v>
      </c>
      <c r="BN510" s="75">
        <v>65.52</v>
      </c>
      <c r="BO510" s="77">
        <v>9.9700000000000006</v>
      </c>
      <c r="BP510" s="75">
        <v>47.21</v>
      </c>
      <c r="BQ510" s="75">
        <v>6.4</v>
      </c>
      <c r="BR510" s="75"/>
      <c r="BS510" s="75">
        <v>6.38</v>
      </c>
      <c r="BT510" s="75">
        <v>1064.8399999999999</v>
      </c>
      <c r="BU510" s="75">
        <v>14.99</v>
      </c>
      <c r="BV510" s="75">
        <v>30.21</v>
      </c>
      <c r="BW510" s="75">
        <v>3.23</v>
      </c>
      <c r="BX510" s="75">
        <v>11.41</v>
      </c>
      <c r="BY510" s="75">
        <v>2.0099999999999998</v>
      </c>
      <c r="BZ510" s="75">
        <v>0.41599999999999998</v>
      </c>
      <c r="CA510" s="75">
        <v>1.84</v>
      </c>
      <c r="CB510" s="75">
        <v>0.26300000000000001</v>
      </c>
      <c r="CC510" s="75">
        <v>1.57</v>
      </c>
      <c r="CD510" s="75">
        <v>0.379</v>
      </c>
      <c r="CE510" s="75">
        <v>1.06</v>
      </c>
      <c r="CF510" s="77">
        <v>0.14199999999999999</v>
      </c>
      <c r="CG510" s="75">
        <v>1.27</v>
      </c>
      <c r="CH510" s="77">
        <v>0.21099999999999999</v>
      </c>
      <c r="CI510" s="75">
        <v>2.16</v>
      </c>
      <c r="CJ510" s="75">
        <v>0.63100000000000001</v>
      </c>
      <c r="CK510" s="77">
        <v>15.19</v>
      </c>
      <c r="CL510" s="75">
        <v>11.33</v>
      </c>
      <c r="CM510" s="75">
        <v>4.51</v>
      </c>
      <c r="CN510" s="78">
        <f>BU510/CL510</f>
        <v>1.323036187113857</v>
      </c>
      <c r="CO510" s="78">
        <f>BU510/CG510</f>
        <v>11.803149606299213</v>
      </c>
      <c r="CP510" s="78">
        <f>BM510/BU510</f>
        <v>8.5923949299533025</v>
      </c>
      <c r="CQ510" s="78">
        <f>BU510/BY510</f>
        <v>7.4577114427860707</v>
      </c>
      <c r="CR510" s="78">
        <f>BV510/CG510</f>
        <v>23.787401574803148</v>
      </c>
      <c r="CS510" s="78">
        <f>BP510/BS510</f>
        <v>7.3996865203761759</v>
      </c>
      <c r="CT510" s="78">
        <f>CK510/BX510</f>
        <v>1.3312883435582821</v>
      </c>
      <c r="CU510" s="78">
        <f>AY510/BO510</f>
        <v>3.6730190571715142</v>
      </c>
      <c r="CV510" s="78">
        <f>BQ510/BM510</f>
        <v>4.9689440993788817E-2</v>
      </c>
      <c r="CW510" s="78">
        <f>BT510/BV510</f>
        <v>35.247931148626279</v>
      </c>
      <c r="CX510" s="78">
        <f>BV510/CK510</f>
        <v>1.9888084265964452</v>
      </c>
      <c r="CY510" s="78">
        <f>CM510/CL510</f>
        <v>0.39805825242718446</v>
      </c>
      <c r="CZ510" s="79">
        <f>BT510/BU510</f>
        <v>71.036691127418266</v>
      </c>
      <c r="DA510" s="78">
        <f>CM510/CK510</f>
        <v>0.29690585911784068</v>
      </c>
      <c r="DB510" s="79">
        <f>BT510/BM510</f>
        <v>8.2673913043478251</v>
      </c>
      <c r="DC510" s="79">
        <f>BQ510/CJ510</f>
        <v>10.142630744849447</v>
      </c>
      <c r="DD510" s="78">
        <f>BT510/CL510</f>
        <v>93.984112974404226</v>
      </c>
      <c r="DE510" s="78">
        <f>CL510/CJ510</f>
        <v>17.955625990491285</v>
      </c>
      <c r="DF510" s="78">
        <f>BT510/BQ510</f>
        <v>166.38124999999997</v>
      </c>
      <c r="DG510" s="78">
        <f>BQ510/CL510</f>
        <v>0.56487202118270086</v>
      </c>
      <c r="DH510" s="78">
        <f>BM510/CI510</f>
        <v>59.629629629629633</v>
      </c>
      <c r="DI510" s="78">
        <f>BM510/BX510</f>
        <v>11.288343558282209</v>
      </c>
      <c r="DJ510" s="78">
        <f>BM510/BN510</f>
        <v>1.9658119658119662</v>
      </c>
      <c r="DK510" s="78">
        <f>BT510/BP510</f>
        <v>22.555390807032406</v>
      </c>
      <c r="DL510" s="67">
        <f>(AD510*0.59933)/BP510*10000</f>
        <v>10.719658392061664</v>
      </c>
      <c r="DM510" s="78">
        <f>BP510/BQ510</f>
        <v>7.3765624999999995</v>
      </c>
      <c r="DN510" s="78">
        <f>CC510/CH510</f>
        <v>7.4407582938388632</v>
      </c>
      <c r="DO510" s="78">
        <f>BU510/BQ510</f>
        <v>2.3421875000000001</v>
      </c>
      <c r="DP510" s="78">
        <f>BY510/CG510</f>
        <v>1.5826771653543306</v>
      </c>
      <c r="DQ510" s="78">
        <f>CJ510/CM510</f>
        <v>0.13991130820399114</v>
      </c>
      <c r="DR510" s="78">
        <f>BQ510/BP510</f>
        <v>0.13556449904681211</v>
      </c>
      <c r="DS510" s="78">
        <f>BV510/BZ510</f>
        <v>72.620192307692307</v>
      </c>
      <c r="DT510" s="78">
        <f>BV510/CI510</f>
        <v>13.986111111111111</v>
      </c>
      <c r="DU510" s="78">
        <f>BY510/BX510</f>
        <v>0.17616126205083257</v>
      </c>
      <c r="DV510" s="78">
        <f>BY510/BP510</f>
        <v>4.2575725481889426E-2</v>
      </c>
      <c r="DW510" s="78">
        <f>CH510/CI510</f>
        <v>9.768518518518518E-2</v>
      </c>
      <c r="DX510" s="67">
        <f>(X510*0.83014)/BU510</f>
        <v>0.22229511148695683</v>
      </c>
      <c r="DY510" s="67">
        <f>BM510/CL510</f>
        <v>11.368049426301855</v>
      </c>
      <c r="DZ510" s="67">
        <f>BQ510/(AD510*0.59933)</f>
        <v>126.46345068906585</v>
      </c>
      <c r="EA510" s="80">
        <f>BP510/CI510</f>
        <v>21.856481481481481</v>
      </c>
      <c r="EB510" s="80">
        <f>BQ510/CM510</f>
        <v>1.419068736141907</v>
      </c>
      <c r="EC510" s="81">
        <f>BM510/BS510</f>
        <v>20.188087774294672</v>
      </c>
      <c r="ED510" s="80">
        <f>BV510/CM510</f>
        <v>6.6984478935698455</v>
      </c>
      <c r="EE510" s="81">
        <f>BN510/BX510</f>
        <v>5.742331288343558</v>
      </c>
      <c r="EF510" s="81">
        <f>CM510/BU510</f>
        <v>0.30086724482988658</v>
      </c>
      <c r="EG510" s="81">
        <f>BT510/BU510*0.1</f>
        <v>7.1036691127418266</v>
      </c>
      <c r="EH510" s="81">
        <f>BT510/BU510*0.3</f>
        <v>21.31100733822548</v>
      </c>
      <c r="EI510" s="81">
        <f>DM510*1.1</f>
        <v>8.1142187500000009</v>
      </c>
      <c r="EJ510" s="81">
        <f>CY510*50</f>
        <v>19.902912621359224</v>
      </c>
      <c r="EK510" s="81">
        <f>CR510*1.5</f>
        <v>35.681102362204726</v>
      </c>
      <c r="EL510" s="81">
        <f>CI510/3</f>
        <v>0.72000000000000008</v>
      </c>
      <c r="EN510" s="4">
        <v>7</v>
      </c>
      <c r="EO510" s="8">
        <v>1</v>
      </c>
    </row>
    <row r="511" spans="1:145">
      <c r="B511" s="30" t="s">
        <v>1042</v>
      </c>
      <c r="C511" s="18" t="s">
        <v>210</v>
      </c>
      <c r="D511" s="4">
        <v>7</v>
      </c>
      <c r="E511" s="8">
        <v>7</v>
      </c>
      <c r="F511" s="8">
        <v>1</v>
      </c>
      <c r="I511" s="64">
        <v>3.49</v>
      </c>
      <c r="J511" s="64">
        <v>3.8</v>
      </c>
      <c r="K511" s="64">
        <v>0.5091</v>
      </c>
      <c r="L511" s="64">
        <v>75.790000000000006</v>
      </c>
      <c r="M511" s="64">
        <v>8.6800000000000002E-2</v>
      </c>
      <c r="N511" s="64">
        <v>0.1123</v>
      </c>
      <c r="O511" s="64">
        <v>0.61970000000000003</v>
      </c>
      <c r="P511" s="64">
        <v>6.9099999999999995E-2</v>
      </c>
      <c r="Q511" s="64">
        <v>12.17</v>
      </c>
      <c r="R511" s="64">
        <v>0</v>
      </c>
      <c r="S511" s="64">
        <v>96.647000000000006</v>
      </c>
      <c r="T511" s="31"/>
      <c r="V511" s="58">
        <f t="shared" si="669"/>
        <v>3.6110794954835637</v>
      </c>
      <c r="W511" s="58"/>
      <c r="X511" s="58">
        <f t="shared" si="670"/>
        <v>3.9318344076898399</v>
      </c>
      <c r="Y511" s="58"/>
      <c r="Z511" s="58">
        <f t="shared" si="671"/>
        <v>0.52676234130392041</v>
      </c>
      <c r="AA511" s="58"/>
      <c r="AB511" s="58">
        <f t="shared" si="672"/>
        <v>78.419402568108694</v>
      </c>
      <c r="AC511" s="58"/>
      <c r="AD511" s="58">
        <f t="shared" si="673"/>
        <v>8.9811375417757397E-2</v>
      </c>
      <c r="AE511" s="58"/>
      <c r="AF511" s="58">
        <f t="shared" si="674"/>
        <v>0.1161960536798866</v>
      </c>
      <c r="AG511" s="58"/>
      <c r="AH511" s="58">
        <f t="shared" si="675"/>
        <v>0.64119941643299849</v>
      </c>
      <c r="AI511" s="58"/>
      <c r="AJ511" s="58">
        <f t="shared" si="676"/>
        <v>7.1497304624044189E-2</v>
      </c>
      <c r="AK511" s="58"/>
      <c r="AL511" s="58">
        <f t="shared" si="677"/>
        <v>12.592217037259303</v>
      </c>
      <c r="AM511" s="58"/>
      <c r="AN511" s="58">
        <f t="shared" si="678"/>
        <v>0</v>
      </c>
      <c r="AO511" s="58"/>
      <c r="AP511" s="58">
        <f t="shared" si="679"/>
        <v>7.5429139031734032</v>
      </c>
      <c r="AQ511" s="58">
        <f t="shared" si="680"/>
        <v>2.2842105263157896E-2</v>
      </c>
      <c r="AR511" s="58">
        <f t="shared" si="681"/>
        <v>873.15668202764994</v>
      </c>
      <c r="AS511" s="58">
        <f t="shared" si="682"/>
        <v>19.944736842105268</v>
      </c>
      <c r="AT511" s="58">
        <f t="shared" si="683"/>
        <v>0.18121671776666126</v>
      </c>
      <c r="AU511" s="58">
        <f t="shared" si="684"/>
        <v>4.5333926981300081</v>
      </c>
      <c r="AV511" s="58">
        <f t="shared" si="685"/>
        <v>5.8652073732718897</v>
      </c>
      <c r="AW511" s="58">
        <f t="shared" si="686"/>
        <v>6.71724501913181E-3</v>
      </c>
      <c r="AX511" s="58">
        <f t="shared" si="687"/>
        <v>46.633275250734343</v>
      </c>
      <c r="AY511" s="58"/>
      <c r="AZ511" s="58"/>
      <c r="BA511" s="58"/>
      <c r="BB511" s="58"/>
      <c r="BC511" s="58"/>
      <c r="BD511" s="58"/>
      <c r="BE511" s="58"/>
      <c r="BF511" s="58"/>
      <c r="BG511" s="58"/>
      <c r="BH511" s="58"/>
      <c r="BI511" s="58"/>
      <c r="BJ511" s="58"/>
      <c r="BK511" s="58"/>
      <c r="BL511" s="58"/>
      <c r="BM511" s="58"/>
      <c r="BN511" s="58"/>
      <c r="BO511" s="58"/>
      <c r="BP511" s="58"/>
      <c r="BQ511" s="58"/>
      <c r="BR511" s="58"/>
      <c r="BS511" s="58"/>
      <c r="BT511" s="58"/>
      <c r="BU511" s="58"/>
      <c r="BV511" s="58"/>
      <c r="BW511" s="58"/>
      <c r="BX511" s="58"/>
      <c r="BY511" s="58"/>
      <c r="BZ511" s="58"/>
      <c r="CA511" s="58"/>
      <c r="CB511" s="58"/>
      <c r="CC511" s="58"/>
      <c r="CD511" s="58"/>
      <c r="CE511" s="58"/>
      <c r="CF511" s="58"/>
      <c r="CG511" s="58"/>
      <c r="CH511" s="58"/>
      <c r="CI511" s="58"/>
      <c r="CJ511" s="58"/>
      <c r="CK511" s="58"/>
      <c r="CL511" s="58"/>
      <c r="CM511" s="58"/>
      <c r="CN511" s="58"/>
      <c r="CO511" s="58"/>
      <c r="CP511" s="58"/>
      <c r="CQ511" s="58"/>
      <c r="CR511" s="58"/>
      <c r="CS511" s="58"/>
      <c r="CT511" s="58"/>
      <c r="CU511" s="58"/>
      <c r="CV511" s="58"/>
      <c r="CW511" s="58"/>
      <c r="CX511" s="58"/>
      <c r="CY511" s="58"/>
      <c r="CZ511" s="58"/>
      <c r="DA511" s="58"/>
      <c r="DB511" s="58"/>
      <c r="DC511" s="58"/>
      <c r="DD511" s="58"/>
      <c r="DE511" s="58"/>
      <c r="DF511" s="58"/>
      <c r="DG511" s="58"/>
      <c r="DH511" s="58"/>
      <c r="DI511" s="58"/>
      <c r="DJ511" s="58"/>
      <c r="DK511" s="58"/>
      <c r="DL511" s="58"/>
      <c r="DM511" s="58"/>
      <c r="DN511" s="58"/>
      <c r="DO511" s="58"/>
      <c r="DP511" s="58"/>
      <c r="DQ511" s="58"/>
      <c r="DR511" s="58"/>
      <c r="DS511" s="58"/>
      <c r="DT511" s="58"/>
      <c r="DU511" s="58"/>
      <c r="DV511" s="58"/>
      <c r="DW511" s="58"/>
      <c r="DX511" s="58"/>
      <c r="DY511" s="58"/>
      <c r="DZ511" s="58"/>
      <c r="EA511" s="58"/>
      <c r="EB511" s="58"/>
      <c r="EC511" s="58"/>
      <c r="ED511" s="58"/>
      <c r="EE511" s="58"/>
      <c r="EF511" s="58"/>
      <c r="EG511" s="58"/>
      <c r="EH511" s="58"/>
      <c r="EI511" s="58"/>
      <c r="EJ511" s="58"/>
      <c r="EK511" s="58"/>
      <c r="EL511" s="58"/>
      <c r="EN511" s="4">
        <v>7</v>
      </c>
      <c r="EO511" s="8">
        <v>1</v>
      </c>
    </row>
    <row r="512" spans="1:145">
      <c r="B512" s="30" t="s">
        <v>1043</v>
      </c>
      <c r="C512" s="18" t="s">
        <v>210</v>
      </c>
      <c r="D512" s="4">
        <v>7</v>
      </c>
      <c r="E512" s="8">
        <v>7</v>
      </c>
      <c r="F512" s="8">
        <v>1</v>
      </c>
      <c r="I512" s="64">
        <v>3.56</v>
      </c>
      <c r="J512" s="64">
        <v>3.57</v>
      </c>
      <c r="K512" s="64">
        <v>0.62409999999999999</v>
      </c>
      <c r="L512" s="64">
        <v>75.13</v>
      </c>
      <c r="M512" s="64">
        <v>0.10440000000000001</v>
      </c>
      <c r="N512" s="64">
        <v>0.1303</v>
      </c>
      <c r="O512" s="64">
        <v>0.8538</v>
      </c>
      <c r="P512" s="64">
        <v>2.6100000000000002E-2</v>
      </c>
      <c r="Q512" s="64">
        <v>12.38</v>
      </c>
      <c r="R512" s="64">
        <v>3.2899999999999999E-2</v>
      </c>
      <c r="S512" s="64">
        <v>96.411699999999996</v>
      </c>
      <c r="T512" s="31"/>
      <c r="V512" s="58">
        <f t="shared" si="669"/>
        <v>3.69249790222556</v>
      </c>
      <c r="W512" s="58"/>
      <c r="X512" s="58">
        <f t="shared" si="670"/>
        <v>3.7028700873441709</v>
      </c>
      <c r="Y512" s="58"/>
      <c r="Z512" s="58">
        <f t="shared" si="671"/>
        <v>0.64732807325252018</v>
      </c>
      <c r="AA512" s="58"/>
      <c r="AB512" s="58">
        <f t="shared" si="672"/>
        <v>77.926226796125363</v>
      </c>
      <c r="AC512" s="58"/>
      <c r="AD512" s="58">
        <f t="shared" si="673"/>
        <v>0.10828561263830014</v>
      </c>
      <c r="AE512" s="58"/>
      <c r="AF512" s="58">
        <f t="shared" si="674"/>
        <v>0.13514957209550293</v>
      </c>
      <c r="AG512" s="58"/>
      <c r="AH512" s="58">
        <f t="shared" si="675"/>
        <v>0.8855771654270177</v>
      </c>
      <c r="AI512" s="58"/>
      <c r="AJ512" s="58">
        <f t="shared" si="676"/>
        <v>2.7071403159575035E-2</v>
      </c>
      <c r="AK512" s="58"/>
      <c r="AL512" s="58">
        <f t="shared" si="677"/>
        <v>12.84076517684057</v>
      </c>
      <c r="AM512" s="58"/>
      <c r="AN512" s="58">
        <f t="shared" si="678"/>
        <v>3.4124489040230598E-2</v>
      </c>
      <c r="AO512" s="58"/>
      <c r="AP512" s="58">
        <f t="shared" si="679"/>
        <v>7.3953679895697313</v>
      </c>
      <c r="AQ512" s="58">
        <f t="shared" si="680"/>
        <v>2.9243697478991599E-2</v>
      </c>
      <c r="AR512" s="58">
        <f t="shared" si="681"/>
        <v>719.63601532567031</v>
      </c>
      <c r="AS512" s="58">
        <f t="shared" si="682"/>
        <v>21.044817927170868</v>
      </c>
      <c r="AT512" s="58">
        <f t="shared" si="683"/>
        <v>0.15261185289294918</v>
      </c>
      <c r="AU512" s="58">
        <f t="shared" si="684"/>
        <v>4.7897160399079048</v>
      </c>
      <c r="AV512" s="58">
        <f t="shared" si="685"/>
        <v>5.9779693486590029</v>
      </c>
      <c r="AW512" s="58">
        <f t="shared" si="686"/>
        <v>8.306934646612538E-3</v>
      </c>
      <c r="AX512" s="58">
        <f t="shared" si="687"/>
        <v>45.267369834792085</v>
      </c>
      <c r="AY512" s="58"/>
      <c r="AZ512" s="58"/>
      <c r="BA512" s="58"/>
      <c r="BB512" s="58"/>
      <c r="BC512" s="58"/>
      <c r="BD512" s="58"/>
      <c r="BE512" s="58"/>
      <c r="BF512" s="58"/>
      <c r="BG512" s="58"/>
      <c r="BH512" s="58"/>
      <c r="BI512" s="58"/>
      <c r="BJ512" s="58"/>
      <c r="BK512" s="58"/>
      <c r="BL512" s="58"/>
      <c r="BM512" s="58"/>
      <c r="BN512" s="58"/>
      <c r="BO512" s="58"/>
      <c r="BP512" s="58"/>
      <c r="BQ512" s="58"/>
      <c r="BR512" s="58"/>
      <c r="BS512" s="58"/>
      <c r="BT512" s="58"/>
      <c r="BU512" s="58"/>
      <c r="BV512" s="58"/>
      <c r="BW512" s="58"/>
      <c r="BX512" s="58"/>
      <c r="BY512" s="58"/>
      <c r="BZ512" s="58"/>
      <c r="CA512" s="58"/>
      <c r="CB512" s="58"/>
      <c r="CC512" s="58"/>
      <c r="CD512" s="58"/>
      <c r="CE512" s="58"/>
      <c r="CF512" s="58"/>
      <c r="CG512" s="58"/>
      <c r="CH512" s="58"/>
      <c r="CI512" s="58"/>
      <c r="CJ512" s="58"/>
      <c r="CK512" s="58"/>
      <c r="CL512" s="58"/>
      <c r="CM512" s="58"/>
      <c r="CN512" s="58"/>
      <c r="CO512" s="58"/>
      <c r="CP512" s="58"/>
      <c r="CQ512" s="58"/>
      <c r="CR512" s="58"/>
      <c r="CS512" s="58"/>
      <c r="CT512" s="58"/>
      <c r="CU512" s="58"/>
      <c r="CV512" s="58"/>
      <c r="CW512" s="58"/>
      <c r="CX512" s="58"/>
      <c r="CY512" s="58"/>
      <c r="CZ512" s="58"/>
      <c r="DA512" s="58"/>
      <c r="DB512" s="58"/>
      <c r="DC512" s="58"/>
      <c r="DD512" s="58"/>
      <c r="DE512" s="58"/>
      <c r="DF512" s="58"/>
      <c r="DG512" s="58"/>
      <c r="DH512" s="58"/>
      <c r="DI512" s="58"/>
      <c r="DJ512" s="58"/>
      <c r="DK512" s="58"/>
      <c r="DL512" s="58"/>
      <c r="DM512" s="58"/>
      <c r="DN512" s="58"/>
      <c r="DO512" s="58"/>
      <c r="DP512" s="58"/>
      <c r="DQ512" s="58"/>
      <c r="DR512" s="58"/>
      <c r="DS512" s="58"/>
      <c r="DT512" s="58"/>
      <c r="DU512" s="58"/>
      <c r="DV512" s="58"/>
      <c r="DW512" s="58"/>
      <c r="DX512" s="58"/>
      <c r="DY512" s="58"/>
      <c r="DZ512" s="58"/>
      <c r="EA512" s="58"/>
      <c r="EB512" s="58"/>
      <c r="EC512" s="58"/>
      <c r="ED512" s="58"/>
      <c r="EE512" s="58"/>
      <c r="EF512" s="58"/>
      <c r="EG512" s="58"/>
      <c r="EH512" s="58"/>
      <c r="EI512" s="58"/>
      <c r="EJ512" s="58"/>
      <c r="EK512" s="58"/>
      <c r="EL512" s="58"/>
      <c r="EN512" s="4">
        <v>7</v>
      </c>
      <c r="EO512" s="8">
        <v>1</v>
      </c>
    </row>
    <row r="513" spans="1:145">
      <c r="B513" s="30" t="s">
        <v>1044</v>
      </c>
      <c r="C513" s="18" t="s">
        <v>210</v>
      </c>
      <c r="D513" s="4">
        <v>7</v>
      </c>
      <c r="E513" s="8">
        <v>7</v>
      </c>
      <c r="F513" s="8">
        <v>1</v>
      </c>
      <c r="I513" s="64">
        <v>3.7</v>
      </c>
      <c r="J513" s="64">
        <v>3.8</v>
      </c>
      <c r="K513" s="64">
        <v>0.54110000000000003</v>
      </c>
      <c r="L513" s="64">
        <v>75.16</v>
      </c>
      <c r="M513" s="64">
        <v>7.7600000000000002E-2</v>
      </c>
      <c r="N513" s="64">
        <v>5.6899999999999999E-2</v>
      </c>
      <c r="O513" s="64">
        <v>0.63570000000000004</v>
      </c>
      <c r="P513" s="64">
        <v>9.4500000000000001E-2</v>
      </c>
      <c r="Q513" s="64">
        <v>12.3</v>
      </c>
      <c r="R513" s="64">
        <v>1.5100000000000001E-2</v>
      </c>
      <c r="S513" s="64">
        <v>96.381</v>
      </c>
      <c r="T513" s="31"/>
      <c r="V513" s="58">
        <f t="shared" si="669"/>
        <v>3.838930909619116</v>
      </c>
      <c r="W513" s="58"/>
      <c r="X513" s="58">
        <f t="shared" si="670"/>
        <v>3.9426857990682809</v>
      </c>
      <c r="Y513" s="58"/>
      <c r="Z513" s="58">
        <f t="shared" si="671"/>
        <v>0.56141770680943337</v>
      </c>
      <c r="AA513" s="58"/>
      <c r="AB513" s="58">
        <f t="shared" si="672"/>
        <v>77.982174909992636</v>
      </c>
      <c r="AC513" s="58"/>
      <c r="AD513" s="58">
        <f t="shared" si="673"/>
        <v>8.0513794212552267E-2</v>
      </c>
      <c r="AE513" s="58"/>
      <c r="AF513" s="58">
        <f t="shared" si="674"/>
        <v>5.9036532096575049E-2</v>
      </c>
      <c r="AG513" s="58"/>
      <c r="AH513" s="58">
        <f t="shared" si="675"/>
        <v>0.65956983222834387</v>
      </c>
      <c r="AI513" s="58"/>
      <c r="AJ513" s="58">
        <f t="shared" si="676"/>
        <v>9.8048370529461193E-2</v>
      </c>
      <c r="AK513" s="58"/>
      <c r="AL513" s="58">
        <f t="shared" si="677"/>
        <v>12.761851402247331</v>
      </c>
      <c r="AM513" s="58"/>
      <c r="AN513" s="58">
        <f t="shared" si="678"/>
        <v>1.5666988306823958E-2</v>
      </c>
      <c r="AO513" s="58"/>
      <c r="AP513" s="58">
        <f t="shared" si="679"/>
        <v>7.7816167086873964</v>
      </c>
      <c r="AQ513" s="58">
        <f t="shared" si="680"/>
        <v>2.0421052631578947E-2</v>
      </c>
      <c r="AR513" s="58">
        <f t="shared" si="681"/>
        <v>968.55670103092791</v>
      </c>
      <c r="AS513" s="58">
        <f t="shared" si="682"/>
        <v>19.778947368421054</v>
      </c>
      <c r="AT513" s="58">
        <f t="shared" si="683"/>
        <v>8.9507629384929982E-2</v>
      </c>
      <c r="AU513" s="58">
        <f t="shared" si="684"/>
        <v>9.5096660808435853</v>
      </c>
      <c r="AV513" s="58">
        <f t="shared" si="685"/>
        <v>6.9729381443298966</v>
      </c>
      <c r="AW513" s="58">
        <f t="shared" si="686"/>
        <v>7.1993081426290576E-3</v>
      </c>
      <c r="AX513" s="58">
        <f t="shared" si="687"/>
        <v>29.406730371467869</v>
      </c>
      <c r="AY513" s="58"/>
      <c r="AZ513" s="58"/>
      <c r="BA513" s="58"/>
      <c r="BB513" s="58"/>
      <c r="BC513" s="58"/>
      <c r="BD513" s="58"/>
      <c r="BE513" s="58"/>
      <c r="BF513" s="58"/>
      <c r="BG513" s="58"/>
      <c r="BH513" s="58"/>
      <c r="BI513" s="58"/>
      <c r="BJ513" s="58"/>
      <c r="BK513" s="58"/>
      <c r="BL513" s="58"/>
      <c r="BM513" s="58"/>
      <c r="BN513" s="58"/>
      <c r="BO513" s="58"/>
      <c r="BP513" s="58"/>
      <c r="BQ513" s="58"/>
      <c r="BR513" s="58"/>
      <c r="BS513" s="58"/>
      <c r="BT513" s="58"/>
      <c r="BU513" s="58"/>
      <c r="BV513" s="58"/>
      <c r="BW513" s="58"/>
      <c r="BX513" s="58"/>
      <c r="BY513" s="58"/>
      <c r="BZ513" s="58"/>
      <c r="CA513" s="58"/>
      <c r="CB513" s="58"/>
      <c r="CC513" s="58"/>
      <c r="CD513" s="58"/>
      <c r="CE513" s="58"/>
      <c r="CF513" s="58"/>
      <c r="CG513" s="58"/>
      <c r="CH513" s="58"/>
      <c r="CI513" s="58"/>
      <c r="CJ513" s="58"/>
      <c r="CK513" s="58"/>
      <c r="CL513" s="58"/>
      <c r="CM513" s="58"/>
      <c r="CN513" s="58"/>
      <c r="CO513" s="58"/>
      <c r="CP513" s="58"/>
      <c r="CQ513" s="58"/>
      <c r="CR513" s="58"/>
      <c r="CS513" s="58"/>
      <c r="CT513" s="58"/>
      <c r="CU513" s="58"/>
      <c r="CV513" s="58"/>
      <c r="CW513" s="58"/>
      <c r="CX513" s="58"/>
      <c r="CY513" s="58"/>
      <c r="CZ513" s="58"/>
      <c r="DA513" s="58"/>
      <c r="DB513" s="58"/>
      <c r="DC513" s="58"/>
      <c r="DD513" s="58"/>
      <c r="DE513" s="58"/>
      <c r="DF513" s="58"/>
      <c r="DG513" s="58"/>
      <c r="DH513" s="58"/>
      <c r="DI513" s="58"/>
      <c r="DJ513" s="58"/>
      <c r="DK513" s="58"/>
      <c r="DL513" s="58"/>
      <c r="DM513" s="58"/>
      <c r="DN513" s="58"/>
      <c r="DO513" s="58"/>
      <c r="DP513" s="58"/>
      <c r="DQ513" s="58"/>
      <c r="DR513" s="58"/>
      <c r="DS513" s="58"/>
      <c r="DT513" s="58"/>
      <c r="DU513" s="58"/>
      <c r="DV513" s="58"/>
      <c r="DW513" s="58"/>
      <c r="DX513" s="58"/>
      <c r="DY513" s="58"/>
      <c r="DZ513" s="58"/>
      <c r="EA513" s="58"/>
      <c r="EB513" s="58"/>
      <c r="EC513" s="58"/>
      <c r="ED513" s="58"/>
      <c r="EE513" s="58"/>
      <c r="EF513" s="58"/>
      <c r="EG513" s="58"/>
      <c r="EH513" s="58"/>
      <c r="EI513" s="58"/>
      <c r="EJ513" s="58"/>
      <c r="EK513" s="58"/>
      <c r="EL513" s="58"/>
      <c r="EN513" s="4">
        <v>7</v>
      </c>
      <c r="EO513" s="8">
        <v>1</v>
      </c>
    </row>
    <row r="514" spans="1:145">
      <c r="B514" s="30" t="s">
        <v>1045</v>
      </c>
      <c r="C514" s="18" t="s">
        <v>210</v>
      </c>
      <c r="D514" s="4">
        <v>7</v>
      </c>
      <c r="E514" s="8">
        <v>7</v>
      </c>
      <c r="F514" s="8">
        <v>1</v>
      </c>
      <c r="I514" s="64">
        <v>3.69</v>
      </c>
      <c r="J514" s="64">
        <v>3.92</v>
      </c>
      <c r="K514" s="64">
        <v>0.38840000000000002</v>
      </c>
      <c r="L514" s="64">
        <v>74.900000000000006</v>
      </c>
      <c r="M514" s="64">
        <v>4.8000000000000001E-2</v>
      </c>
      <c r="N514" s="64">
        <v>4.8500000000000001E-2</v>
      </c>
      <c r="O514" s="64">
        <v>0.58709999999999996</v>
      </c>
      <c r="P514" s="64">
        <v>8.1799999999999998E-2</v>
      </c>
      <c r="Q514" s="64">
        <v>11.95</v>
      </c>
      <c r="R514" s="64">
        <v>4.7000000000000002E-3</v>
      </c>
      <c r="S514" s="64">
        <v>95.618499999999997</v>
      </c>
      <c r="T514" s="31"/>
      <c r="V514" s="58">
        <f t="shared" si="669"/>
        <v>3.8590858463581839</v>
      </c>
      <c r="W514" s="58"/>
      <c r="X514" s="58">
        <f t="shared" si="670"/>
        <v>4.0996250725539518</v>
      </c>
      <c r="Y514" s="58"/>
      <c r="Z514" s="58">
        <f t="shared" si="671"/>
        <v>0.40619754545407011</v>
      </c>
      <c r="AA514" s="58"/>
      <c r="AB514" s="58">
        <f t="shared" si="672"/>
        <v>78.332121922013016</v>
      </c>
      <c r="AC514" s="58"/>
      <c r="AD514" s="58">
        <f t="shared" si="673"/>
        <v>5.0199490684334096E-2</v>
      </c>
      <c r="AE514" s="58"/>
      <c r="AF514" s="58">
        <f t="shared" si="674"/>
        <v>5.072240204562925E-2</v>
      </c>
      <c r="AG514" s="58"/>
      <c r="AH514" s="58">
        <f t="shared" si="675"/>
        <v>0.61400252043276138</v>
      </c>
      <c r="AI514" s="58"/>
      <c r="AJ514" s="58">
        <f t="shared" si="676"/>
        <v>8.5548298707886022E-2</v>
      </c>
      <c r="AK514" s="58"/>
      <c r="AL514" s="58">
        <f t="shared" si="677"/>
        <v>12.49758153495401</v>
      </c>
      <c r="AM514" s="58"/>
      <c r="AN514" s="58">
        <f t="shared" si="678"/>
        <v>4.9153667961743808E-3</v>
      </c>
      <c r="AO514" s="58"/>
      <c r="AP514" s="58">
        <f t="shared" si="679"/>
        <v>7.9587109189121357</v>
      </c>
      <c r="AQ514" s="58">
        <f t="shared" si="680"/>
        <v>1.2244897959183671E-2</v>
      </c>
      <c r="AR514" s="58">
        <f t="shared" si="681"/>
        <v>1560.416666666667</v>
      </c>
      <c r="AS514" s="58">
        <f t="shared" si="682"/>
        <v>19.107142857142858</v>
      </c>
      <c r="AT514" s="58">
        <f t="shared" si="683"/>
        <v>8.2609436211888959E-2</v>
      </c>
      <c r="AU514" s="58">
        <f t="shared" si="684"/>
        <v>8.0082474226804123</v>
      </c>
      <c r="AV514" s="58">
        <f t="shared" si="685"/>
        <v>8.0916666666666668</v>
      </c>
      <c r="AW514" s="58">
        <f t="shared" si="686"/>
        <v>5.1855807743658201E-3</v>
      </c>
      <c r="AX514" s="58">
        <f t="shared" si="687"/>
        <v>33.095378138211082</v>
      </c>
      <c r="AY514" s="58"/>
      <c r="AZ514" s="58"/>
      <c r="BA514" s="58"/>
      <c r="BB514" s="58"/>
      <c r="BC514" s="58"/>
      <c r="BD514" s="58"/>
      <c r="BE514" s="58"/>
      <c r="BF514" s="58"/>
      <c r="BG514" s="58"/>
      <c r="BH514" s="58"/>
      <c r="BI514" s="58"/>
      <c r="BJ514" s="58"/>
      <c r="BK514" s="58"/>
      <c r="BL514" s="58"/>
      <c r="BM514" s="58"/>
      <c r="BN514" s="58"/>
      <c r="BO514" s="58"/>
      <c r="BP514" s="58"/>
      <c r="BQ514" s="58"/>
      <c r="BR514" s="58"/>
      <c r="BS514" s="58"/>
      <c r="BT514" s="58"/>
      <c r="BU514" s="58"/>
      <c r="BV514" s="58"/>
      <c r="BW514" s="58"/>
      <c r="BX514" s="58"/>
      <c r="BY514" s="58"/>
      <c r="BZ514" s="58"/>
      <c r="CA514" s="58"/>
      <c r="CB514" s="58"/>
      <c r="CC514" s="58"/>
      <c r="CD514" s="58"/>
      <c r="CE514" s="58"/>
      <c r="CF514" s="58"/>
      <c r="CG514" s="58"/>
      <c r="CH514" s="58"/>
      <c r="CI514" s="58"/>
      <c r="CJ514" s="58"/>
      <c r="CK514" s="58"/>
      <c r="CL514" s="58"/>
      <c r="CM514" s="58"/>
      <c r="CN514" s="58"/>
      <c r="CO514" s="58"/>
      <c r="CP514" s="58"/>
      <c r="CQ514" s="58"/>
      <c r="CR514" s="58"/>
      <c r="CS514" s="58"/>
      <c r="CT514" s="58"/>
      <c r="CU514" s="58"/>
      <c r="CV514" s="58"/>
      <c r="CW514" s="58"/>
      <c r="CX514" s="58"/>
      <c r="CY514" s="58"/>
      <c r="CZ514" s="58"/>
      <c r="DA514" s="58"/>
      <c r="DB514" s="58"/>
      <c r="DC514" s="58"/>
      <c r="DD514" s="58"/>
      <c r="DE514" s="58"/>
      <c r="DF514" s="58"/>
      <c r="DG514" s="58"/>
      <c r="DH514" s="58"/>
      <c r="DI514" s="58"/>
      <c r="DJ514" s="58"/>
      <c r="DK514" s="58"/>
      <c r="DL514" s="58"/>
      <c r="DM514" s="58"/>
      <c r="DN514" s="58"/>
      <c r="DO514" s="58"/>
      <c r="DP514" s="58"/>
      <c r="DQ514" s="58"/>
      <c r="DR514" s="58"/>
      <c r="DS514" s="58"/>
      <c r="DT514" s="58"/>
      <c r="DU514" s="58"/>
      <c r="DV514" s="58"/>
      <c r="DW514" s="58"/>
      <c r="DX514" s="58"/>
      <c r="DY514" s="58"/>
      <c r="DZ514" s="58"/>
      <c r="EA514" s="58"/>
      <c r="EB514" s="58"/>
      <c r="EC514" s="58"/>
      <c r="ED514" s="58"/>
      <c r="EE514" s="58"/>
      <c r="EF514" s="58"/>
      <c r="EG514" s="58"/>
      <c r="EH514" s="58"/>
      <c r="EI514" s="58"/>
      <c r="EJ514" s="58"/>
      <c r="EK514" s="58"/>
      <c r="EL514" s="58"/>
      <c r="EN514" s="4">
        <v>7</v>
      </c>
      <c r="EO514" s="8">
        <v>1</v>
      </c>
    </row>
    <row r="515" spans="1:145">
      <c r="B515" s="30" t="s">
        <v>1046</v>
      </c>
      <c r="C515" s="18" t="s">
        <v>210</v>
      </c>
      <c r="D515" s="4">
        <v>7</v>
      </c>
      <c r="E515" s="8">
        <v>7</v>
      </c>
      <c r="F515" s="8">
        <v>1</v>
      </c>
      <c r="I515" s="64">
        <v>3.49</v>
      </c>
      <c r="J515" s="64">
        <v>3.97</v>
      </c>
      <c r="K515" s="64">
        <v>0.70669999999999999</v>
      </c>
      <c r="L515" s="64">
        <v>75.02</v>
      </c>
      <c r="M515" s="64">
        <v>6.9500000000000006E-2</v>
      </c>
      <c r="N515" s="64">
        <v>9.7699999999999995E-2</v>
      </c>
      <c r="O515" s="64">
        <v>0.61240000000000006</v>
      </c>
      <c r="P515" s="64">
        <v>3.4200000000000001E-2</v>
      </c>
      <c r="Q515" s="64">
        <v>12.23</v>
      </c>
      <c r="R515" s="64">
        <v>3.6400000000000002E-2</v>
      </c>
      <c r="S515" s="64">
        <v>96.266999999999996</v>
      </c>
      <c r="T515" s="31"/>
      <c r="V515" s="58">
        <f t="shared" si="669"/>
        <v>3.6253337072932577</v>
      </c>
      <c r="W515" s="58"/>
      <c r="X515" s="58">
        <f t="shared" si="670"/>
        <v>4.1239469392419004</v>
      </c>
      <c r="Y515" s="58"/>
      <c r="Z515" s="58">
        <f t="shared" si="671"/>
        <v>0.73410410628772071</v>
      </c>
      <c r="AA515" s="58"/>
      <c r="AB515" s="58">
        <f t="shared" si="672"/>
        <v>77.929093043306636</v>
      </c>
      <c r="AC515" s="58"/>
      <c r="AD515" s="58">
        <f t="shared" si="673"/>
        <v>7.2195040875897259E-2</v>
      </c>
      <c r="AE515" s="58"/>
      <c r="AF515" s="58">
        <f t="shared" si="674"/>
        <v>0.10148856825288001</v>
      </c>
      <c r="AG515" s="58"/>
      <c r="AH515" s="58">
        <f t="shared" si="675"/>
        <v>0.6361473817611436</v>
      </c>
      <c r="AI515" s="58"/>
      <c r="AJ515" s="58">
        <f t="shared" si="676"/>
        <v>3.5526192776340802E-2</v>
      </c>
      <c r="AK515" s="58"/>
      <c r="AL515" s="58">
        <f t="shared" si="677"/>
        <v>12.704249639024797</v>
      </c>
      <c r="AM515" s="58"/>
      <c r="AN515" s="58">
        <f t="shared" si="678"/>
        <v>3.7811503422772084E-2</v>
      </c>
      <c r="AO515" s="58"/>
      <c r="AP515" s="58">
        <f t="shared" si="679"/>
        <v>7.7492806465351585</v>
      </c>
      <c r="AQ515" s="58">
        <f t="shared" si="680"/>
        <v>1.7506297229219148E-2</v>
      </c>
      <c r="AR515" s="58">
        <f t="shared" si="681"/>
        <v>1079.4244604316546</v>
      </c>
      <c r="AS515" s="58">
        <f t="shared" si="682"/>
        <v>18.896725440806044</v>
      </c>
      <c r="AT515" s="58">
        <f t="shared" si="683"/>
        <v>0.15953625081645981</v>
      </c>
      <c r="AU515" s="58">
        <f t="shared" si="684"/>
        <v>7.2333674513817821</v>
      </c>
      <c r="AV515" s="58">
        <f t="shared" si="685"/>
        <v>10.168345323741006</v>
      </c>
      <c r="AW515" s="58">
        <f t="shared" si="686"/>
        <v>9.4201546254332191E-3</v>
      </c>
      <c r="AX515" s="58">
        <f t="shared" si="687"/>
        <v>35.386175648013726</v>
      </c>
      <c r="AY515" s="58"/>
      <c r="AZ515" s="58"/>
      <c r="BA515" s="58"/>
      <c r="BB515" s="58"/>
      <c r="BC515" s="58"/>
      <c r="BD515" s="58"/>
      <c r="BE515" s="58"/>
      <c r="BF515" s="58"/>
      <c r="BG515" s="58"/>
      <c r="BH515" s="58"/>
      <c r="BI515" s="58"/>
      <c r="BJ515" s="58"/>
      <c r="BK515" s="58"/>
      <c r="BL515" s="58"/>
      <c r="BM515" s="58"/>
      <c r="BN515" s="58"/>
      <c r="BO515" s="58"/>
      <c r="BP515" s="58"/>
      <c r="BQ515" s="58"/>
      <c r="BR515" s="58"/>
      <c r="BS515" s="58"/>
      <c r="BT515" s="58"/>
      <c r="BU515" s="58"/>
      <c r="BV515" s="58"/>
      <c r="BW515" s="58"/>
      <c r="BX515" s="58"/>
      <c r="BY515" s="58"/>
      <c r="BZ515" s="58"/>
      <c r="CA515" s="58"/>
      <c r="CB515" s="58"/>
      <c r="CC515" s="58"/>
      <c r="CD515" s="58"/>
      <c r="CE515" s="58"/>
      <c r="CF515" s="58"/>
      <c r="CG515" s="58"/>
      <c r="CH515" s="58"/>
      <c r="CI515" s="58"/>
      <c r="CJ515" s="58"/>
      <c r="CK515" s="58"/>
      <c r="CL515" s="58"/>
      <c r="CM515" s="58"/>
      <c r="CN515" s="58"/>
      <c r="CO515" s="58"/>
      <c r="CP515" s="58"/>
      <c r="CQ515" s="58"/>
      <c r="CR515" s="58"/>
      <c r="CS515" s="58"/>
      <c r="CT515" s="58"/>
      <c r="CU515" s="58"/>
      <c r="CV515" s="58"/>
      <c r="CW515" s="58"/>
      <c r="CX515" s="58"/>
      <c r="CY515" s="58"/>
      <c r="CZ515" s="58"/>
      <c r="DA515" s="58"/>
      <c r="DB515" s="58"/>
      <c r="DC515" s="58"/>
      <c r="DD515" s="58"/>
      <c r="DE515" s="58"/>
      <c r="DF515" s="58"/>
      <c r="DG515" s="58"/>
      <c r="DH515" s="58"/>
      <c r="DI515" s="58"/>
      <c r="DJ515" s="58"/>
      <c r="DK515" s="58"/>
      <c r="DL515" s="58"/>
      <c r="DM515" s="58"/>
      <c r="DN515" s="58"/>
      <c r="DO515" s="58"/>
      <c r="DP515" s="58"/>
      <c r="DQ515" s="58"/>
      <c r="DR515" s="58"/>
      <c r="DS515" s="58"/>
      <c r="DT515" s="58"/>
      <c r="DU515" s="58"/>
      <c r="DV515" s="58"/>
      <c r="DW515" s="58"/>
      <c r="DX515" s="58"/>
      <c r="DY515" s="58"/>
      <c r="DZ515" s="58"/>
      <c r="EA515" s="58"/>
      <c r="EB515" s="58"/>
      <c r="EC515" s="58"/>
      <c r="ED515" s="58"/>
      <c r="EE515" s="58"/>
      <c r="EF515" s="58"/>
      <c r="EG515" s="58"/>
      <c r="EH515" s="58"/>
      <c r="EI515" s="58"/>
      <c r="EJ515" s="58"/>
      <c r="EK515" s="58"/>
      <c r="EL515" s="58"/>
      <c r="EN515" s="4">
        <v>7</v>
      </c>
      <c r="EO515" s="8">
        <v>1</v>
      </c>
    </row>
    <row r="516" spans="1:145">
      <c r="B516" s="30" t="s">
        <v>1047</v>
      </c>
      <c r="C516" s="18" t="s">
        <v>210</v>
      </c>
      <c r="D516" s="4">
        <v>7</v>
      </c>
      <c r="E516" s="8">
        <v>7</v>
      </c>
      <c r="F516" s="8">
        <v>1</v>
      </c>
      <c r="I516" s="64">
        <v>3.54</v>
      </c>
      <c r="J516" s="64">
        <v>3.95</v>
      </c>
      <c r="K516" s="64">
        <v>0.60470000000000002</v>
      </c>
      <c r="L516" s="64">
        <v>74.599999999999994</v>
      </c>
      <c r="M516" s="64">
        <v>9.2999999999999999E-2</v>
      </c>
      <c r="N516" s="64">
        <v>0.1125</v>
      </c>
      <c r="O516" s="64">
        <v>0.65890000000000004</v>
      </c>
      <c r="P516" s="64">
        <v>0.1004</v>
      </c>
      <c r="Q516" s="64">
        <v>12.26</v>
      </c>
      <c r="R516" s="64">
        <v>2.52E-2</v>
      </c>
      <c r="S516" s="64">
        <v>95.944800000000001</v>
      </c>
      <c r="T516" s="31"/>
      <c r="V516" s="58">
        <f t="shared" si="669"/>
        <v>3.689621532381119</v>
      </c>
      <c r="W516" s="58"/>
      <c r="X516" s="58">
        <f t="shared" si="670"/>
        <v>4.1169505799167858</v>
      </c>
      <c r="Y516" s="58"/>
      <c r="Z516" s="58">
        <f t="shared" si="671"/>
        <v>0.63025823181662788</v>
      </c>
      <c r="AA516" s="58"/>
      <c r="AB516" s="58">
        <f t="shared" si="672"/>
        <v>77.753041332099286</v>
      </c>
      <c r="AC516" s="58"/>
      <c r="AD516" s="58">
        <f t="shared" si="673"/>
        <v>9.6930735172724325E-2</v>
      </c>
      <c r="AE516" s="58"/>
      <c r="AF516" s="58">
        <f t="shared" si="674"/>
        <v>0.11725492157990845</v>
      </c>
      <c r="AG516" s="58"/>
      <c r="AH516" s="58">
        <f t="shared" si="675"/>
        <v>0.68674904736890374</v>
      </c>
      <c r="AI516" s="58"/>
      <c r="AJ516" s="58">
        <f t="shared" si="676"/>
        <v>0.10464350334775831</v>
      </c>
      <c r="AK516" s="58"/>
      <c r="AL516" s="58">
        <f t="shared" si="677"/>
        <v>12.778180787286022</v>
      </c>
      <c r="AM516" s="58"/>
      <c r="AN516" s="58">
        <f t="shared" si="678"/>
        <v>2.6265102433899491E-2</v>
      </c>
      <c r="AO516" s="58"/>
      <c r="AP516" s="58">
        <f t="shared" si="679"/>
        <v>7.8065721122979053</v>
      </c>
      <c r="AQ516" s="58">
        <f t="shared" si="680"/>
        <v>2.3544303797468354E-2</v>
      </c>
      <c r="AR516" s="58">
        <f t="shared" si="681"/>
        <v>802.15053763440847</v>
      </c>
      <c r="AS516" s="58">
        <f t="shared" si="682"/>
        <v>18.886075949367086</v>
      </c>
      <c r="AT516" s="58">
        <f t="shared" si="683"/>
        <v>0.1707391106389437</v>
      </c>
      <c r="AU516" s="58">
        <f t="shared" si="684"/>
        <v>5.375111111111111</v>
      </c>
      <c r="AV516" s="58">
        <f t="shared" si="685"/>
        <v>6.5021505376344075</v>
      </c>
      <c r="AW516" s="58">
        <f t="shared" si="686"/>
        <v>8.1058981233243978E-3</v>
      </c>
      <c r="AX516" s="58">
        <f t="shared" si="687"/>
        <v>42.429126025259833</v>
      </c>
      <c r="AY516" s="58"/>
      <c r="AZ516" s="58"/>
      <c r="BA516" s="58"/>
      <c r="BB516" s="58"/>
      <c r="BC516" s="58"/>
      <c r="BD516" s="58"/>
      <c r="BE516" s="58"/>
      <c r="BF516" s="58"/>
      <c r="BG516" s="58"/>
      <c r="BH516" s="58"/>
      <c r="BI516" s="58"/>
      <c r="BJ516" s="58"/>
      <c r="BK516" s="58"/>
      <c r="BL516" s="58"/>
      <c r="BM516" s="58"/>
      <c r="BN516" s="58"/>
      <c r="BO516" s="58"/>
      <c r="BP516" s="58"/>
      <c r="BQ516" s="58"/>
      <c r="BR516" s="58"/>
      <c r="BS516" s="58"/>
      <c r="BT516" s="58"/>
      <c r="BU516" s="58"/>
      <c r="BV516" s="58"/>
      <c r="BW516" s="58"/>
      <c r="BX516" s="58"/>
      <c r="BY516" s="58"/>
      <c r="BZ516" s="58"/>
      <c r="CA516" s="58"/>
      <c r="CB516" s="58"/>
      <c r="CC516" s="58"/>
      <c r="CD516" s="58"/>
      <c r="CE516" s="58"/>
      <c r="CF516" s="58"/>
      <c r="CG516" s="58"/>
      <c r="CH516" s="58"/>
      <c r="CI516" s="58"/>
      <c r="CJ516" s="58"/>
      <c r="CK516" s="58"/>
      <c r="CL516" s="58"/>
      <c r="CM516" s="58"/>
      <c r="CN516" s="58"/>
      <c r="CO516" s="58"/>
      <c r="CP516" s="58"/>
      <c r="CQ516" s="58"/>
      <c r="CR516" s="58"/>
      <c r="CS516" s="58"/>
      <c r="CT516" s="58"/>
      <c r="CU516" s="58"/>
      <c r="CV516" s="58"/>
      <c r="CW516" s="58"/>
      <c r="CX516" s="58"/>
      <c r="CY516" s="58"/>
      <c r="CZ516" s="58"/>
      <c r="DA516" s="58"/>
      <c r="DB516" s="58"/>
      <c r="DC516" s="58"/>
      <c r="DD516" s="58"/>
      <c r="DE516" s="58"/>
      <c r="DF516" s="58"/>
      <c r="DG516" s="58"/>
      <c r="DH516" s="58"/>
      <c r="DI516" s="58"/>
      <c r="DJ516" s="58"/>
      <c r="DK516" s="58"/>
      <c r="DL516" s="58"/>
      <c r="DM516" s="58"/>
      <c r="DN516" s="58"/>
      <c r="DO516" s="58"/>
      <c r="DP516" s="58"/>
      <c r="DQ516" s="58"/>
      <c r="DR516" s="58"/>
      <c r="DS516" s="58"/>
      <c r="DT516" s="58"/>
      <c r="DU516" s="58"/>
      <c r="DV516" s="58"/>
      <c r="DW516" s="58"/>
      <c r="DX516" s="58"/>
      <c r="DY516" s="58"/>
      <c r="DZ516" s="58"/>
      <c r="EA516" s="58"/>
      <c r="EB516" s="58"/>
      <c r="EC516" s="58"/>
      <c r="ED516" s="58"/>
      <c r="EE516" s="58"/>
      <c r="EF516" s="58"/>
      <c r="EG516" s="58"/>
      <c r="EH516" s="58"/>
      <c r="EI516" s="58"/>
      <c r="EJ516" s="58"/>
      <c r="EK516" s="58"/>
      <c r="EL516" s="58"/>
      <c r="EN516" s="4">
        <v>7</v>
      </c>
      <c r="EO516" s="8">
        <v>1</v>
      </c>
    </row>
    <row r="517" spans="1:145">
      <c r="B517" s="30" t="s">
        <v>1048</v>
      </c>
      <c r="C517" s="18" t="s">
        <v>210</v>
      </c>
      <c r="D517" s="4">
        <v>7</v>
      </c>
      <c r="E517" s="8">
        <v>7</v>
      </c>
      <c r="F517" s="8">
        <v>1</v>
      </c>
      <c r="I517" s="64">
        <v>3.66</v>
      </c>
      <c r="J517" s="64">
        <v>3.81</v>
      </c>
      <c r="K517" s="64">
        <v>0.67449999999999999</v>
      </c>
      <c r="L517" s="64">
        <v>75.17</v>
      </c>
      <c r="M517" s="64">
        <v>0.1164</v>
      </c>
      <c r="N517" s="64">
        <v>8.1199999999999994E-2</v>
      </c>
      <c r="O517" s="64">
        <v>0.61890000000000001</v>
      </c>
      <c r="P517" s="64">
        <v>7.6600000000000001E-2</v>
      </c>
      <c r="Q517" s="64">
        <v>12.2</v>
      </c>
      <c r="R517" s="64">
        <v>2.8500000000000001E-2</v>
      </c>
      <c r="S517" s="64">
        <v>96.436099999999996</v>
      </c>
      <c r="T517" s="31"/>
      <c r="V517" s="58">
        <f t="shared" si="669"/>
        <v>3.7952592442041935</v>
      </c>
      <c r="W517" s="58"/>
      <c r="X517" s="58">
        <f t="shared" si="670"/>
        <v>3.950802655851906</v>
      </c>
      <c r="Y517" s="58"/>
      <c r="Z517" s="58">
        <f t="shared" si="671"/>
        <v>0.69942687437588213</v>
      </c>
      <c r="AA517" s="58"/>
      <c r="AB517" s="58">
        <f t="shared" si="672"/>
        <v>77.94798835705717</v>
      </c>
      <c r="AC517" s="58"/>
      <c r="AD517" s="58">
        <f t="shared" si="673"/>
        <v>0.12070168743862517</v>
      </c>
      <c r="AE517" s="58"/>
      <c r="AF517" s="58">
        <f t="shared" si="674"/>
        <v>8.4200833505295211E-2</v>
      </c>
      <c r="AG517" s="58"/>
      <c r="AH517" s="58">
        <f t="shared" si="675"/>
        <v>0.64177211645846322</v>
      </c>
      <c r="AI517" s="58"/>
      <c r="AJ517" s="58">
        <f t="shared" si="676"/>
        <v>7.9430835548098697E-2</v>
      </c>
      <c r="AK517" s="58"/>
      <c r="AL517" s="58">
        <f t="shared" si="677"/>
        <v>12.650864147347312</v>
      </c>
      <c r="AM517" s="58"/>
      <c r="AN517" s="58">
        <f t="shared" si="678"/>
        <v>2.9553248213065441E-2</v>
      </c>
      <c r="AO517" s="58"/>
      <c r="AP517" s="58">
        <f t="shared" si="679"/>
        <v>7.7460619000561</v>
      </c>
      <c r="AQ517" s="58">
        <f t="shared" si="680"/>
        <v>3.0551181102362206E-2</v>
      </c>
      <c r="AR517" s="58">
        <f t="shared" si="681"/>
        <v>645.79037800687297</v>
      </c>
      <c r="AS517" s="58">
        <f t="shared" si="682"/>
        <v>19.72965879265092</v>
      </c>
      <c r="AT517" s="58">
        <f t="shared" si="683"/>
        <v>0.13120051704637259</v>
      </c>
      <c r="AU517" s="58">
        <f t="shared" si="684"/>
        <v>8.3066502463054199</v>
      </c>
      <c r="AV517" s="58">
        <f t="shared" si="685"/>
        <v>5.7946735395189011</v>
      </c>
      <c r="AW517" s="58">
        <f t="shared" si="686"/>
        <v>8.9729945456964218E-3</v>
      </c>
      <c r="AX517" s="58">
        <f t="shared" si="687"/>
        <v>32.29038027830314</v>
      </c>
      <c r="AY517" s="58"/>
      <c r="AZ517" s="58"/>
      <c r="BA517" s="58"/>
      <c r="BB517" s="58"/>
      <c r="BC517" s="58"/>
      <c r="BD517" s="58"/>
      <c r="BE517" s="58"/>
      <c r="BF517" s="58"/>
      <c r="BG517" s="58"/>
      <c r="BH517" s="58"/>
      <c r="BI517" s="58"/>
      <c r="BJ517" s="58"/>
      <c r="BK517" s="58"/>
      <c r="BL517" s="58"/>
      <c r="BM517" s="58"/>
      <c r="BN517" s="58"/>
      <c r="BO517" s="58"/>
      <c r="BP517" s="58"/>
      <c r="BQ517" s="58"/>
      <c r="BR517" s="58"/>
      <c r="BS517" s="58"/>
      <c r="BT517" s="58"/>
      <c r="BU517" s="58"/>
      <c r="BV517" s="58"/>
      <c r="BW517" s="58"/>
      <c r="BX517" s="58"/>
      <c r="BY517" s="58"/>
      <c r="BZ517" s="58"/>
      <c r="CA517" s="58"/>
      <c r="CB517" s="58"/>
      <c r="CC517" s="58"/>
      <c r="CD517" s="58"/>
      <c r="CE517" s="58"/>
      <c r="CF517" s="58"/>
      <c r="CG517" s="58"/>
      <c r="CH517" s="58"/>
      <c r="CI517" s="58"/>
      <c r="CJ517" s="58"/>
      <c r="CK517" s="58"/>
      <c r="CL517" s="58"/>
      <c r="CM517" s="58"/>
      <c r="CN517" s="58"/>
      <c r="CO517" s="58"/>
      <c r="CP517" s="58"/>
      <c r="CQ517" s="58"/>
      <c r="CR517" s="58"/>
      <c r="CS517" s="58"/>
      <c r="CT517" s="58"/>
      <c r="CU517" s="58"/>
      <c r="CV517" s="58"/>
      <c r="CW517" s="58"/>
      <c r="CX517" s="58"/>
      <c r="CY517" s="58"/>
      <c r="CZ517" s="58"/>
      <c r="DA517" s="58"/>
      <c r="DB517" s="58"/>
      <c r="DC517" s="58"/>
      <c r="DD517" s="58"/>
      <c r="DE517" s="58"/>
      <c r="DF517" s="58"/>
      <c r="DG517" s="58"/>
      <c r="DH517" s="58"/>
      <c r="DI517" s="58"/>
      <c r="DJ517" s="58"/>
      <c r="DK517" s="58"/>
      <c r="DL517" s="58"/>
      <c r="DM517" s="58"/>
      <c r="DN517" s="58"/>
      <c r="DO517" s="58"/>
      <c r="DP517" s="58"/>
      <c r="DQ517" s="58"/>
      <c r="DR517" s="58"/>
      <c r="DS517" s="58"/>
      <c r="DT517" s="58"/>
      <c r="DU517" s="58"/>
      <c r="DV517" s="58"/>
      <c r="DW517" s="58"/>
      <c r="DX517" s="58"/>
      <c r="DY517" s="58"/>
      <c r="DZ517" s="58"/>
      <c r="EA517" s="58"/>
      <c r="EB517" s="58"/>
      <c r="EC517" s="58"/>
      <c r="ED517" s="58"/>
      <c r="EE517" s="58"/>
      <c r="EF517" s="58"/>
      <c r="EG517" s="58"/>
      <c r="EH517" s="58"/>
      <c r="EI517" s="58"/>
      <c r="EJ517" s="58"/>
      <c r="EK517" s="58"/>
      <c r="EL517" s="58"/>
      <c r="EN517" s="4">
        <v>7</v>
      </c>
      <c r="EO517" s="8">
        <v>1</v>
      </c>
    </row>
    <row r="518" spans="1:145">
      <c r="B518" s="30" t="s">
        <v>1049</v>
      </c>
      <c r="C518" s="18" t="s">
        <v>210</v>
      </c>
      <c r="D518" s="4">
        <v>7</v>
      </c>
      <c r="E518" s="8">
        <v>7</v>
      </c>
      <c r="F518" s="8">
        <v>1</v>
      </c>
      <c r="I518" s="64">
        <v>3.42</v>
      </c>
      <c r="J518" s="64">
        <v>3.8</v>
      </c>
      <c r="K518" s="64">
        <v>0.51590000000000003</v>
      </c>
      <c r="L518" s="64">
        <v>76.11</v>
      </c>
      <c r="M518" s="64">
        <v>0.10050000000000001</v>
      </c>
      <c r="N518" s="64">
        <v>0.1057</v>
      </c>
      <c r="O518" s="64">
        <v>0.624</v>
      </c>
      <c r="P518" s="64">
        <v>0</v>
      </c>
      <c r="Q518" s="64">
        <v>12.42</v>
      </c>
      <c r="R518" s="64">
        <v>1.3299999999999999E-2</v>
      </c>
      <c r="S518" s="64">
        <v>97.109499999999997</v>
      </c>
      <c r="T518" s="31"/>
      <c r="V518" s="58">
        <f t="shared" si="669"/>
        <v>3.5217975584263126</v>
      </c>
      <c r="W518" s="58"/>
      <c r="X518" s="58">
        <f t="shared" si="670"/>
        <v>3.9131083982514587</v>
      </c>
      <c r="Y518" s="58"/>
      <c r="Z518" s="58">
        <f t="shared" si="671"/>
        <v>0.53125595333103359</v>
      </c>
      <c r="AA518" s="58"/>
      <c r="AB518" s="58">
        <f t="shared" si="672"/>
        <v>78.375442155504871</v>
      </c>
      <c r="AC518" s="58"/>
      <c r="AD518" s="58">
        <f t="shared" si="673"/>
        <v>0.10349141948007147</v>
      </c>
      <c r="AE518" s="58"/>
      <c r="AF518" s="58">
        <f t="shared" si="674"/>
        <v>0.10884619939346821</v>
      </c>
      <c r="AG518" s="58"/>
      <c r="AH518" s="58">
        <f t="shared" si="675"/>
        <v>0.64257358960760791</v>
      </c>
      <c r="AI518" s="58"/>
      <c r="AJ518" s="58">
        <f t="shared" si="676"/>
        <v>0</v>
      </c>
      <c r="AK518" s="58"/>
      <c r="AL518" s="58">
        <f t="shared" si="677"/>
        <v>12.789685870074504</v>
      </c>
      <c r="AM518" s="58"/>
      <c r="AN518" s="58">
        <f t="shared" si="678"/>
        <v>1.3695879393880103E-2</v>
      </c>
      <c r="AO518" s="58"/>
      <c r="AP518" s="58">
        <f t="shared" si="679"/>
        <v>7.4349059566777713</v>
      </c>
      <c r="AQ518" s="58">
        <f t="shared" si="680"/>
        <v>2.6447368421052629E-2</v>
      </c>
      <c r="AR518" s="58">
        <f t="shared" si="681"/>
        <v>757.31343283582089</v>
      </c>
      <c r="AS518" s="58">
        <f t="shared" si="682"/>
        <v>20.028947368421051</v>
      </c>
      <c r="AT518" s="58">
        <f t="shared" si="683"/>
        <v>0.16939102564102565</v>
      </c>
      <c r="AU518" s="58">
        <f t="shared" si="684"/>
        <v>4.8807947019867548</v>
      </c>
      <c r="AV518" s="58">
        <f t="shared" si="685"/>
        <v>5.1333333333333337</v>
      </c>
      <c r="AW518" s="58">
        <f t="shared" si="686"/>
        <v>6.7783471291551706E-3</v>
      </c>
      <c r="AX518" s="58">
        <f t="shared" si="687"/>
        <v>44.801095163612636</v>
      </c>
      <c r="AY518" s="58"/>
      <c r="AZ518" s="58"/>
      <c r="BA518" s="58"/>
      <c r="BB518" s="58"/>
      <c r="BC518" s="58"/>
      <c r="BD518" s="58"/>
      <c r="BE518" s="58"/>
      <c r="BF518" s="58"/>
      <c r="BG518" s="58"/>
      <c r="BH518" s="58"/>
      <c r="BI518" s="58"/>
      <c r="BJ518" s="58"/>
      <c r="BK518" s="58"/>
      <c r="BL518" s="58"/>
      <c r="BM518" s="58"/>
      <c r="BN518" s="58"/>
      <c r="BO518" s="58"/>
      <c r="BP518" s="58"/>
      <c r="BQ518" s="58"/>
      <c r="BR518" s="58"/>
      <c r="BS518" s="58"/>
      <c r="BT518" s="58"/>
      <c r="BU518" s="58"/>
      <c r="BV518" s="58"/>
      <c r="BW518" s="58"/>
      <c r="BX518" s="58"/>
      <c r="BY518" s="58"/>
      <c r="BZ518" s="58"/>
      <c r="CA518" s="58"/>
      <c r="CB518" s="58"/>
      <c r="CC518" s="58"/>
      <c r="CD518" s="58"/>
      <c r="CE518" s="58"/>
      <c r="CF518" s="58"/>
      <c r="CG518" s="58"/>
      <c r="CH518" s="58"/>
      <c r="CI518" s="58"/>
      <c r="CJ518" s="58"/>
      <c r="CK518" s="58"/>
      <c r="CL518" s="58"/>
      <c r="CM518" s="58"/>
      <c r="CN518" s="58"/>
      <c r="CO518" s="58"/>
      <c r="CP518" s="58"/>
      <c r="CQ518" s="58"/>
      <c r="CR518" s="58"/>
      <c r="CS518" s="58"/>
      <c r="CT518" s="58"/>
      <c r="CU518" s="58"/>
      <c r="CV518" s="58"/>
      <c r="CW518" s="58"/>
      <c r="CX518" s="58"/>
      <c r="CY518" s="58"/>
      <c r="CZ518" s="58"/>
      <c r="DA518" s="58"/>
      <c r="DB518" s="58"/>
      <c r="DC518" s="58"/>
      <c r="DD518" s="58"/>
      <c r="DE518" s="58"/>
      <c r="DF518" s="58"/>
      <c r="DG518" s="58"/>
      <c r="DH518" s="58"/>
      <c r="DI518" s="58"/>
      <c r="DJ518" s="58"/>
      <c r="DK518" s="58"/>
      <c r="DL518" s="58"/>
      <c r="DM518" s="58"/>
      <c r="DN518" s="58"/>
      <c r="DO518" s="58"/>
      <c r="DP518" s="58"/>
      <c r="DQ518" s="58"/>
      <c r="DR518" s="58"/>
      <c r="DS518" s="58"/>
      <c r="DT518" s="58"/>
      <c r="DU518" s="58"/>
      <c r="DV518" s="58"/>
      <c r="DW518" s="58"/>
      <c r="DX518" s="58"/>
      <c r="DY518" s="58"/>
      <c r="DZ518" s="58"/>
      <c r="EA518" s="58"/>
      <c r="EB518" s="58"/>
      <c r="EC518" s="58"/>
      <c r="ED518" s="58"/>
      <c r="EE518" s="58"/>
      <c r="EF518" s="58"/>
      <c r="EG518" s="58"/>
      <c r="EH518" s="58"/>
      <c r="EI518" s="58"/>
      <c r="EJ518" s="58"/>
      <c r="EK518" s="58"/>
      <c r="EL518" s="58"/>
      <c r="EN518" s="4">
        <v>7</v>
      </c>
      <c r="EO518" s="8">
        <v>1</v>
      </c>
    </row>
    <row r="519" spans="1:145">
      <c r="B519" s="30" t="s">
        <v>1050</v>
      </c>
      <c r="C519" s="18" t="s">
        <v>210</v>
      </c>
      <c r="D519" s="4">
        <v>7</v>
      </c>
      <c r="E519" s="8">
        <v>7</v>
      </c>
      <c r="F519" s="8">
        <v>1</v>
      </c>
      <c r="I519" s="64">
        <v>3.53</v>
      </c>
      <c r="J519" s="64">
        <v>3.91</v>
      </c>
      <c r="K519" s="64">
        <v>0.52839999999999998</v>
      </c>
      <c r="L519" s="64">
        <v>75.22</v>
      </c>
      <c r="M519" s="64">
        <v>0.1132</v>
      </c>
      <c r="N519" s="64">
        <v>6.8599999999999994E-2</v>
      </c>
      <c r="O519" s="64">
        <v>0.57289999999999996</v>
      </c>
      <c r="P519" s="64">
        <v>5.7999999999999996E-3</v>
      </c>
      <c r="Q519" s="64">
        <v>12.24</v>
      </c>
      <c r="R519" s="64">
        <v>1.34E-2</v>
      </c>
      <c r="S519" s="64">
        <v>96.202399999999997</v>
      </c>
      <c r="T519" s="31"/>
      <c r="V519" s="58">
        <f t="shared" si="669"/>
        <v>3.6693471264750155</v>
      </c>
      <c r="W519" s="58"/>
      <c r="X519" s="58">
        <f t="shared" si="670"/>
        <v>4.0643476670020711</v>
      </c>
      <c r="Y519" s="58"/>
      <c r="Z519" s="58">
        <f t="shared" si="671"/>
        <v>0.54925864635393706</v>
      </c>
      <c r="AA519" s="58"/>
      <c r="AB519" s="58">
        <f t="shared" si="672"/>
        <v>78.189317522223973</v>
      </c>
      <c r="AC519" s="58"/>
      <c r="AD519" s="58">
        <f t="shared" si="673"/>
        <v>0.11766858207279653</v>
      </c>
      <c r="AE519" s="58"/>
      <c r="AF519" s="58">
        <f t="shared" si="674"/>
        <v>7.1307992316200011E-2</v>
      </c>
      <c r="AG519" s="58"/>
      <c r="AH519" s="58">
        <f t="shared" si="675"/>
        <v>0.59551528859986858</v>
      </c>
      <c r="AI519" s="58"/>
      <c r="AJ519" s="58">
        <f t="shared" si="676"/>
        <v>6.0289556185708464E-3</v>
      </c>
      <c r="AK519" s="58"/>
      <c r="AL519" s="58">
        <f t="shared" si="677"/>
        <v>12.723175305397787</v>
      </c>
      <c r="AM519" s="58"/>
      <c r="AN519" s="58">
        <f t="shared" si="678"/>
        <v>1.3928966429111957E-2</v>
      </c>
      <c r="AO519" s="58"/>
      <c r="AP519" s="58">
        <f t="shared" si="679"/>
        <v>7.7336947934770865</v>
      </c>
      <c r="AQ519" s="58">
        <f t="shared" si="680"/>
        <v>2.8951406649616367E-2</v>
      </c>
      <c r="AR519" s="58">
        <f t="shared" si="681"/>
        <v>664.48763250883383</v>
      </c>
      <c r="AS519" s="58">
        <f t="shared" si="682"/>
        <v>19.23785166240409</v>
      </c>
      <c r="AT519" s="58">
        <f t="shared" si="683"/>
        <v>0.11974166521207891</v>
      </c>
      <c r="AU519" s="58">
        <f t="shared" si="684"/>
        <v>7.7026239067055391</v>
      </c>
      <c r="AV519" s="58">
        <f t="shared" si="685"/>
        <v>4.6678445229681973</v>
      </c>
      <c r="AW519" s="58">
        <f t="shared" si="686"/>
        <v>7.0247274660994417E-3</v>
      </c>
      <c r="AX519" s="58">
        <f t="shared" si="687"/>
        <v>33.962551063358092</v>
      </c>
      <c r="AY519" s="58"/>
      <c r="AZ519" s="58"/>
      <c r="BA519" s="58"/>
      <c r="BB519" s="58"/>
      <c r="BC519" s="58"/>
      <c r="BD519" s="58"/>
      <c r="BE519" s="58"/>
      <c r="BF519" s="58"/>
      <c r="BG519" s="58"/>
      <c r="BH519" s="58"/>
      <c r="BI519" s="58"/>
      <c r="BJ519" s="58"/>
      <c r="BK519" s="58"/>
      <c r="BL519" s="58"/>
      <c r="BM519" s="58"/>
      <c r="BN519" s="58"/>
      <c r="BO519" s="58"/>
      <c r="BP519" s="58"/>
      <c r="BQ519" s="58"/>
      <c r="BR519" s="58"/>
      <c r="BS519" s="58"/>
      <c r="BT519" s="58"/>
      <c r="BU519" s="58"/>
      <c r="BV519" s="58"/>
      <c r="BW519" s="58"/>
      <c r="BX519" s="58"/>
      <c r="BY519" s="58"/>
      <c r="BZ519" s="58"/>
      <c r="CA519" s="58"/>
      <c r="CB519" s="58"/>
      <c r="CC519" s="58"/>
      <c r="CD519" s="58"/>
      <c r="CE519" s="58"/>
      <c r="CF519" s="58"/>
      <c r="CG519" s="58"/>
      <c r="CH519" s="58"/>
      <c r="CI519" s="58"/>
      <c r="CJ519" s="58"/>
      <c r="CK519" s="58"/>
      <c r="CL519" s="58"/>
      <c r="CM519" s="58"/>
      <c r="CN519" s="58"/>
      <c r="CO519" s="58"/>
      <c r="CP519" s="58"/>
      <c r="CQ519" s="58"/>
      <c r="CR519" s="58"/>
      <c r="CS519" s="58"/>
      <c r="CT519" s="58"/>
      <c r="CU519" s="58"/>
      <c r="CV519" s="58"/>
      <c r="CW519" s="58"/>
      <c r="CX519" s="58"/>
      <c r="CY519" s="58"/>
      <c r="CZ519" s="58"/>
      <c r="DA519" s="58"/>
      <c r="DB519" s="58"/>
      <c r="DC519" s="58"/>
      <c r="DD519" s="58"/>
      <c r="DE519" s="58"/>
      <c r="DF519" s="58"/>
      <c r="DG519" s="58"/>
      <c r="DH519" s="58"/>
      <c r="DI519" s="58"/>
      <c r="DJ519" s="58"/>
      <c r="DK519" s="58"/>
      <c r="DL519" s="58"/>
      <c r="DM519" s="58"/>
      <c r="DN519" s="58"/>
      <c r="DO519" s="58"/>
      <c r="DP519" s="58"/>
      <c r="DQ519" s="58"/>
      <c r="DR519" s="58"/>
      <c r="DS519" s="58"/>
      <c r="DT519" s="58"/>
      <c r="DU519" s="58"/>
      <c r="DV519" s="58"/>
      <c r="DW519" s="58"/>
      <c r="DX519" s="58"/>
      <c r="DY519" s="58"/>
      <c r="DZ519" s="58"/>
      <c r="EA519" s="58"/>
      <c r="EB519" s="58"/>
      <c r="EC519" s="58"/>
      <c r="ED519" s="58"/>
      <c r="EE519" s="58"/>
      <c r="EF519" s="58"/>
      <c r="EG519" s="58"/>
      <c r="EH519" s="58"/>
      <c r="EI519" s="58"/>
      <c r="EJ519" s="58"/>
      <c r="EK519" s="58"/>
      <c r="EL519" s="58"/>
      <c r="EN519" s="4">
        <v>7</v>
      </c>
      <c r="EO519" s="8">
        <v>1</v>
      </c>
    </row>
    <row r="520" spans="1:145">
      <c r="B520" s="30" t="s">
        <v>1051</v>
      </c>
      <c r="C520" s="18" t="s">
        <v>210</v>
      </c>
      <c r="D520" s="4">
        <v>7</v>
      </c>
      <c r="E520" s="8">
        <v>7</v>
      </c>
      <c r="F520" s="8">
        <v>1</v>
      </c>
      <c r="I520" s="64">
        <v>3.57</v>
      </c>
      <c r="J520" s="64">
        <v>3.85</v>
      </c>
      <c r="K520" s="64">
        <v>0.50939999999999996</v>
      </c>
      <c r="L520" s="64">
        <v>75.05</v>
      </c>
      <c r="M520" s="64">
        <v>7.0499999999999993E-2</v>
      </c>
      <c r="N520" s="64">
        <v>0.11119999999999999</v>
      </c>
      <c r="O520" s="64">
        <v>0.61160000000000003</v>
      </c>
      <c r="P520" s="64">
        <v>5.9499999999999997E-2</v>
      </c>
      <c r="Q520" s="64">
        <v>12.49</v>
      </c>
      <c r="R520" s="64">
        <v>2.1999999999999999E-2</v>
      </c>
      <c r="S520" s="64">
        <v>96.344300000000004</v>
      </c>
      <c r="T520" s="31"/>
      <c r="V520" s="58">
        <f t="shared" si="669"/>
        <v>3.7054605202383533</v>
      </c>
      <c r="W520" s="58"/>
      <c r="X520" s="58">
        <f t="shared" si="670"/>
        <v>3.9960848747668516</v>
      </c>
      <c r="Y520" s="58"/>
      <c r="Z520" s="58">
        <f t="shared" si="671"/>
        <v>0.52872873641720364</v>
      </c>
      <c r="AA520" s="58"/>
      <c r="AB520" s="58">
        <f t="shared" si="672"/>
        <v>77.897706454870701</v>
      </c>
      <c r="AC520" s="58"/>
      <c r="AD520" s="58">
        <f t="shared" si="673"/>
        <v>7.3175060693782601E-2</v>
      </c>
      <c r="AE520" s="58"/>
      <c r="AF520" s="58">
        <f t="shared" si="674"/>
        <v>0.11541938651274646</v>
      </c>
      <c r="AG520" s="58"/>
      <c r="AH520" s="58">
        <f t="shared" si="675"/>
        <v>0.63480662582010561</v>
      </c>
      <c r="AI520" s="58"/>
      <c r="AJ520" s="58">
        <f t="shared" si="676"/>
        <v>6.1757675337305883E-2</v>
      </c>
      <c r="AK520" s="58"/>
      <c r="AL520" s="58">
        <f t="shared" si="677"/>
        <v>12.963922100217657</v>
      </c>
      <c r="AM520" s="58"/>
      <c r="AN520" s="58">
        <f t="shared" si="678"/>
        <v>2.2834770712953437E-2</v>
      </c>
      <c r="AO520" s="58"/>
      <c r="AP520" s="58">
        <f t="shared" si="679"/>
        <v>7.7015453950052049</v>
      </c>
      <c r="AQ520" s="58">
        <f t="shared" si="680"/>
        <v>1.831168831168831E-2</v>
      </c>
      <c r="AR520" s="58">
        <f t="shared" si="681"/>
        <v>1064.5390070921985</v>
      </c>
      <c r="AS520" s="58">
        <f t="shared" si="682"/>
        <v>19.493506493506491</v>
      </c>
      <c r="AT520" s="58">
        <f t="shared" si="683"/>
        <v>0.1818181818181818</v>
      </c>
      <c r="AU520" s="58">
        <f t="shared" si="684"/>
        <v>4.5809352517985609</v>
      </c>
      <c r="AV520" s="58">
        <f t="shared" si="685"/>
        <v>7.225531914893617</v>
      </c>
      <c r="AW520" s="58">
        <f t="shared" si="686"/>
        <v>6.7874750166555626E-3</v>
      </c>
      <c r="AX520" s="58">
        <f t="shared" si="687"/>
        <v>46.37373674090297</v>
      </c>
      <c r="AY520" s="58"/>
      <c r="AZ520" s="58"/>
      <c r="BA520" s="58"/>
      <c r="BB520" s="58"/>
      <c r="BC520" s="58"/>
      <c r="BD520" s="58"/>
      <c r="BE520" s="58"/>
      <c r="BF520" s="58"/>
      <c r="BG520" s="58"/>
      <c r="BH520" s="58"/>
      <c r="BI520" s="58"/>
      <c r="BJ520" s="58"/>
      <c r="BK520" s="58"/>
      <c r="BL520" s="58"/>
      <c r="BM520" s="58"/>
      <c r="BN520" s="58"/>
      <c r="BO520" s="58"/>
      <c r="BP520" s="58"/>
      <c r="BQ520" s="58"/>
      <c r="BR520" s="58"/>
      <c r="BS520" s="58"/>
      <c r="BT520" s="58"/>
      <c r="BU520" s="58"/>
      <c r="BV520" s="58"/>
      <c r="BW520" s="58"/>
      <c r="BX520" s="58"/>
      <c r="BY520" s="58"/>
      <c r="BZ520" s="58"/>
      <c r="CA520" s="58"/>
      <c r="CB520" s="58"/>
      <c r="CC520" s="58"/>
      <c r="CD520" s="58"/>
      <c r="CE520" s="58"/>
      <c r="CF520" s="58"/>
      <c r="CG520" s="58"/>
      <c r="CH520" s="58"/>
      <c r="CI520" s="58"/>
      <c r="CJ520" s="58"/>
      <c r="CK520" s="58"/>
      <c r="CL520" s="58"/>
      <c r="CM520" s="58"/>
      <c r="CN520" s="58"/>
      <c r="CO520" s="58"/>
      <c r="CP520" s="58"/>
      <c r="CQ520" s="58"/>
      <c r="CR520" s="58"/>
      <c r="CS520" s="58"/>
      <c r="CT520" s="58"/>
      <c r="CU520" s="58"/>
      <c r="CV520" s="58"/>
      <c r="CW520" s="58"/>
      <c r="CX520" s="58"/>
      <c r="CY520" s="58"/>
      <c r="CZ520" s="58"/>
      <c r="DA520" s="58"/>
      <c r="DB520" s="58"/>
      <c r="DC520" s="58"/>
      <c r="DD520" s="58"/>
      <c r="DE520" s="58"/>
      <c r="DF520" s="58"/>
      <c r="DG520" s="58"/>
      <c r="DH520" s="58"/>
      <c r="DI520" s="58"/>
      <c r="DJ520" s="58"/>
      <c r="DK520" s="58"/>
      <c r="DL520" s="58"/>
      <c r="DM520" s="58"/>
      <c r="DN520" s="58"/>
      <c r="DO520" s="58"/>
      <c r="DP520" s="58"/>
      <c r="DQ520" s="58"/>
      <c r="DR520" s="58"/>
      <c r="DS520" s="58"/>
      <c r="DT520" s="58"/>
      <c r="DU520" s="58"/>
      <c r="DV520" s="58"/>
      <c r="DW520" s="58"/>
      <c r="DX520" s="58"/>
      <c r="DY520" s="58"/>
      <c r="DZ520" s="58"/>
      <c r="EA520" s="58"/>
      <c r="EB520" s="58"/>
      <c r="EC520" s="58"/>
      <c r="ED520" s="58"/>
      <c r="EE520" s="58"/>
      <c r="EF520" s="58"/>
      <c r="EG520" s="58"/>
      <c r="EH520" s="58"/>
      <c r="EI520" s="58"/>
      <c r="EJ520" s="58"/>
      <c r="EK520" s="58"/>
      <c r="EL520" s="58"/>
      <c r="EN520" s="4">
        <v>7</v>
      </c>
      <c r="EO520" s="8">
        <v>1</v>
      </c>
    </row>
    <row r="521" spans="1:145">
      <c r="B521" s="30" t="s">
        <v>1052</v>
      </c>
      <c r="C521" s="18" t="s">
        <v>210</v>
      </c>
      <c r="D521" s="4">
        <v>7</v>
      </c>
      <c r="E521" s="8">
        <v>7</v>
      </c>
      <c r="F521" s="8">
        <v>1</v>
      </c>
      <c r="I521" s="64">
        <v>3.48</v>
      </c>
      <c r="J521" s="64">
        <v>3.88</v>
      </c>
      <c r="K521" s="64">
        <v>0.50960000000000005</v>
      </c>
      <c r="L521" s="64">
        <v>75.209999999999994</v>
      </c>
      <c r="M521" s="64">
        <v>0.111</v>
      </c>
      <c r="N521" s="64">
        <v>6.3299999999999995E-2</v>
      </c>
      <c r="O521" s="64">
        <v>0.63390000000000002</v>
      </c>
      <c r="P521" s="64">
        <v>4.0300000000000002E-2</v>
      </c>
      <c r="Q521" s="64">
        <v>12.23</v>
      </c>
      <c r="R521" s="64">
        <v>0</v>
      </c>
      <c r="S521" s="64">
        <v>96.158199999999994</v>
      </c>
      <c r="T521" s="31"/>
      <c r="V521" s="58">
        <f t="shared" si="669"/>
        <v>3.6190361300440319</v>
      </c>
      <c r="W521" s="58"/>
      <c r="X521" s="58">
        <f t="shared" si="670"/>
        <v>4.0350172944169094</v>
      </c>
      <c r="Y521" s="58"/>
      <c r="Z521" s="58">
        <f t="shared" si="671"/>
        <v>0.52996000341104565</v>
      </c>
      <c r="AA521" s="58"/>
      <c r="AB521" s="58">
        <f t="shared" si="672"/>
        <v>78.214858431210232</v>
      </c>
      <c r="AC521" s="58"/>
      <c r="AD521" s="58">
        <f t="shared" si="673"/>
        <v>0.11543477311347343</v>
      </c>
      <c r="AE521" s="58"/>
      <c r="AF521" s="58">
        <f t="shared" si="674"/>
        <v>6.5829019262007807E-2</v>
      </c>
      <c r="AG521" s="58"/>
      <c r="AH521" s="58">
        <f t="shared" si="675"/>
        <v>0.65922615023991715</v>
      </c>
      <c r="AI521" s="58"/>
      <c r="AJ521" s="58">
        <f t="shared" si="676"/>
        <v>4.1910102310567382E-2</v>
      </c>
      <c r="AK521" s="58"/>
      <c r="AL521" s="58">
        <f t="shared" si="677"/>
        <v>12.718624100700721</v>
      </c>
      <c r="AM521" s="58"/>
      <c r="AN521" s="58">
        <f t="shared" si="678"/>
        <v>0</v>
      </c>
      <c r="AO521" s="58"/>
      <c r="AP521" s="58">
        <f t="shared" si="679"/>
        <v>7.6540534244609413</v>
      </c>
      <c r="AQ521" s="58">
        <f t="shared" si="680"/>
        <v>2.8608247422680411E-2</v>
      </c>
      <c r="AR521" s="58">
        <f t="shared" si="681"/>
        <v>677.56756756756749</v>
      </c>
      <c r="AS521" s="58">
        <f t="shared" si="682"/>
        <v>19.384020618556697</v>
      </c>
      <c r="AT521" s="58">
        <f t="shared" si="683"/>
        <v>9.9858021769995253E-2</v>
      </c>
      <c r="AU521" s="58">
        <f t="shared" si="684"/>
        <v>8.0505529225908408</v>
      </c>
      <c r="AV521" s="58">
        <f t="shared" si="685"/>
        <v>4.5909909909909921</v>
      </c>
      <c r="AW521" s="58">
        <f t="shared" si="686"/>
        <v>6.7756947214466174E-3</v>
      </c>
      <c r="AX521" s="58">
        <f t="shared" si="687"/>
        <v>32.978817865907025</v>
      </c>
      <c r="AY521" s="58"/>
      <c r="AZ521" s="58"/>
      <c r="BA521" s="58"/>
      <c r="BB521" s="58"/>
      <c r="BC521" s="58"/>
      <c r="BD521" s="58"/>
      <c r="BE521" s="58"/>
      <c r="BF521" s="58"/>
      <c r="BG521" s="58"/>
      <c r="BH521" s="58"/>
      <c r="BI521" s="58"/>
      <c r="BJ521" s="58"/>
      <c r="BK521" s="58"/>
      <c r="BL521" s="58"/>
      <c r="BM521" s="58"/>
      <c r="BN521" s="58"/>
      <c r="BO521" s="58"/>
      <c r="BP521" s="58"/>
      <c r="BQ521" s="58"/>
      <c r="BR521" s="58"/>
      <c r="BS521" s="58"/>
      <c r="BT521" s="58"/>
      <c r="BU521" s="58"/>
      <c r="BV521" s="58"/>
      <c r="BW521" s="58"/>
      <c r="BX521" s="58"/>
      <c r="BY521" s="58"/>
      <c r="BZ521" s="58"/>
      <c r="CA521" s="58"/>
      <c r="CB521" s="58"/>
      <c r="CC521" s="58"/>
      <c r="CD521" s="58"/>
      <c r="CE521" s="58"/>
      <c r="CF521" s="58"/>
      <c r="CG521" s="58"/>
      <c r="CH521" s="58"/>
      <c r="CI521" s="58"/>
      <c r="CJ521" s="58"/>
      <c r="CK521" s="58"/>
      <c r="CL521" s="58"/>
      <c r="CM521" s="58"/>
      <c r="CN521" s="58"/>
      <c r="CO521" s="58"/>
      <c r="CP521" s="58"/>
      <c r="CQ521" s="58"/>
      <c r="CR521" s="58"/>
      <c r="CS521" s="58"/>
      <c r="CT521" s="58"/>
      <c r="CU521" s="58"/>
      <c r="CV521" s="58"/>
      <c r="CW521" s="58"/>
      <c r="CX521" s="58"/>
      <c r="CY521" s="58"/>
      <c r="CZ521" s="58"/>
      <c r="DA521" s="58"/>
      <c r="DB521" s="58"/>
      <c r="DC521" s="58"/>
      <c r="DD521" s="58"/>
      <c r="DE521" s="58"/>
      <c r="DF521" s="58"/>
      <c r="DG521" s="58"/>
      <c r="DH521" s="58"/>
      <c r="DI521" s="58"/>
      <c r="DJ521" s="58"/>
      <c r="DK521" s="58"/>
      <c r="DL521" s="58"/>
      <c r="DM521" s="58"/>
      <c r="DN521" s="58"/>
      <c r="DO521" s="58"/>
      <c r="DP521" s="58"/>
      <c r="DQ521" s="58"/>
      <c r="DR521" s="58"/>
      <c r="DS521" s="58"/>
      <c r="DT521" s="58"/>
      <c r="DU521" s="58"/>
      <c r="DV521" s="58"/>
      <c r="DW521" s="58"/>
      <c r="DX521" s="58"/>
      <c r="DY521" s="58"/>
      <c r="DZ521" s="58"/>
      <c r="EA521" s="58"/>
      <c r="EB521" s="58"/>
      <c r="EC521" s="58"/>
      <c r="ED521" s="58"/>
      <c r="EE521" s="58"/>
      <c r="EF521" s="58"/>
      <c r="EG521" s="58"/>
      <c r="EH521" s="58"/>
      <c r="EI521" s="58"/>
      <c r="EJ521" s="58"/>
      <c r="EK521" s="58"/>
      <c r="EL521" s="58"/>
      <c r="EN521" s="4">
        <v>7</v>
      </c>
      <c r="EO521" s="8">
        <v>1</v>
      </c>
    </row>
    <row r="522" spans="1:145">
      <c r="B522" s="30" t="s">
        <v>1053</v>
      </c>
      <c r="C522" s="18" t="s">
        <v>210</v>
      </c>
      <c r="D522" s="4">
        <v>7</v>
      </c>
      <c r="E522" s="8">
        <v>7</v>
      </c>
      <c r="F522" s="8">
        <v>1</v>
      </c>
      <c r="I522" s="64">
        <v>3.39</v>
      </c>
      <c r="J522" s="64">
        <v>3.89</v>
      </c>
      <c r="K522" s="64">
        <v>0.49680000000000002</v>
      </c>
      <c r="L522" s="64">
        <v>72.52</v>
      </c>
      <c r="M522" s="64">
        <v>0.1032</v>
      </c>
      <c r="N522" s="64">
        <v>9.1200000000000003E-2</v>
      </c>
      <c r="O522" s="64">
        <v>0.55020000000000002</v>
      </c>
      <c r="P522" s="64">
        <v>9.8400000000000001E-2</v>
      </c>
      <c r="Q522" s="64">
        <v>11.64</v>
      </c>
      <c r="R522" s="64">
        <v>3.5999999999999999E-3</v>
      </c>
      <c r="S522" s="64">
        <v>92.783500000000004</v>
      </c>
      <c r="T522" s="31"/>
      <c r="V522" s="58">
        <f t="shared" si="669"/>
        <v>3.6536668696481591</v>
      </c>
      <c r="W522" s="58"/>
      <c r="X522" s="58">
        <f t="shared" si="670"/>
        <v>4.1925557884753211</v>
      </c>
      <c r="Y522" s="58"/>
      <c r="Z522" s="58">
        <f t="shared" si="671"/>
        <v>0.53544002974666827</v>
      </c>
      <c r="AA522" s="58"/>
      <c r="AB522" s="58">
        <f t="shared" si="672"/>
        <v>78.160448786691603</v>
      </c>
      <c r="AC522" s="58"/>
      <c r="AD522" s="58">
        <f t="shared" si="673"/>
        <v>0.11122667284592627</v>
      </c>
      <c r="AE522" s="58"/>
      <c r="AF522" s="58">
        <f t="shared" si="674"/>
        <v>9.8293338794074384E-2</v>
      </c>
      <c r="AG522" s="58"/>
      <c r="AH522" s="58">
        <f t="shared" si="675"/>
        <v>0.59299336627740928</v>
      </c>
      <c r="AI522" s="58"/>
      <c r="AJ522" s="58">
        <f t="shared" si="676"/>
        <v>0.10605333922518551</v>
      </c>
      <c r="AK522" s="58"/>
      <c r="AL522" s="58">
        <f t="shared" si="677"/>
        <v>12.545334030296335</v>
      </c>
      <c r="AM522" s="58"/>
      <c r="AN522" s="58">
        <f t="shared" si="678"/>
        <v>3.8800002155555671E-3</v>
      </c>
      <c r="AO522" s="58"/>
      <c r="AP522" s="58">
        <f t="shared" si="679"/>
        <v>7.8462226581234802</v>
      </c>
      <c r="AQ522" s="58">
        <f t="shared" si="680"/>
        <v>2.6529562982005147E-2</v>
      </c>
      <c r="AR522" s="58">
        <f t="shared" si="681"/>
        <v>702.71317829457371</v>
      </c>
      <c r="AS522" s="58">
        <f t="shared" si="682"/>
        <v>18.642673521850902</v>
      </c>
      <c r="AT522" s="58">
        <f t="shared" si="683"/>
        <v>0.16575790621592149</v>
      </c>
      <c r="AU522" s="58">
        <f t="shared" si="684"/>
        <v>5.447368421052631</v>
      </c>
      <c r="AV522" s="58">
        <f t="shared" si="685"/>
        <v>4.8139534883720927</v>
      </c>
      <c r="AW522" s="58">
        <f t="shared" si="686"/>
        <v>6.850523993381135E-3</v>
      </c>
      <c r="AX522" s="58">
        <f t="shared" si="687"/>
        <v>42.103279502593615</v>
      </c>
      <c r="AY522" s="58"/>
      <c r="AZ522" s="58"/>
      <c r="BA522" s="58"/>
      <c r="BB522" s="58"/>
      <c r="BC522" s="58"/>
      <c r="BD522" s="58"/>
      <c r="BE522" s="58"/>
      <c r="BF522" s="58"/>
      <c r="BG522" s="58"/>
      <c r="BH522" s="58"/>
      <c r="BI522" s="58"/>
      <c r="BJ522" s="58"/>
      <c r="BK522" s="58"/>
      <c r="BL522" s="58"/>
      <c r="BM522" s="58"/>
      <c r="BN522" s="58"/>
      <c r="BO522" s="58"/>
      <c r="BP522" s="58"/>
      <c r="BQ522" s="58"/>
      <c r="BR522" s="58"/>
      <c r="BS522" s="58"/>
      <c r="BT522" s="58"/>
      <c r="BU522" s="58"/>
      <c r="BV522" s="58"/>
      <c r="BW522" s="58"/>
      <c r="BX522" s="58"/>
      <c r="BY522" s="58"/>
      <c r="BZ522" s="58"/>
      <c r="CA522" s="58"/>
      <c r="CB522" s="58"/>
      <c r="CC522" s="58"/>
      <c r="CD522" s="58"/>
      <c r="CE522" s="58"/>
      <c r="CF522" s="58"/>
      <c r="CG522" s="58"/>
      <c r="CH522" s="58"/>
      <c r="CI522" s="58"/>
      <c r="CJ522" s="58"/>
      <c r="CK522" s="58"/>
      <c r="CL522" s="58"/>
      <c r="CM522" s="58"/>
      <c r="CN522" s="58"/>
      <c r="CO522" s="58"/>
      <c r="CP522" s="58"/>
      <c r="CQ522" s="58"/>
      <c r="CR522" s="58"/>
      <c r="CS522" s="58"/>
      <c r="CT522" s="58"/>
      <c r="CU522" s="58"/>
      <c r="CV522" s="58"/>
      <c r="CW522" s="58"/>
      <c r="CX522" s="58"/>
      <c r="CY522" s="58"/>
      <c r="CZ522" s="58"/>
      <c r="DA522" s="58"/>
      <c r="DB522" s="58"/>
      <c r="DC522" s="58"/>
      <c r="DD522" s="58"/>
      <c r="DE522" s="58"/>
      <c r="DF522" s="58"/>
      <c r="DG522" s="58"/>
      <c r="DH522" s="58"/>
      <c r="DI522" s="58"/>
      <c r="DJ522" s="58"/>
      <c r="DK522" s="58"/>
      <c r="DL522" s="58"/>
      <c r="DM522" s="58"/>
      <c r="DN522" s="58"/>
      <c r="DO522" s="58"/>
      <c r="DP522" s="58"/>
      <c r="DQ522" s="58"/>
      <c r="DR522" s="58"/>
      <c r="DS522" s="58"/>
      <c r="DT522" s="58"/>
      <c r="DU522" s="58"/>
      <c r="DV522" s="58"/>
      <c r="DW522" s="58"/>
      <c r="DX522" s="58"/>
      <c r="DY522" s="58"/>
      <c r="DZ522" s="58"/>
      <c r="EA522" s="58"/>
      <c r="EB522" s="58"/>
      <c r="EC522" s="58"/>
      <c r="ED522" s="58"/>
      <c r="EE522" s="58"/>
      <c r="EF522" s="58"/>
      <c r="EG522" s="58"/>
      <c r="EH522" s="58"/>
      <c r="EI522" s="58"/>
      <c r="EJ522" s="58"/>
      <c r="EK522" s="58"/>
      <c r="EL522" s="58"/>
      <c r="EN522" s="4">
        <v>7</v>
      </c>
      <c r="EO522" s="8">
        <v>1</v>
      </c>
    </row>
    <row r="523" spans="1:145" s="16" customFormat="1">
      <c r="A523" s="1"/>
      <c r="B523" s="1" t="s">
        <v>130</v>
      </c>
      <c r="C523" s="1" t="s">
        <v>210</v>
      </c>
      <c r="D523" s="1">
        <v>7</v>
      </c>
      <c r="E523" s="1">
        <v>7</v>
      </c>
      <c r="F523" s="1">
        <v>1</v>
      </c>
      <c r="G523" s="1"/>
      <c r="H523" s="1"/>
      <c r="I523" s="59">
        <f t="shared" ref="I523:S523" si="688">AVERAGE(I509:I522)</f>
        <v>3.5592857142857142</v>
      </c>
      <c r="J523" s="59">
        <f t="shared" si="688"/>
        <v>3.8464285714285711</v>
      </c>
      <c r="K523" s="59">
        <f t="shared" si="688"/>
        <v>0.55615714285714291</v>
      </c>
      <c r="L523" s="59">
        <f t="shared" si="688"/>
        <v>74.976428571428571</v>
      </c>
      <c r="M523" s="59">
        <f t="shared" si="688"/>
        <v>8.856428571428572E-2</v>
      </c>
      <c r="N523" s="59">
        <f t="shared" si="688"/>
        <v>8.5228571428571431E-2</v>
      </c>
      <c r="O523" s="59">
        <f t="shared" si="688"/>
        <v>0.62509285714285723</v>
      </c>
      <c r="P523" s="59">
        <f t="shared" si="688"/>
        <v>5.9514285714285721E-2</v>
      </c>
      <c r="Q523" s="59">
        <f t="shared" si="688"/>
        <v>12.207142857142859</v>
      </c>
      <c r="R523" s="59">
        <f t="shared" si="688"/>
        <v>1.3935714285714286E-2</v>
      </c>
      <c r="S523" s="59">
        <f t="shared" si="688"/>
        <v>96.017849999999996</v>
      </c>
      <c r="T523" s="1"/>
      <c r="U523" s="1"/>
      <c r="V523" s="59">
        <f>AVERAGE(V509:V522)</f>
        <v>3.7069867370038208</v>
      </c>
      <c r="W523" s="59">
        <f>STDEV(V509:V522)</f>
        <v>0.10064574123902041</v>
      </c>
      <c r="X523" s="59">
        <f>AVERAGE(X509:X522)</f>
        <v>4.006636695985633</v>
      </c>
      <c r="Y523" s="59">
        <f>STDEV(X509:X522)</f>
        <v>0.1200242446261072</v>
      </c>
      <c r="Z523" s="59">
        <f>AVERAGE(Z509:Z522)</f>
        <v>0.57905911565806256</v>
      </c>
      <c r="AA523" s="59">
        <f>STDEV(Z509:Z522)</f>
        <v>8.6480950840639392E-2</v>
      </c>
      <c r="AB523" s="59">
        <f>AVERAGE(AB509:AB522)</f>
        <v>78.085930107585824</v>
      </c>
      <c r="AC523" s="59">
        <f>STDEV(AB509:AB522)</f>
        <v>0.19988623879753345</v>
      </c>
      <c r="AD523" s="59">
        <f>AVERAGE(AD509:AD522)</f>
        <v>9.2251316403103453E-2</v>
      </c>
      <c r="AE523" s="59">
        <f>STDEV(AD509:AD522)</f>
        <v>2.1684778335356591E-2</v>
      </c>
      <c r="AF523" s="59">
        <f>AVERAGE(AF509:AF522)</f>
        <v>8.8741349895411561E-2</v>
      </c>
      <c r="AG523" s="59">
        <f>STDEV(AF509:AF522)</f>
        <v>2.8343874197122931E-2</v>
      </c>
      <c r="AH523" s="59">
        <f>AVERAGE(AH509:AH522)</f>
        <v>0.65081727767322317</v>
      </c>
      <c r="AI523" s="59">
        <f>STDEV(AH509:AH522)</f>
        <v>7.285082974582209E-2</v>
      </c>
      <c r="AJ523" s="59">
        <f>AVERAGE(AJ509:AJ522)</f>
        <v>6.2176122761755645E-2</v>
      </c>
      <c r="AK523" s="59">
        <f>STDEV(AJ509:AJ522)</f>
        <v>4.5929641536502232E-2</v>
      </c>
      <c r="AL523" s="59">
        <f>AVERAGE(AL509:AL522)</f>
        <v>12.712849964325311</v>
      </c>
      <c r="AM523" s="59">
        <f>STDEV(AL509:AL522)</f>
        <v>0.11936978114062992</v>
      </c>
      <c r="AN523" s="59">
        <f>AVERAGE(AN509:AN522)</f>
        <v>1.447687964031907E-2</v>
      </c>
      <c r="AO523" s="59">
        <f>STDEV(AN509:AN522)</f>
        <v>1.3618453933929903E-2</v>
      </c>
      <c r="AP523" s="59">
        <f t="shared" ref="AP523:DA523" si="689">AVERAGE(AP509:AP522)</f>
        <v>7.7136234329894515</v>
      </c>
      <c r="AQ523" s="59">
        <f t="shared" si="689"/>
        <v>2.3075785381837372E-2</v>
      </c>
      <c r="AR523" s="59">
        <f t="shared" si="689"/>
        <v>899.78423481708091</v>
      </c>
      <c r="AS523" s="59">
        <f t="shared" si="689"/>
        <v>19.505832263601228</v>
      </c>
      <c r="AT523" s="59">
        <f t="shared" si="689"/>
        <v>0.13571452036536366</v>
      </c>
      <c r="AU523" s="59">
        <f t="shared" si="689"/>
        <v>7.2138967954195348</v>
      </c>
      <c r="AV523" s="59">
        <f t="shared" si="689"/>
        <v>6.5712370145894434</v>
      </c>
      <c r="AW523" s="59">
        <f t="shared" si="689"/>
        <v>7.4174260127587831E-3</v>
      </c>
      <c r="AX523" s="59">
        <f t="shared" si="689"/>
        <v>37.14753972360257</v>
      </c>
      <c r="AY523" s="59">
        <f t="shared" si="689"/>
        <v>35.5</v>
      </c>
      <c r="AZ523" s="59" t="e">
        <f t="shared" si="689"/>
        <v>#DIV/0!</v>
      </c>
      <c r="BA523" s="59" t="e">
        <f t="shared" si="689"/>
        <v>#DIV/0!</v>
      </c>
      <c r="BB523" s="59" t="e">
        <f t="shared" si="689"/>
        <v>#DIV/0!</v>
      </c>
      <c r="BC523" s="59">
        <f t="shared" si="689"/>
        <v>4645.5600000000004</v>
      </c>
      <c r="BD523" s="59">
        <f t="shared" si="689"/>
        <v>4.3599999999999994</v>
      </c>
      <c r="BE523" s="59" t="e">
        <f t="shared" si="689"/>
        <v>#DIV/0!</v>
      </c>
      <c r="BF523" s="59" t="e">
        <f t="shared" si="689"/>
        <v>#DIV/0!</v>
      </c>
      <c r="BG523" s="59" t="e">
        <f t="shared" si="689"/>
        <v>#DIV/0!</v>
      </c>
      <c r="BH523" s="59" t="e">
        <f t="shared" si="689"/>
        <v>#DIV/0!</v>
      </c>
      <c r="BI523" s="59">
        <f t="shared" si="689"/>
        <v>0.25750000000000001</v>
      </c>
      <c r="BJ523" s="59" t="e">
        <f t="shared" si="689"/>
        <v>#DIV/0!</v>
      </c>
      <c r="BK523" s="59" t="e">
        <f t="shared" si="689"/>
        <v>#DIV/0!</v>
      </c>
      <c r="BL523" s="59" t="e">
        <f t="shared" si="689"/>
        <v>#DIV/0!</v>
      </c>
      <c r="BM523" s="59">
        <f t="shared" si="689"/>
        <v>130.88</v>
      </c>
      <c r="BN523" s="59">
        <f t="shared" si="689"/>
        <v>67.710000000000008</v>
      </c>
      <c r="BO523" s="59">
        <f t="shared" si="689"/>
        <v>9.9700000000000006</v>
      </c>
      <c r="BP523" s="59">
        <f t="shared" si="689"/>
        <v>47.664999999999999</v>
      </c>
      <c r="BQ523" s="59">
        <f t="shared" si="689"/>
        <v>6.59</v>
      </c>
      <c r="BR523" s="59" t="e">
        <f t="shared" si="689"/>
        <v>#DIV/0!</v>
      </c>
      <c r="BS523" s="59">
        <f t="shared" si="689"/>
        <v>6.4</v>
      </c>
      <c r="BT523" s="59">
        <f t="shared" si="689"/>
        <v>1050.145</v>
      </c>
      <c r="BU523" s="59">
        <f t="shared" si="689"/>
        <v>14.914999999999999</v>
      </c>
      <c r="BV523" s="59">
        <f t="shared" si="689"/>
        <v>29.905000000000001</v>
      </c>
      <c r="BW523" s="59">
        <f t="shared" si="689"/>
        <v>3.29</v>
      </c>
      <c r="BX523" s="59">
        <f t="shared" si="689"/>
        <v>11.065000000000001</v>
      </c>
      <c r="BY523" s="59">
        <f t="shared" si="689"/>
        <v>1.94</v>
      </c>
      <c r="BZ523" s="59">
        <f t="shared" si="689"/>
        <v>0.35399999999999998</v>
      </c>
      <c r="CA523" s="59">
        <f t="shared" si="689"/>
        <v>1.7850000000000001</v>
      </c>
      <c r="CB523" s="59">
        <f t="shared" si="689"/>
        <v>0.25750000000000001</v>
      </c>
      <c r="CC523" s="59">
        <f t="shared" si="689"/>
        <v>1.4700000000000002</v>
      </c>
      <c r="CD523" s="59">
        <f t="shared" si="689"/>
        <v>0.35250000000000004</v>
      </c>
      <c r="CE523" s="59">
        <f t="shared" si="689"/>
        <v>1.0350000000000001</v>
      </c>
      <c r="CF523" s="59">
        <f t="shared" si="689"/>
        <v>0.13650000000000001</v>
      </c>
      <c r="CG523" s="59">
        <f t="shared" si="689"/>
        <v>1.155</v>
      </c>
      <c r="CH523" s="59">
        <f t="shared" si="689"/>
        <v>0.1835</v>
      </c>
      <c r="CI523" s="59">
        <f t="shared" si="689"/>
        <v>2.0449999999999999</v>
      </c>
      <c r="CJ523" s="59">
        <f t="shared" si="689"/>
        <v>0.65900000000000003</v>
      </c>
      <c r="CK523" s="59">
        <f t="shared" si="689"/>
        <v>13.955</v>
      </c>
      <c r="CL523" s="59">
        <f t="shared" si="689"/>
        <v>11.004999999999999</v>
      </c>
      <c r="CM523" s="59">
        <f t="shared" si="689"/>
        <v>4.5049999999999999</v>
      </c>
      <c r="CN523" s="59">
        <f t="shared" si="689"/>
        <v>1.3562746478640446</v>
      </c>
      <c r="CO523" s="59">
        <f t="shared" si="689"/>
        <v>13.036190187764991</v>
      </c>
      <c r="CP523" s="59">
        <f t="shared" si="689"/>
        <v>8.7759818315534712</v>
      </c>
      <c r="CQ523" s="59">
        <f t="shared" si="689"/>
        <v>7.696770159895709</v>
      </c>
      <c r="CR523" s="59">
        <f t="shared" si="689"/>
        <v>26.124470018170804</v>
      </c>
      <c r="CS523" s="59">
        <f t="shared" si="689"/>
        <v>7.4475068115899568</v>
      </c>
      <c r="CT523" s="59">
        <f t="shared" si="689"/>
        <v>1.2589277538686932</v>
      </c>
      <c r="CU523" s="59">
        <f t="shared" si="689"/>
        <v>3.5606820461384152</v>
      </c>
      <c r="CV523" s="59">
        <f t="shared" si="689"/>
        <v>5.0341110388591154E-2</v>
      </c>
      <c r="CW523" s="59">
        <f t="shared" si="689"/>
        <v>35.114675033772599</v>
      </c>
      <c r="CX523" s="59">
        <f t="shared" si="689"/>
        <v>2.1579262258768388</v>
      </c>
      <c r="CY523" s="59">
        <f t="shared" si="689"/>
        <v>0.40970328351696306</v>
      </c>
      <c r="CZ523" s="59">
        <f t="shared" si="689"/>
        <v>70.405474943763039</v>
      </c>
      <c r="DA523" s="59">
        <f t="shared" si="689"/>
        <v>0.32533972201175054</v>
      </c>
      <c r="DB523" s="59">
        <f t="shared" ref="DB523:EL523" si="690">AVERAGE(DB509:DB522)</f>
        <v>8.0275359048814927</v>
      </c>
      <c r="DC523" s="59">
        <f t="shared" si="690"/>
        <v>10.00581318901861</v>
      </c>
      <c r="DD523" s="59">
        <f t="shared" si="690"/>
        <v>95.468180082707732</v>
      </c>
      <c r="DE523" s="59">
        <f t="shared" si="690"/>
        <v>16.75073875943778</v>
      </c>
      <c r="DF523" s="59">
        <f t="shared" si="690"/>
        <v>159.55124446902653</v>
      </c>
      <c r="DG523" s="59">
        <f t="shared" si="690"/>
        <v>0.59985174092842908</v>
      </c>
      <c r="DH523" s="59">
        <f t="shared" si="690"/>
        <v>64.260410669737098</v>
      </c>
      <c r="DI523" s="59">
        <f t="shared" si="690"/>
        <v>11.845664316454538</v>
      </c>
      <c r="DJ523" s="59">
        <f t="shared" si="690"/>
        <v>1.9339789442793736</v>
      </c>
      <c r="DK523" s="59">
        <f t="shared" si="690"/>
        <v>22.036735303765582</v>
      </c>
      <c r="DL523" s="59">
        <f t="shared" si="690"/>
        <v>9.5598750527902929</v>
      </c>
      <c r="DM523" s="59">
        <f t="shared" si="690"/>
        <v>7.2369538163716811</v>
      </c>
      <c r="DN523" s="59">
        <f t="shared" si="690"/>
        <v>8.111404787945073</v>
      </c>
      <c r="DO523" s="59">
        <f t="shared" si="690"/>
        <v>2.2654890302359885</v>
      </c>
      <c r="DP523" s="59">
        <f t="shared" si="690"/>
        <v>1.690377044215627</v>
      </c>
      <c r="DQ523" s="59">
        <f t="shared" si="690"/>
        <v>0.14628898743532892</v>
      </c>
      <c r="DR523" s="59">
        <f t="shared" si="690"/>
        <v>0.13823112732889237</v>
      </c>
      <c r="DS523" s="59">
        <f t="shared" si="690"/>
        <v>86.995027660695484</v>
      </c>
      <c r="DT523" s="59">
        <f t="shared" si="690"/>
        <v>14.661449337938976</v>
      </c>
      <c r="DU523" s="59">
        <f t="shared" si="690"/>
        <v>0.17530078027914764</v>
      </c>
      <c r="DV523" s="59">
        <f t="shared" si="690"/>
        <v>4.0718452932133414E-2</v>
      </c>
      <c r="DW523" s="59">
        <f t="shared" si="690"/>
        <v>8.9257100364613318E-2</v>
      </c>
      <c r="DX523" s="59">
        <f t="shared" si="690"/>
        <v>0.22327961030371135</v>
      </c>
      <c r="DY523" s="59">
        <f t="shared" si="690"/>
        <v>11.908743814274523</v>
      </c>
      <c r="DZ523" s="59">
        <f t="shared" si="690"/>
        <v>147.09852133689984</v>
      </c>
      <c r="EA523" s="59">
        <f t="shared" si="690"/>
        <v>23.394561984264058</v>
      </c>
      <c r="EB523" s="59">
        <f t="shared" si="690"/>
        <v>1.4628677014042868</v>
      </c>
      <c r="EC523" s="59">
        <f t="shared" si="690"/>
        <v>20.449184074063226</v>
      </c>
      <c r="ED523" s="59">
        <f t="shared" si="690"/>
        <v>6.6381128356738124</v>
      </c>
      <c r="EE523" s="59">
        <f t="shared" si="690"/>
        <v>6.1314268382016301</v>
      </c>
      <c r="EF523" s="59">
        <f t="shared" si="690"/>
        <v>0.30205087308879774</v>
      </c>
      <c r="EG523" s="59">
        <f t="shared" si="690"/>
        <v>7.0405474943763053</v>
      </c>
      <c r="EH523" s="59">
        <f t="shared" si="690"/>
        <v>21.121642483128916</v>
      </c>
      <c r="EI523" s="59">
        <f t="shared" si="690"/>
        <v>7.9606491980088503</v>
      </c>
      <c r="EJ523" s="59">
        <f t="shared" si="690"/>
        <v>20.485164175848155</v>
      </c>
      <c r="EK523" s="59">
        <f t="shared" si="690"/>
        <v>39.18670502725621</v>
      </c>
      <c r="EL523" s="59">
        <f t="shared" si="690"/>
        <v>0.68166666666666664</v>
      </c>
      <c r="EN523" s="16">
        <v>7</v>
      </c>
      <c r="EO523" s="16">
        <v>1</v>
      </c>
    </row>
    <row r="524" spans="1:145" s="19" customFormat="1">
      <c r="A524" s="2"/>
      <c r="B524" s="2"/>
      <c r="C524" s="2"/>
      <c r="D524" s="2"/>
      <c r="E524" s="2"/>
      <c r="F524" s="2"/>
      <c r="G524" s="2"/>
      <c r="H524" s="2"/>
      <c r="I524" s="60">
        <f>STDEV(I509:I522)</f>
        <v>0.10041944997890564</v>
      </c>
      <c r="J524" s="60">
        <f t="shared" ref="J524:S524" si="691">STDEV(J509:J522)</f>
        <v>9.7239367056221243E-2</v>
      </c>
      <c r="K524" s="60">
        <f t="shared" si="691"/>
        <v>8.4354223042209672E-2</v>
      </c>
      <c r="L524" s="60">
        <f t="shared" si="691"/>
        <v>0.80411066156590549</v>
      </c>
      <c r="M524" s="60">
        <f t="shared" si="691"/>
        <v>2.0753669078497461E-2</v>
      </c>
      <c r="N524" s="60">
        <f t="shared" si="691"/>
        <v>2.7352694384829606E-2</v>
      </c>
      <c r="O524" s="60">
        <f t="shared" si="691"/>
        <v>7.2135187874367637E-2</v>
      </c>
      <c r="P524" s="60">
        <f t="shared" si="691"/>
        <v>4.3809339663572214E-2</v>
      </c>
      <c r="Q524" s="60">
        <f t="shared" si="691"/>
        <v>0.20730611224907045</v>
      </c>
      <c r="R524" s="60">
        <f t="shared" si="691"/>
        <v>1.3124586859013136E-2</v>
      </c>
      <c r="S524" s="60">
        <f t="shared" si="691"/>
        <v>0.99899238139082958</v>
      </c>
      <c r="T524" s="2"/>
      <c r="U524" s="2"/>
      <c r="V524" s="60"/>
      <c r="W524" s="60"/>
      <c r="X524" s="60"/>
      <c r="Y524" s="60"/>
      <c r="Z524" s="60"/>
      <c r="AA524" s="60"/>
      <c r="AB524" s="60"/>
      <c r="AC524" s="60"/>
      <c r="AD524" s="60"/>
      <c r="AE524" s="60"/>
      <c r="AF524" s="60"/>
      <c r="AG524" s="60"/>
      <c r="AH524" s="60"/>
      <c r="AI524" s="60"/>
      <c r="AJ524" s="60"/>
      <c r="AK524" s="60"/>
      <c r="AL524" s="60"/>
      <c r="AM524" s="60"/>
      <c r="AN524" s="60"/>
      <c r="AO524" s="60"/>
      <c r="AP524" s="60">
        <f t="shared" ref="AP524:DA524" si="692">STDEV(AP509:AP522)</f>
        <v>0.15890371581234877</v>
      </c>
      <c r="AQ524" s="60">
        <f t="shared" si="692"/>
        <v>5.5743612958588772E-3</v>
      </c>
      <c r="AR524" s="60">
        <f t="shared" si="692"/>
        <v>253.95463711404022</v>
      </c>
      <c r="AS524" s="60">
        <f t="shared" si="692"/>
        <v>0.60199017996219428</v>
      </c>
      <c r="AT524" s="60">
        <f t="shared" si="692"/>
        <v>3.8418175980462856E-2</v>
      </c>
      <c r="AU524" s="60">
        <f t="shared" si="692"/>
        <v>2.7956700697123775</v>
      </c>
      <c r="AV524" s="60">
        <f t="shared" si="692"/>
        <v>1.6340983617793166</v>
      </c>
      <c r="AW524" s="60">
        <f t="shared" si="692"/>
        <v>1.1197958130715229E-3</v>
      </c>
      <c r="AX524" s="60">
        <f t="shared" si="692"/>
        <v>7.6254559821382948</v>
      </c>
      <c r="AY524" s="60">
        <f t="shared" si="692"/>
        <v>1.5839191898578628</v>
      </c>
      <c r="AZ524" s="60" t="e">
        <f t="shared" si="692"/>
        <v>#DIV/0!</v>
      </c>
      <c r="BA524" s="60" t="e">
        <f t="shared" si="692"/>
        <v>#DIV/0!</v>
      </c>
      <c r="BB524" s="60" t="e">
        <f t="shared" si="692"/>
        <v>#DIV/0!</v>
      </c>
      <c r="BC524" s="60">
        <f t="shared" si="692"/>
        <v>0</v>
      </c>
      <c r="BD524" s="60">
        <f t="shared" si="692"/>
        <v>0.19798989873223347</v>
      </c>
      <c r="BE524" s="60" t="e">
        <f t="shared" si="692"/>
        <v>#DIV/0!</v>
      </c>
      <c r="BF524" s="60" t="e">
        <f t="shared" si="692"/>
        <v>#DIV/0!</v>
      </c>
      <c r="BG524" s="60" t="e">
        <f t="shared" si="692"/>
        <v>#DIV/0!</v>
      </c>
      <c r="BH524" s="60" t="e">
        <f t="shared" si="692"/>
        <v>#DIV/0!</v>
      </c>
      <c r="BI524" s="60">
        <f t="shared" si="692"/>
        <v>2.7577164466275377E-2</v>
      </c>
      <c r="BJ524" s="60" t="e">
        <f t="shared" si="692"/>
        <v>#DIV/0!</v>
      </c>
      <c r="BK524" s="60" t="e">
        <f t="shared" si="692"/>
        <v>#DIV/0!</v>
      </c>
      <c r="BL524" s="60" t="e">
        <f t="shared" si="692"/>
        <v>#DIV/0!</v>
      </c>
      <c r="BM524" s="60">
        <f t="shared" si="692"/>
        <v>2.9415642097360353</v>
      </c>
      <c r="BN524" s="60">
        <f t="shared" si="692"/>
        <v>3.0971277015970848</v>
      </c>
      <c r="BO524" s="60">
        <f t="shared" si="692"/>
        <v>0</v>
      </c>
      <c r="BP524" s="60">
        <f t="shared" si="692"/>
        <v>0.6434671708797558</v>
      </c>
      <c r="BQ524" s="60">
        <f t="shared" si="692"/>
        <v>0.268700576850888</v>
      </c>
      <c r="BR524" s="60" t="e">
        <f t="shared" si="692"/>
        <v>#DIV/0!</v>
      </c>
      <c r="BS524" s="60">
        <f t="shared" si="692"/>
        <v>2.8284271247461926E-2</v>
      </c>
      <c r="BT524" s="60">
        <f t="shared" si="692"/>
        <v>20.781868299072542</v>
      </c>
      <c r="BU524" s="60">
        <f t="shared" si="692"/>
        <v>0.10606601717798238</v>
      </c>
      <c r="BV524" s="60">
        <f t="shared" si="692"/>
        <v>0.43133513652379357</v>
      </c>
      <c r="BW524" s="60">
        <f t="shared" si="692"/>
        <v>8.4852813742385777E-2</v>
      </c>
      <c r="BX524" s="60">
        <f t="shared" si="692"/>
        <v>0.48790367901871745</v>
      </c>
      <c r="BY524" s="60">
        <f t="shared" si="692"/>
        <v>9.8994949366116428E-2</v>
      </c>
      <c r="BZ524" s="60">
        <f t="shared" si="692"/>
        <v>8.7681240867132054E-2</v>
      </c>
      <c r="CA524" s="60">
        <f t="shared" si="692"/>
        <v>7.7781745930520299E-2</v>
      </c>
      <c r="CB524" s="60">
        <f t="shared" si="692"/>
        <v>7.7781745930520299E-3</v>
      </c>
      <c r="CC524" s="60">
        <f t="shared" si="692"/>
        <v>0.14142135623730948</v>
      </c>
      <c r="CD524" s="60">
        <f t="shared" si="692"/>
        <v>3.7476659402887011E-2</v>
      </c>
      <c r="CE524" s="60">
        <f t="shared" si="692"/>
        <v>3.5355339059327411E-2</v>
      </c>
      <c r="CF524" s="60">
        <f t="shared" si="692"/>
        <v>7.77817459305201E-3</v>
      </c>
      <c r="CG524" s="60">
        <f t="shared" si="692"/>
        <v>0.16263455967290591</v>
      </c>
      <c r="CH524" s="60">
        <f t="shared" si="692"/>
        <v>3.8890872965260115E-2</v>
      </c>
      <c r="CI524" s="60">
        <f t="shared" si="692"/>
        <v>0.16263455967290608</v>
      </c>
      <c r="CJ524" s="60">
        <f t="shared" si="692"/>
        <v>3.9597979746446695E-2</v>
      </c>
      <c r="CK524" s="60">
        <f t="shared" si="692"/>
        <v>1.7465537495307715</v>
      </c>
      <c r="CL524" s="60">
        <f t="shared" si="692"/>
        <v>0.45961940777125615</v>
      </c>
      <c r="CM524" s="60">
        <f t="shared" si="692"/>
        <v>7.0710678118653244E-3</v>
      </c>
      <c r="CN524" s="60">
        <f t="shared" si="692"/>
        <v>4.700628198532119E-2</v>
      </c>
      <c r="CO524" s="60">
        <f t="shared" si="692"/>
        <v>1.7437827132653099</v>
      </c>
      <c r="CP524" s="60">
        <f t="shared" si="692"/>
        <v>0.25963108611701352</v>
      </c>
      <c r="CQ524" s="60">
        <f t="shared" si="692"/>
        <v>0.33808007993996358</v>
      </c>
      <c r="CR524" s="60">
        <f t="shared" si="692"/>
        <v>3.3051138888047191</v>
      </c>
      <c r="CS524" s="60">
        <f t="shared" si="692"/>
        <v>6.7628104391159821E-2</v>
      </c>
      <c r="CT524" s="60">
        <f t="shared" si="692"/>
        <v>0.10233332732033124</v>
      </c>
      <c r="CU524" s="60">
        <f t="shared" si="692"/>
        <v>0.15886852455946462</v>
      </c>
      <c r="CV524" s="60">
        <f t="shared" si="692"/>
        <v>9.2159969631293716E-4</v>
      </c>
      <c r="CW524" s="60">
        <f t="shared" si="692"/>
        <v>0.1884526048952207</v>
      </c>
      <c r="CX524" s="60">
        <f t="shared" si="692"/>
        <v>0.23916868538102365</v>
      </c>
      <c r="CY524" s="60">
        <f t="shared" si="692"/>
        <v>1.6468560901421202E-2</v>
      </c>
      <c r="CZ524" s="60">
        <f t="shared" si="692"/>
        <v>0.89267448771459745</v>
      </c>
      <c r="DA524" s="60">
        <f t="shared" si="692"/>
        <v>4.0211554535224396E-2</v>
      </c>
      <c r="DB524" s="60">
        <f t="shared" ref="DB524:EL524" si="693">STDEV(DB509:DB522)</f>
        <v>0.33920675893370245</v>
      </c>
      <c r="DC524" s="60">
        <f t="shared" si="693"/>
        <v>0.19348924302670795</v>
      </c>
      <c r="DD524" s="60">
        <f t="shared" si="693"/>
        <v>2.0987878320346391</v>
      </c>
      <c r="DE524" s="60">
        <f t="shared" si="693"/>
        <v>1.70396786328603</v>
      </c>
      <c r="DF524" s="60">
        <f t="shared" si="693"/>
        <v>9.6590864529858873</v>
      </c>
      <c r="DG524" s="60">
        <f t="shared" si="693"/>
        <v>4.9468794072418804E-2</v>
      </c>
      <c r="DH524" s="60">
        <f t="shared" si="693"/>
        <v>6.5489133513001638</v>
      </c>
      <c r="DI524" s="60">
        <f t="shared" si="693"/>
        <v>0.78817057479936259</v>
      </c>
      <c r="DJ524" s="60">
        <f t="shared" si="693"/>
        <v>4.5018690782707066E-2</v>
      </c>
      <c r="DK524" s="60">
        <f t="shared" si="693"/>
        <v>0.73348964691938889</v>
      </c>
      <c r="DL524" s="60">
        <f t="shared" si="693"/>
        <v>1.6401813278119197</v>
      </c>
      <c r="DM524" s="60">
        <f t="shared" si="693"/>
        <v>0.19743649381222311</v>
      </c>
      <c r="DN524" s="60">
        <f t="shared" si="693"/>
        <v>0.94843736752296992</v>
      </c>
      <c r="DO524" s="60">
        <f t="shared" si="693"/>
        <v>0.10846801615352832</v>
      </c>
      <c r="DP524" s="60">
        <f t="shared" si="693"/>
        <v>0.15231062935158463</v>
      </c>
      <c r="DQ524" s="60">
        <f t="shared" si="693"/>
        <v>9.0194004654230841E-3</v>
      </c>
      <c r="DR524" s="60">
        <f t="shared" si="693"/>
        <v>3.7711818823255405E-3</v>
      </c>
      <c r="DS524" s="60">
        <f t="shared" si="693"/>
        <v>20.329087113097284</v>
      </c>
      <c r="DT524" s="60">
        <f t="shared" si="693"/>
        <v>0.95507247956896413</v>
      </c>
      <c r="DU524" s="60">
        <f t="shared" si="693"/>
        <v>1.216904991691683E-3</v>
      </c>
      <c r="DV524" s="60">
        <f t="shared" si="693"/>
        <v>2.6265800288882155E-3</v>
      </c>
      <c r="DW524" s="60">
        <f t="shared" si="693"/>
        <v>1.1919111858083541E-2</v>
      </c>
      <c r="DX524" s="60">
        <f t="shared" si="693"/>
        <v>1.3922915787945144E-3</v>
      </c>
      <c r="DY524" s="60">
        <f t="shared" si="693"/>
        <v>0.76465733656996782</v>
      </c>
      <c r="DZ524" s="60">
        <f t="shared" si="693"/>
        <v>29.182396770693792</v>
      </c>
      <c r="EA524" s="60">
        <f t="shared" si="693"/>
        <v>2.1751743070567473</v>
      </c>
      <c r="EB524" s="60">
        <f t="shared" si="693"/>
        <v>6.1941090691965746E-2</v>
      </c>
      <c r="EC524" s="60">
        <f t="shared" si="693"/>
        <v>0.36924592821811925</v>
      </c>
      <c r="ED524" s="60">
        <f t="shared" si="693"/>
        <v>8.5326657163136546E-2</v>
      </c>
      <c r="EE524" s="60">
        <f t="shared" si="693"/>
        <v>0.55026420366830187</v>
      </c>
      <c r="EF524" s="60">
        <f t="shared" si="693"/>
        <v>1.6739031365602191E-3</v>
      </c>
      <c r="EG524" s="60">
        <f t="shared" si="693"/>
        <v>8.9267448771459354E-2</v>
      </c>
      <c r="EH524" s="60">
        <f t="shared" si="693"/>
        <v>0.26780234631437871</v>
      </c>
      <c r="EI524" s="60">
        <f t="shared" si="693"/>
        <v>0.217180143193446</v>
      </c>
      <c r="EJ524" s="60">
        <f t="shared" si="693"/>
        <v>0.82342804507106038</v>
      </c>
      <c r="EK524" s="60">
        <f t="shared" si="693"/>
        <v>4.9576708332070742</v>
      </c>
      <c r="EL524" s="60">
        <f t="shared" si="693"/>
        <v>5.4211519890968722E-2</v>
      </c>
    </row>
    <row r="525" spans="1:145" s="12" customFormat="1">
      <c r="B525" s="32"/>
      <c r="C525" s="5"/>
      <c r="D525" s="32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3"/>
      <c r="U525" s="3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N525" s="32"/>
    </row>
    <row r="526" spans="1:145">
      <c r="B526" s="30" t="s">
        <v>1054</v>
      </c>
      <c r="C526" s="18" t="s">
        <v>210</v>
      </c>
      <c r="D526" s="4">
        <v>8</v>
      </c>
      <c r="E526" s="8">
        <v>8</v>
      </c>
      <c r="F526" s="8">
        <v>1</v>
      </c>
      <c r="G526" s="8" t="s">
        <v>1192</v>
      </c>
      <c r="H526" s="8" t="s">
        <v>1193</v>
      </c>
      <c r="I526" s="64">
        <v>3.56</v>
      </c>
      <c r="J526" s="64">
        <v>3.9</v>
      </c>
      <c r="K526" s="64">
        <v>0.56020000000000003</v>
      </c>
      <c r="L526" s="64">
        <v>75.06</v>
      </c>
      <c r="M526" s="64">
        <v>6.5299999999999997E-2</v>
      </c>
      <c r="N526" s="64">
        <v>7.8100000000000003E-2</v>
      </c>
      <c r="O526" s="64">
        <v>0.57569999999999999</v>
      </c>
      <c r="P526" s="64">
        <v>8.7900000000000006E-2</v>
      </c>
      <c r="Q526" s="64">
        <v>12.17</v>
      </c>
      <c r="R526" s="64">
        <v>0</v>
      </c>
      <c r="S526" s="64">
        <v>96.057299999999998</v>
      </c>
      <c r="T526" s="31"/>
      <c r="V526" s="58">
        <f t="shared" ref="V526:V539" si="694">(I526*100)/S526</f>
        <v>3.7061212422168852</v>
      </c>
      <c r="W526" s="58"/>
      <c r="X526" s="58">
        <f t="shared" ref="X526:X539" si="695">(J526*100)/S526</f>
        <v>4.0600766417544527</v>
      </c>
      <c r="Y526" s="58"/>
      <c r="Z526" s="58">
        <f t="shared" ref="Z526:Z539" si="696">(K526*100)/S526</f>
        <v>0.58319357300278063</v>
      </c>
      <c r="AA526" s="58"/>
      <c r="AB526" s="58">
        <f t="shared" ref="AB526:AB539" si="697">(L526*100)/S526</f>
        <v>78.140859674381858</v>
      </c>
      <c r="AC526" s="58"/>
      <c r="AD526" s="58">
        <f t="shared" ref="AD526:AD539" si="698">(M526*100)/S526</f>
        <v>6.7980257617068135E-2</v>
      </c>
      <c r="AE526" s="58"/>
      <c r="AF526" s="58">
        <f t="shared" ref="AF526:AF539" si="699">(N526*100)/S526</f>
        <v>8.1305637364364816E-2</v>
      </c>
      <c r="AG526" s="58"/>
      <c r="AH526" s="58">
        <f t="shared" ref="AH526:AH539" si="700">(O526*100)/S526</f>
        <v>0.59932977504052265</v>
      </c>
      <c r="AI526" s="58"/>
      <c r="AJ526" s="58">
        <f t="shared" ref="AJ526:AJ539" si="701">(P526*100)/S526</f>
        <v>9.1507881233388835E-2</v>
      </c>
      <c r="AK526" s="58"/>
      <c r="AL526" s="58">
        <f t="shared" ref="AL526:AL539" si="702">(Q526*100)/S526</f>
        <v>12.669521212859408</v>
      </c>
      <c r="AM526" s="58"/>
      <c r="AN526" s="58">
        <f t="shared" ref="AN526:AN539" si="703">(R526*100)/S526</f>
        <v>0</v>
      </c>
      <c r="AO526" s="58"/>
      <c r="AP526" s="58">
        <f t="shared" ref="AP526:AP539" si="704">V526+X526</f>
        <v>7.7661978839713379</v>
      </c>
      <c r="AQ526" s="58">
        <f t="shared" ref="AQ526:AQ539" si="705">AD526/X526</f>
        <v>1.6743589743589742E-2</v>
      </c>
      <c r="AR526" s="58">
        <f t="shared" ref="AR526:AR539" si="706">AB526/AD526</f>
        <v>1149.4640122511487</v>
      </c>
      <c r="AS526" s="58">
        <f t="shared" ref="AS526:AS539" si="707">AB526/X526</f>
        <v>19.246153846153849</v>
      </c>
      <c r="AT526" s="58">
        <f t="shared" ref="AT526:AT539" si="708">AF526/AH526</f>
        <v>0.13566093451450409</v>
      </c>
      <c r="AU526" s="58">
        <f t="shared" ref="AU526:AU539" si="709">Z526/AF526</f>
        <v>7.1728553137003841</v>
      </c>
      <c r="AV526" s="58">
        <f t="shared" ref="AV526:AV539" si="710">Z526/AD526</f>
        <v>8.578866768759573</v>
      </c>
      <c r="AW526" s="58">
        <f t="shared" ref="AW526:AW539" si="711">Z526/AB526</f>
        <v>7.4633626432187581E-3</v>
      </c>
      <c r="AX526" s="58">
        <f t="shared" ref="AX526:AX539" si="712">((AF526/40.311)/((AF526/40.311)+(Z526/159.688)))*100</f>
        <v>35.578491438388163</v>
      </c>
      <c r="AY526" s="58"/>
      <c r="AZ526" s="58"/>
      <c r="BA526" s="58"/>
      <c r="BB526" s="58"/>
      <c r="BC526" s="58"/>
      <c r="BD526" s="58"/>
      <c r="BE526" s="58"/>
      <c r="BF526" s="58"/>
      <c r="BG526" s="58"/>
      <c r="BH526" s="58"/>
      <c r="BI526" s="58"/>
      <c r="BJ526" s="58"/>
      <c r="BK526" s="58"/>
      <c r="BL526" s="58"/>
      <c r="BM526" s="58"/>
      <c r="BN526" s="58"/>
      <c r="BO526" s="58"/>
      <c r="BP526" s="58"/>
      <c r="BQ526" s="58"/>
      <c r="BR526" s="58"/>
      <c r="BS526" s="58"/>
      <c r="BT526" s="58"/>
      <c r="BU526" s="58"/>
      <c r="BV526" s="58"/>
      <c r="BW526" s="58"/>
      <c r="BX526" s="58"/>
      <c r="BY526" s="58"/>
      <c r="BZ526" s="58"/>
      <c r="CA526" s="58"/>
      <c r="CB526" s="58"/>
      <c r="CC526" s="58"/>
      <c r="CD526" s="58"/>
      <c r="CE526" s="58"/>
      <c r="CF526" s="58"/>
      <c r="CG526" s="58"/>
      <c r="CH526" s="58"/>
      <c r="CI526" s="58"/>
      <c r="CJ526" s="58"/>
      <c r="CK526" s="58"/>
      <c r="CL526" s="58"/>
      <c r="CM526" s="58"/>
      <c r="CN526" s="58"/>
      <c r="CO526" s="58"/>
      <c r="CP526" s="58"/>
      <c r="CQ526" s="58"/>
      <c r="CR526" s="58"/>
      <c r="CS526" s="58"/>
      <c r="CT526" s="58"/>
      <c r="CU526" s="58"/>
      <c r="CV526" s="58"/>
      <c r="CW526" s="58"/>
      <c r="CX526" s="58"/>
      <c r="CY526" s="58"/>
      <c r="CZ526" s="58"/>
      <c r="DA526" s="58"/>
      <c r="DB526" s="58"/>
      <c r="DC526" s="58"/>
      <c r="DD526" s="58"/>
      <c r="DE526" s="58"/>
      <c r="DF526" s="58"/>
      <c r="DG526" s="58"/>
      <c r="DH526" s="58"/>
      <c r="DI526" s="58"/>
      <c r="DJ526" s="58"/>
      <c r="DK526" s="58"/>
      <c r="DL526" s="58"/>
      <c r="DM526" s="58"/>
      <c r="DN526" s="58"/>
      <c r="DO526" s="58"/>
      <c r="DP526" s="58"/>
      <c r="DQ526" s="58"/>
      <c r="DR526" s="58"/>
      <c r="DS526" s="58"/>
      <c r="DT526" s="58"/>
      <c r="DU526" s="58"/>
      <c r="DV526" s="58"/>
      <c r="DW526" s="58"/>
      <c r="DX526" s="58"/>
      <c r="DY526" s="58"/>
      <c r="DZ526" s="58"/>
      <c r="EA526" s="58"/>
      <c r="EB526" s="58"/>
      <c r="EC526" s="58"/>
      <c r="ED526" s="58"/>
      <c r="EE526" s="58"/>
      <c r="EF526" s="58"/>
      <c r="EG526" s="58"/>
      <c r="EH526" s="58"/>
      <c r="EI526" s="58"/>
      <c r="EJ526" s="58"/>
      <c r="EK526" s="58"/>
      <c r="EL526" s="58"/>
      <c r="EN526" s="4">
        <v>8</v>
      </c>
      <c r="EO526" s="8">
        <v>1</v>
      </c>
    </row>
    <row r="527" spans="1:145">
      <c r="B527" s="30" t="s">
        <v>1055</v>
      </c>
      <c r="C527" s="18" t="s">
        <v>210</v>
      </c>
      <c r="D527" s="4">
        <v>8</v>
      </c>
      <c r="E527" s="8">
        <v>8</v>
      </c>
      <c r="F527" s="8">
        <v>1</v>
      </c>
      <c r="I527" s="64">
        <v>3.68</v>
      </c>
      <c r="J527" s="64">
        <v>3.88</v>
      </c>
      <c r="K527" s="64">
        <v>0.60440000000000005</v>
      </c>
      <c r="L527" s="64">
        <v>74.13</v>
      </c>
      <c r="M527" s="64">
        <v>0.1148</v>
      </c>
      <c r="N527" s="64">
        <v>7.3499999999999996E-2</v>
      </c>
      <c r="O527" s="64">
        <v>0.63100000000000001</v>
      </c>
      <c r="P527" s="64">
        <v>6.1800000000000001E-2</v>
      </c>
      <c r="Q527" s="64">
        <v>11.73</v>
      </c>
      <c r="R527" s="64">
        <v>1.7299999999999999E-2</v>
      </c>
      <c r="S527" s="64">
        <v>94.922799999999995</v>
      </c>
      <c r="T527" s="31"/>
      <c r="V527" s="58">
        <f t="shared" si="694"/>
        <v>3.8768346487882788</v>
      </c>
      <c r="W527" s="58"/>
      <c r="X527" s="58">
        <f t="shared" si="695"/>
        <v>4.087532184048511</v>
      </c>
      <c r="Y527" s="58"/>
      <c r="Z527" s="58">
        <f t="shared" si="696"/>
        <v>0.63672795155642281</v>
      </c>
      <c r="AA527" s="58"/>
      <c r="AB527" s="58">
        <f t="shared" si="697"/>
        <v>78.095041444205194</v>
      </c>
      <c r="AC527" s="58"/>
      <c r="AD527" s="58">
        <f t="shared" si="698"/>
        <v>0.12094038523937348</v>
      </c>
      <c r="AE527" s="58"/>
      <c r="AF527" s="58">
        <f t="shared" si="699"/>
        <v>7.7431344208135452E-2</v>
      </c>
      <c r="AG527" s="58"/>
      <c r="AH527" s="58">
        <f t="shared" si="700"/>
        <v>0.66475072374603372</v>
      </c>
      <c r="AI527" s="58"/>
      <c r="AJ527" s="58">
        <f t="shared" si="701"/>
        <v>6.5105538395411847E-2</v>
      </c>
      <c r="AK527" s="58"/>
      <c r="AL527" s="58">
        <f t="shared" si="702"/>
        <v>12.357410443012638</v>
      </c>
      <c r="AM527" s="58"/>
      <c r="AN527" s="58">
        <f t="shared" si="703"/>
        <v>1.8225336800010115E-2</v>
      </c>
      <c r="AO527" s="58"/>
      <c r="AP527" s="58">
        <f t="shared" si="704"/>
        <v>7.9643668328367898</v>
      </c>
      <c r="AQ527" s="58">
        <f t="shared" si="705"/>
        <v>2.9587628865979383E-2</v>
      </c>
      <c r="AR527" s="58">
        <f t="shared" si="706"/>
        <v>645.73170731707319</v>
      </c>
      <c r="AS527" s="58">
        <f t="shared" si="707"/>
        <v>19.105670103092784</v>
      </c>
      <c r="AT527" s="58">
        <f t="shared" si="708"/>
        <v>0.11648177496038033</v>
      </c>
      <c r="AU527" s="58">
        <f t="shared" si="709"/>
        <v>8.2231292517006818</v>
      </c>
      <c r="AV527" s="58">
        <f t="shared" si="710"/>
        <v>5.2648083623693385</v>
      </c>
      <c r="AW527" s="58">
        <f t="shared" si="711"/>
        <v>8.1532443005530829E-3</v>
      </c>
      <c r="AX527" s="58">
        <f t="shared" si="712"/>
        <v>32.511720356039412</v>
      </c>
      <c r="AY527" s="58"/>
      <c r="AZ527" s="58"/>
      <c r="BA527" s="58"/>
      <c r="BB527" s="58"/>
      <c r="BC527" s="58"/>
      <c r="BD527" s="58"/>
      <c r="BE527" s="58"/>
      <c r="BF527" s="58"/>
      <c r="BG527" s="58"/>
      <c r="BH527" s="58"/>
      <c r="BI527" s="58"/>
      <c r="BJ527" s="58"/>
      <c r="BK527" s="58"/>
      <c r="BL527" s="58"/>
      <c r="BM527" s="58"/>
      <c r="BN527" s="58"/>
      <c r="BO527" s="58"/>
      <c r="BP527" s="58"/>
      <c r="BQ527" s="58"/>
      <c r="BR527" s="58"/>
      <c r="BS527" s="58"/>
      <c r="BT527" s="58"/>
      <c r="BU527" s="58"/>
      <c r="BV527" s="58"/>
      <c r="BW527" s="58"/>
      <c r="BX527" s="58"/>
      <c r="BY527" s="58"/>
      <c r="BZ527" s="58"/>
      <c r="CA527" s="58"/>
      <c r="CB527" s="58"/>
      <c r="CC527" s="58"/>
      <c r="CD527" s="58"/>
      <c r="CE527" s="58"/>
      <c r="CF527" s="58"/>
      <c r="CG527" s="58"/>
      <c r="CH527" s="58"/>
      <c r="CI527" s="58"/>
      <c r="CJ527" s="58"/>
      <c r="CK527" s="58"/>
      <c r="CL527" s="58"/>
      <c r="CM527" s="58"/>
      <c r="CN527" s="58"/>
      <c r="CO527" s="58"/>
      <c r="CP527" s="58"/>
      <c r="CQ527" s="58"/>
      <c r="CR527" s="58"/>
      <c r="CS527" s="58"/>
      <c r="CT527" s="58"/>
      <c r="CU527" s="58"/>
      <c r="CV527" s="58"/>
      <c r="CW527" s="58"/>
      <c r="CX527" s="58"/>
      <c r="CY527" s="58"/>
      <c r="CZ527" s="58"/>
      <c r="DA527" s="58"/>
      <c r="DB527" s="58"/>
      <c r="DC527" s="58"/>
      <c r="DD527" s="58"/>
      <c r="DE527" s="58"/>
      <c r="DF527" s="58"/>
      <c r="DG527" s="58"/>
      <c r="DH527" s="58"/>
      <c r="DI527" s="58"/>
      <c r="DJ527" s="58"/>
      <c r="DK527" s="58"/>
      <c r="DL527" s="58"/>
      <c r="DM527" s="58"/>
      <c r="DN527" s="58"/>
      <c r="DO527" s="58"/>
      <c r="DP527" s="58"/>
      <c r="DQ527" s="58"/>
      <c r="DR527" s="58"/>
      <c r="DS527" s="58"/>
      <c r="DT527" s="58"/>
      <c r="DU527" s="58"/>
      <c r="DV527" s="58"/>
      <c r="DW527" s="58"/>
      <c r="DX527" s="58"/>
      <c r="DY527" s="58"/>
      <c r="DZ527" s="58"/>
      <c r="EA527" s="58"/>
      <c r="EB527" s="58"/>
      <c r="EC527" s="58"/>
      <c r="ED527" s="58"/>
      <c r="EE527" s="58"/>
      <c r="EF527" s="58"/>
      <c r="EG527" s="58"/>
      <c r="EH527" s="58"/>
      <c r="EI527" s="58"/>
      <c r="EJ527" s="58"/>
      <c r="EK527" s="58"/>
      <c r="EL527" s="58"/>
      <c r="EN527" s="4">
        <v>8</v>
      </c>
      <c r="EO527" s="8">
        <v>1</v>
      </c>
    </row>
    <row r="528" spans="1:145">
      <c r="B528" s="30" t="s">
        <v>1056</v>
      </c>
      <c r="C528" s="18" t="s">
        <v>210</v>
      </c>
      <c r="D528" s="4">
        <v>8</v>
      </c>
      <c r="E528" s="8">
        <v>8</v>
      </c>
      <c r="F528" s="8">
        <v>1</v>
      </c>
      <c r="I528" s="64">
        <v>3.6</v>
      </c>
      <c r="J528" s="64">
        <v>3.91</v>
      </c>
      <c r="K528" s="64">
        <v>0.4708</v>
      </c>
      <c r="L528" s="64">
        <v>75.150000000000006</v>
      </c>
      <c r="M528" s="64">
        <v>8.3199999999999996E-2</v>
      </c>
      <c r="N528" s="64">
        <v>0.1135</v>
      </c>
      <c r="O528" s="64">
        <v>0.66339999999999999</v>
      </c>
      <c r="P528" s="64">
        <v>7.5800000000000006E-2</v>
      </c>
      <c r="Q528" s="64">
        <v>12.25</v>
      </c>
      <c r="R528" s="64">
        <v>1.9099999999999999E-2</v>
      </c>
      <c r="S528" s="64">
        <v>96.335899999999995</v>
      </c>
      <c r="T528" s="31"/>
      <c r="V528" s="58">
        <f t="shared" si="694"/>
        <v>3.7369246563326861</v>
      </c>
      <c r="W528" s="58"/>
      <c r="X528" s="58">
        <f t="shared" si="695"/>
        <v>4.0587153906280005</v>
      </c>
      <c r="Y528" s="58"/>
      <c r="Z528" s="58">
        <f t="shared" si="696"/>
        <v>0.48870670227817459</v>
      </c>
      <c r="AA528" s="58"/>
      <c r="AB528" s="58">
        <f t="shared" si="697"/>
        <v>78.008302200944826</v>
      </c>
      <c r="AC528" s="58"/>
      <c r="AD528" s="58">
        <f t="shared" si="698"/>
        <v>8.6364480946355418E-2</v>
      </c>
      <c r="AE528" s="58"/>
      <c r="AF528" s="58">
        <f t="shared" si="699"/>
        <v>0.11781693013715552</v>
      </c>
      <c r="AG528" s="58"/>
      <c r="AH528" s="58">
        <f t="shared" si="700"/>
        <v>0.68863217139197341</v>
      </c>
      <c r="AI528" s="58"/>
      <c r="AJ528" s="58">
        <f t="shared" si="701"/>
        <v>7.8683024708338239E-2</v>
      </c>
      <c r="AK528" s="58"/>
      <c r="AL528" s="58">
        <f t="shared" si="702"/>
        <v>12.715924177798724</v>
      </c>
      <c r="AM528" s="58"/>
      <c r="AN528" s="58">
        <f t="shared" si="703"/>
        <v>1.9826461371098416E-2</v>
      </c>
      <c r="AO528" s="58"/>
      <c r="AP528" s="58">
        <f t="shared" si="704"/>
        <v>7.7956400469606866</v>
      </c>
      <c r="AQ528" s="58">
        <f t="shared" si="705"/>
        <v>2.1278772378516626E-2</v>
      </c>
      <c r="AR528" s="58">
        <f t="shared" si="706"/>
        <v>903.24519230769226</v>
      </c>
      <c r="AS528" s="58">
        <f t="shared" si="707"/>
        <v>19.21994884910486</v>
      </c>
      <c r="AT528" s="58">
        <f t="shared" si="708"/>
        <v>0.17108833283087124</v>
      </c>
      <c r="AU528" s="58">
        <f t="shared" si="709"/>
        <v>4.1480176211453745</v>
      </c>
      <c r="AV528" s="58">
        <f t="shared" si="710"/>
        <v>5.6586538461538458</v>
      </c>
      <c r="AW528" s="58">
        <f t="shared" si="711"/>
        <v>6.2648037258815695E-3</v>
      </c>
      <c r="AX528" s="58">
        <f t="shared" si="712"/>
        <v>48.849377889233494</v>
      </c>
      <c r="AY528" s="58"/>
      <c r="AZ528" s="58"/>
      <c r="BA528" s="58"/>
      <c r="BB528" s="58"/>
      <c r="BC528" s="58"/>
      <c r="BD528" s="58"/>
      <c r="BE528" s="58"/>
      <c r="BF528" s="58"/>
      <c r="BG528" s="58"/>
      <c r="BH528" s="58"/>
      <c r="BI528" s="58"/>
      <c r="BJ528" s="58"/>
      <c r="BK528" s="58"/>
      <c r="BL528" s="58"/>
      <c r="BM528" s="58"/>
      <c r="BN528" s="58"/>
      <c r="BO528" s="58"/>
      <c r="BP528" s="58"/>
      <c r="BQ528" s="58"/>
      <c r="BR528" s="58"/>
      <c r="BS528" s="58"/>
      <c r="BT528" s="58"/>
      <c r="BU528" s="58"/>
      <c r="BV528" s="58"/>
      <c r="BW528" s="58"/>
      <c r="BX528" s="58"/>
      <c r="BY528" s="58"/>
      <c r="BZ528" s="58"/>
      <c r="CA528" s="58"/>
      <c r="CB528" s="58"/>
      <c r="CC528" s="58"/>
      <c r="CD528" s="58"/>
      <c r="CE528" s="58"/>
      <c r="CF528" s="58"/>
      <c r="CG528" s="58"/>
      <c r="CH528" s="58"/>
      <c r="CI528" s="58"/>
      <c r="CJ528" s="58"/>
      <c r="CK528" s="58"/>
      <c r="CL528" s="58"/>
      <c r="CM528" s="58"/>
      <c r="CN528" s="58"/>
      <c r="CO528" s="58"/>
      <c r="CP528" s="58"/>
      <c r="CQ528" s="58"/>
      <c r="CR528" s="58"/>
      <c r="CS528" s="58"/>
      <c r="CT528" s="58"/>
      <c r="CU528" s="58"/>
      <c r="CV528" s="58"/>
      <c r="CW528" s="58"/>
      <c r="CX528" s="58"/>
      <c r="CY528" s="58"/>
      <c r="CZ528" s="58"/>
      <c r="DA528" s="58"/>
      <c r="DB528" s="58"/>
      <c r="DC528" s="58"/>
      <c r="DD528" s="58"/>
      <c r="DE528" s="58"/>
      <c r="DF528" s="58"/>
      <c r="DG528" s="58"/>
      <c r="DH528" s="58"/>
      <c r="DI528" s="58"/>
      <c r="DJ528" s="58"/>
      <c r="DK528" s="58"/>
      <c r="DL528" s="58"/>
      <c r="DM528" s="58"/>
      <c r="DN528" s="58"/>
      <c r="DO528" s="58"/>
      <c r="DP528" s="58"/>
      <c r="DQ528" s="58"/>
      <c r="DR528" s="58"/>
      <c r="DS528" s="58"/>
      <c r="DT528" s="58"/>
      <c r="DU528" s="58"/>
      <c r="DV528" s="58"/>
      <c r="DW528" s="58"/>
      <c r="DX528" s="58"/>
      <c r="DY528" s="58"/>
      <c r="DZ528" s="58"/>
      <c r="EA528" s="58"/>
      <c r="EB528" s="58"/>
      <c r="EC528" s="58"/>
      <c r="ED528" s="58"/>
      <c r="EE528" s="58"/>
      <c r="EF528" s="58"/>
      <c r="EG528" s="58"/>
      <c r="EH528" s="58"/>
      <c r="EI528" s="58"/>
      <c r="EJ528" s="58"/>
      <c r="EK528" s="58"/>
      <c r="EL528" s="58"/>
      <c r="EN528" s="4">
        <v>8</v>
      </c>
      <c r="EO528" s="8">
        <v>1</v>
      </c>
    </row>
    <row r="529" spans="1:145">
      <c r="B529" s="30" t="s">
        <v>1057</v>
      </c>
      <c r="C529" s="18" t="s">
        <v>210</v>
      </c>
      <c r="D529" s="4">
        <v>8</v>
      </c>
      <c r="E529" s="8">
        <v>8</v>
      </c>
      <c r="F529" s="8">
        <v>1</v>
      </c>
      <c r="I529" s="64">
        <v>3.57</v>
      </c>
      <c r="J529" s="64">
        <v>3.94</v>
      </c>
      <c r="K529" s="64">
        <v>0.45839999999999997</v>
      </c>
      <c r="L529" s="64">
        <v>75.27</v>
      </c>
      <c r="M529" s="64">
        <v>9.11E-2</v>
      </c>
      <c r="N529" s="64">
        <v>0.1082</v>
      </c>
      <c r="O529" s="64">
        <v>0.61050000000000004</v>
      </c>
      <c r="P529" s="64">
        <v>6.0299999999999999E-2</v>
      </c>
      <c r="Q529" s="64">
        <v>12.43</v>
      </c>
      <c r="R529" s="64">
        <v>2.8999999999999998E-3</v>
      </c>
      <c r="S529" s="64">
        <v>96.541499999999999</v>
      </c>
      <c r="T529" s="31"/>
      <c r="V529" s="58">
        <f t="shared" si="694"/>
        <v>3.6978915803048431</v>
      </c>
      <c r="W529" s="58"/>
      <c r="X529" s="58">
        <f t="shared" si="695"/>
        <v>4.0811464499722918</v>
      </c>
      <c r="Y529" s="58"/>
      <c r="Z529" s="58">
        <f t="shared" si="696"/>
        <v>0.4748217087988067</v>
      </c>
      <c r="AA529" s="58"/>
      <c r="AB529" s="58">
        <f t="shared" si="697"/>
        <v>77.966470378023956</v>
      </c>
      <c r="AC529" s="58"/>
      <c r="AD529" s="58">
        <f t="shared" si="698"/>
        <v>9.4363563855958316E-2</v>
      </c>
      <c r="AE529" s="58"/>
      <c r="AF529" s="58">
        <f t="shared" si="699"/>
        <v>0.1120761537784269</v>
      </c>
      <c r="AG529" s="58"/>
      <c r="AH529" s="58">
        <f t="shared" si="700"/>
        <v>0.63237053495129047</v>
      </c>
      <c r="AI529" s="58"/>
      <c r="AJ529" s="58">
        <f t="shared" si="701"/>
        <v>6.2460185516073401E-2</v>
      </c>
      <c r="AK529" s="58"/>
      <c r="AL529" s="58">
        <f t="shared" si="702"/>
        <v>12.875291972882129</v>
      </c>
      <c r="AM529" s="58"/>
      <c r="AN529" s="58">
        <f t="shared" si="703"/>
        <v>3.0038895190151382E-3</v>
      </c>
      <c r="AO529" s="58"/>
      <c r="AP529" s="58">
        <f t="shared" si="704"/>
        <v>7.7790380302771354</v>
      </c>
      <c r="AQ529" s="58">
        <f t="shared" si="705"/>
        <v>2.3121827411167511E-2</v>
      </c>
      <c r="AR529" s="58">
        <f t="shared" si="706"/>
        <v>826.23490669593855</v>
      </c>
      <c r="AS529" s="58">
        <f t="shared" si="707"/>
        <v>19.104060913705581</v>
      </c>
      <c r="AT529" s="58">
        <f t="shared" si="708"/>
        <v>0.17723177723177722</v>
      </c>
      <c r="AU529" s="58">
        <f t="shared" si="709"/>
        <v>4.2365988909426981</v>
      </c>
      <c r="AV529" s="58">
        <f t="shared" si="710"/>
        <v>5.0318331503841929</v>
      </c>
      <c r="AW529" s="58">
        <f t="shared" si="711"/>
        <v>6.0900757273814263E-3</v>
      </c>
      <c r="AX529" s="58">
        <f t="shared" si="712"/>
        <v>48.321549095942693</v>
      </c>
      <c r="AY529" s="58"/>
      <c r="AZ529" s="58"/>
      <c r="BA529" s="58"/>
      <c r="BB529" s="58"/>
      <c r="BC529" s="58"/>
      <c r="BD529" s="58"/>
      <c r="BE529" s="58"/>
      <c r="BF529" s="58"/>
      <c r="BG529" s="58"/>
      <c r="BH529" s="58"/>
      <c r="BI529" s="58"/>
      <c r="BJ529" s="58"/>
      <c r="BK529" s="58"/>
      <c r="BL529" s="58"/>
      <c r="BM529" s="58"/>
      <c r="BN529" s="58"/>
      <c r="BO529" s="58"/>
      <c r="BP529" s="58"/>
      <c r="BQ529" s="58"/>
      <c r="BR529" s="58"/>
      <c r="BS529" s="58"/>
      <c r="BT529" s="58"/>
      <c r="BU529" s="58"/>
      <c r="BV529" s="58"/>
      <c r="BW529" s="58"/>
      <c r="BX529" s="58"/>
      <c r="BY529" s="58"/>
      <c r="BZ529" s="58"/>
      <c r="CA529" s="58"/>
      <c r="CB529" s="58"/>
      <c r="CC529" s="58"/>
      <c r="CD529" s="58"/>
      <c r="CE529" s="58"/>
      <c r="CF529" s="58"/>
      <c r="CG529" s="58"/>
      <c r="CH529" s="58"/>
      <c r="CI529" s="58"/>
      <c r="CJ529" s="58"/>
      <c r="CK529" s="58"/>
      <c r="CL529" s="58"/>
      <c r="CM529" s="58"/>
      <c r="CN529" s="58"/>
      <c r="CO529" s="58"/>
      <c r="CP529" s="58"/>
      <c r="CQ529" s="58"/>
      <c r="CR529" s="58"/>
      <c r="CS529" s="58"/>
      <c r="CT529" s="58"/>
      <c r="CU529" s="58"/>
      <c r="CV529" s="58"/>
      <c r="CW529" s="58"/>
      <c r="CX529" s="58"/>
      <c r="CY529" s="58"/>
      <c r="CZ529" s="58"/>
      <c r="DA529" s="58"/>
      <c r="DB529" s="58"/>
      <c r="DC529" s="58"/>
      <c r="DD529" s="58"/>
      <c r="DE529" s="58"/>
      <c r="DF529" s="58"/>
      <c r="DG529" s="58"/>
      <c r="DH529" s="58"/>
      <c r="DI529" s="58"/>
      <c r="DJ529" s="58"/>
      <c r="DK529" s="58"/>
      <c r="DL529" s="58"/>
      <c r="DM529" s="58"/>
      <c r="DN529" s="58"/>
      <c r="DO529" s="58"/>
      <c r="DP529" s="58"/>
      <c r="DQ529" s="58"/>
      <c r="DR529" s="58"/>
      <c r="DS529" s="58"/>
      <c r="DT529" s="58"/>
      <c r="DU529" s="58"/>
      <c r="DV529" s="58"/>
      <c r="DW529" s="58"/>
      <c r="DX529" s="58"/>
      <c r="DY529" s="58"/>
      <c r="DZ529" s="58"/>
      <c r="EA529" s="58"/>
      <c r="EB529" s="58"/>
      <c r="EC529" s="58"/>
      <c r="ED529" s="58"/>
      <c r="EE529" s="58"/>
      <c r="EF529" s="58"/>
      <c r="EG529" s="58"/>
      <c r="EH529" s="58"/>
      <c r="EI529" s="58"/>
      <c r="EJ529" s="58"/>
      <c r="EK529" s="58"/>
      <c r="EL529" s="58"/>
      <c r="EN529" s="4">
        <v>8</v>
      </c>
      <c r="EO529" s="8">
        <v>1</v>
      </c>
    </row>
    <row r="530" spans="1:145">
      <c r="B530" s="30" t="s">
        <v>1058</v>
      </c>
      <c r="C530" s="18" t="s">
        <v>210</v>
      </c>
      <c r="D530" s="4">
        <v>8</v>
      </c>
      <c r="E530" s="8">
        <v>8</v>
      </c>
      <c r="F530" s="8">
        <v>1</v>
      </c>
      <c r="I530" s="64">
        <v>3.5</v>
      </c>
      <c r="J530" s="64">
        <v>3.94</v>
      </c>
      <c r="K530" s="64">
        <v>0.63</v>
      </c>
      <c r="L530" s="64">
        <v>76.02</v>
      </c>
      <c r="M530" s="64">
        <v>9.1300000000000006E-2</v>
      </c>
      <c r="N530" s="64">
        <v>4.2599999999999999E-2</v>
      </c>
      <c r="O530" s="64">
        <v>0.57310000000000005</v>
      </c>
      <c r="P530" s="64">
        <v>1.6299999999999999E-2</v>
      </c>
      <c r="Q530" s="64">
        <v>12.1</v>
      </c>
      <c r="R530" s="64">
        <v>3.8199999999999998E-2</v>
      </c>
      <c r="S530" s="64">
        <v>96.951499999999996</v>
      </c>
      <c r="T530" s="31"/>
      <c r="V530" s="58">
        <f t="shared" si="694"/>
        <v>3.6100524489048649</v>
      </c>
      <c r="W530" s="58"/>
      <c r="X530" s="58">
        <f t="shared" si="695"/>
        <v>4.0638876139100484</v>
      </c>
      <c r="Y530" s="58"/>
      <c r="Z530" s="58">
        <f t="shared" si="696"/>
        <v>0.64980944080287573</v>
      </c>
      <c r="AA530" s="58"/>
      <c r="AB530" s="58">
        <f t="shared" si="697"/>
        <v>78.410339190213662</v>
      </c>
      <c r="AC530" s="58"/>
      <c r="AD530" s="58">
        <f t="shared" si="698"/>
        <v>9.417079673857548E-2</v>
      </c>
      <c r="AE530" s="58"/>
      <c r="AF530" s="58">
        <f t="shared" si="699"/>
        <v>4.3939495520956356E-2</v>
      </c>
      <c r="AG530" s="58"/>
      <c r="AH530" s="58">
        <f t="shared" si="700"/>
        <v>0.59112030241925095</v>
      </c>
      <c r="AI530" s="58"/>
      <c r="AJ530" s="58">
        <f t="shared" si="701"/>
        <v>1.6812529976328369E-2</v>
      </c>
      <c r="AK530" s="58"/>
      <c r="AL530" s="58">
        <f t="shared" si="702"/>
        <v>12.480467037642534</v>
      </c>
      <c r="AM530" s="58"/>
      <c r="AN530" s="58">
        <f t="shared" si="703"/>
        <v>3.9401143870904522E-2</v>
      </c>
      <c r="AO530" s="58"/>
      <c r="AP530" s="58">
        <f t="shared" si="704"/>
        <v>7.6739400628149133</v>
      </c>
      <c r="AQ530" s="58">
        <f t="shared" si="705"/>
        <v>2.3172588832487309E-2</v>
      </c>
      <c r="AR530" s="58">
        <f t="shared" si="706"/>
        <v>832.63964950711932</v>
      </c>
      <c r="AS530" s="58">
        <f t="shared" si="707"/>
        <v>19.294416243654819</v>
      </c>
      <c r="AT530" s="58">
        <f t="shared" si="708"/>
        <v>7.4332577211655898E-2</v>
      </c>
      <c r="AU530" s="58">
        <f t="shared" si="709"/>
        <v>14.788732394366198</v>
      </c>
      <c r="AV530" s="58">
        <f t="shared" si="710"/>
        <v>6.9003285870755748</v>
      </c>
      <c r="AW530" s="58">
        <f t="shared" si="711"/>
        <v>8.2872928176795594E-3</v>
      </c>
      <c r="AX530" s="58">
        <f t="shared" si="712"/>
        <v>21.127317966000472</v>
      </c>
      <c r="AY530" s="58"/>
      <c r="AZ530" s="58"/>
      <c r="BA530" s="58"/>
      <c r="BB530" s="58"/>
      <c r="BC530" s="58"/>
      <c r="BD530" s="58"/>
      <c r="BE530" s="58"/>
      <c r="BF530" s="58"/>
      <c r="BG530" s="58"/>
      <c r="BH530" s="58"/>
      <c r="BI530" s="58"/>
      <c r="BJ530" s="58"/>
      <c r="BK530" s="58"/>
      <c r="BL530" s="58"/>
      <c r="BM530" s="58"/>
      <c r="BN530" s="58"/>
      <c r="BO530" s="58"/>
      <c r="BP530" s="58"/>
      <c r="BQ530" s="58"/>
      <c r="BR530" s="58"/>
      <c r="BS530" s="58"/>
      <c r="BT530" s="58"/>
      <c r="BU530" s="58"/>
      <c r="BV530" s="58"/>
      <c r="BW530" s="58"/>
      <c r="BX530" s="58"/>
      <c r="BY530" s="58"/>
      <c r="BZ530" s="58"/>
      <c r="CA530" s="58"/>
      <c r="CB530" s="58"/>
      <c r="CC530" s="58"/>
      <c r="CD530" s="58"/>
      <c r="CE530" s="58"/>
      <c r="CF530" s="58"/>
      <c r="CG530" s="58"/>
      <c r="CH530" s="58"/>
      <c r="CI530" s="58"/>
      <c r="CJ530" s="58"/>
      <c r="CK530" s="58"/>
      <c r="CL530" s="58"/>
      <c r="CM530" s="58"/>
      <c r="CN530" s="58"/>
      <c r="CO530" s="58"/>
      <c r="CP530" s="58"/>
      <c r="CQ530" s="58"/>
      <c r="CR530" s="58"/>
      <c r="CS530" s="58"/>
      <c r="CT530" s="58"/>
      <c r="CU530" s="58"/>
      <c r="CV530" s="58"/>
      <c r="CW530" s="58"/>
      <c r="CX530" s="58"/>
      <c r="CY530" s="58"/>
      <c r="CZ530" s="58"/>
      <c r="DA530" s="58"/>
      <c r="DB530" s="58"/>
      <c r="DC530" s="58"/>
      <c r="DD530" s="58"/>
      <c r="DE530" s="58"/>
      <c r="DF530" s="58"/>
      <c r="DG530" s="58"/>
      <c r="DH530" s="58"/>
      <c r="DI530" s="58"/>
      <c r="DJ530" s="58"/>
      <c r="DK530" s="58"/>
      <c r="DL530" s="58"/>
      <c r="DM530" s="58"/>
      <c r="DN530" s="58"/>
      <c r="DO530" s="58"/>
      <c r="DP530" s="58"/>
      <c r="DQ530" s="58"/>
      <c r="DR530" s="58"/>
      <c r="DS530" s="58"/>
      <c r="DT530" s="58"/>
      <c r="DU530" s="58"/>
      <c r="DV530" s="58"/>
      <c r="DW530" s="58"/>
      <c r="DX530" s="58"/>
      <c r="DY530" s="58"/>
      <c r="DZ530" s="58"/>
      <c r="EA530" s="58"/>
      <c r="EB530" s="58"/>
      <c r="EC530" s="58"/>
      <c r="ED530" s="58"/>
      <c r="EE530" s="58"/>
      <c r="EF530" s="58"/>
      <c r="EG530" s="58"/>
      <c r="EH530" s="58"/>
      <c r="EI530" s="58"/>
      <c r="EJ530" s="58"/>
      <c r="EK530" s="58"/>
      <c r="EL530" s="58"/>
      <c r="EN530" s="4">
        <v>8</v>
      </c>
      <c r="EO530" s="8">
        <v>1</v>
      </c>
    </row>
    <row r="531" spans="1:145">
      <c r="B531" s="30" t="s">
        <v>1059</v>
      </c>
      <c r="C531" s="18" t="s">
        <v>210</v>
      </c>
      <c r="D531" s="4">
        <v>8</v>
      </c>
      <c r="E531" s="8">
        <v>8</v>
      </c>
      <c r="F531" s="8">
        <v>1</v>
      </c>
      <c r="I531" s="64">
        <v>3.48</v>
      </c>
      <c r="J531" s="64">
        <v>4</v>
      </c>
      <c r="K531" s="64">
        <v>0.51529999999999998</v>
      </c>
      <c r="L531" s="64">
        <v>75.47</v>
      </c>
      <c r="M531" s="64">
        <v>0.1066</v>
      </c>
      <c r="N531" s="64">
        <v>6.5000000000000002E-2</v>
      </c>
      <c r="O531" s="64">
        <v>0.60560000000000003</v>
      </c>
      <c r="P531" s="64">
        <v>0</v>
      </c>
      <c r="Q531" s="64">
        <v>12.16</v>
      </c>
      <c r="R531" s="64">
        <v>0</v>
      </c>
      <c r="S531" s="64">
        <v>96.402500000000003</v>
      </c>
      <c r="T531" s="31"/>
      <c r="V531" s="58">
        <f t="shared" si="694"/>
        <v>3.6098648893960217</v>
      </c>
      <c r="W531" s="58"/>
      <c r="X531" s="58">
        <f t="shared" si="695"/>
        <v>4.1492699878115191</v>
      </c>
      <c r="Y531" s="58"/>
      <c r="Z531" s="58">
        <f t="shared" si="696"/>
        <v>0.53452970617981899</v>
      </c>
      <c r="AA531" s="58"/>
      <c r="AB531" s="58">
        <f t="shared" si="697"/>
        <v>78.286351495033841</v>
      </c>
      <c r="AC531" s="58"/>
      <c r="AD531" s="58">
        <f t="shared" si="698"/>
        <v>0.11057804517517698</v>
      </c>
      <c r="AE531" s="58"/>
      <c r="AF531" s="58">
        <f t="shared" si="699"/>
        <v>6.7425637301937194E-2</v>
      </c>
      <c r="AG531" s="58"/>
      <c r="AH531" s="58">
        <f t="shared" si="700"/>
        <v>0.62819947615466409</v>
      </c>
      <c r="AI531" s="58"/>
      <c r="AJ531" s="58">
        <f t="shared" si="701"/>
        <v>0</v>
      </c>
      <c r="AK531" s="58"/>
      <c r="AL531" s="58">
        <f t="shared" si="702"/>
        <v>12.613780762947018</v>
      </c>
      <c r="AM531" s="58"/>
      <c r="AN531" s="58">
        <f t="shared" si="703"/>
        <v>0</v>
      </c>
      <c r="AO531" s="58"/>
      <c r="AP531" s="58">
        <f t="shared" si="704"/>
        <v>7.7591348772075408</v>
      </c>
      <c r="AQ531" s="58">
        <f t="shared" si="705"/>
        <v>2.665E-2</v>
      </c>
      <c r="AR531" s="58">
        <f t="shared" si="706"/>
        <v>707.97373358348977</v>
      </c>
      <c r="AS531" s="58">
        <f t="shared" si="707"/>
        <v>18.8675</v>
      </c>
      <c r="AT531" s="58">
        <f t="shared" si="708"/>
        <v>0.10733157199471598</v>
      </c>
      <c r="AU531" s="58">
        <f t="shared" si="709"/>
        <v>7.9276923076923076</v>
      </c>
      <c r="AV531" s="58">
        <f t="shared" si="710"/>
        <v>4.8339587242026267</v>
      </c>
      <c r="AW531" s="58">
        <f t="shared" si="711"/>
        <v>6.8278786272691133E-3</v>
      </c>
      <c r="AX531" s="58">
        <f t="shared" si="712"/>
        <v>33.319617457489045</v>
      </c>
      <c r="AY531" s="58"/>
      <c r="AZ531" s="58"/>
      <c r="BA531" s="58"/>
      <c r="BB531" s="58"/>
      <c r="BC531" s="58"/>
      <c r="BD531" s="58"/>
      <c r="BE531" s="58"/>
      <c r="BF531" s="58"/>
      <c r="BG531" s="58"/>
      <c r="BH531" s="58"/>
      <c r="BI531" s="58"/>
      <c r="BJ531" s="58"/>
      <c r="BK531" s="58"/>
      <c r="BL531" s="58"/>
      <c r="BM531" s="58"/>
      <c r="BN531" s="58"/>
      <c r="BO531" s="58"/>
      <c r="BP531" s="58"/>
      <c r="BQ531" s="58"/>
      <c r="BR531" s="58"/>
      <c r="BS531" s="58"/>
      <c r="BT531" s="58"/>
      <c r="BU531" s="58"/>
      <c r="BV531" s="58"/>
      <c r="BW531" s="58"/>
      <c r="BX531" s="58"/>
      <c r="BY531" s="58"/>
      <c r="BZ531" s="58"/>
      <c r="CA531" s="58"/>
      <c r="CB531" s="58"/>
      <c r="CC531" s="58"/>
      <c r="CD531" s="58"/>
      <c r="CE531" s="58"/>
      <c r="CF531" s="58"/>
      <c r="CG531" s="58"/>
      <c r="CH531" s="58"/>
      <c r="CI531" s="58"/>
      <c r="CJ531" s="58"/>
      <c r="CK531" s="58"/>
      <c r="CL531" s="58"/>
      <c r="CM531" s="58"/>
      <c r="CN531" s="58"/>
      <c r="CO531" s="58"/>
      <c r="CP531" s="58"/>
      <c r="CQ531" s="58"/>
      <c r="CR531" s="58"/>
      <c r="CS531" s="58"/>
      <c r="CT531" s="58"/>
      <c r="CU531" s="58"/>
      <c r="CV531" s="58"/>
      <c r="CW531" s="58"/>
      <c r="CX531" s="58"/>
      <c r="CY531" s="58"/>
      <c r="CZ531" s="58"/>
      <c r="DA531" s="58"/>
      <c r="DB531" s="58"/>
      <c r="DC531" s="58"/>
      <c r="DD531" s="58"/>
      <c r="DE531" s="58"/>
      <c r="DF531" s="58"/>
      <c r="DG531" s="58"/>
      <c r="DH531" s="58"/>
      <c r="DI531" s="58"/>
      <c r="DJ531" s="58"/>
      <c r="DK531" s="58"/>
      <c r="DL531" s="58"/>
      <c r="DM531" s="58"/>
      <c r="DN531" s="58"/>
      <c r="DO531" s="58"/>
      <c r="DP531" s="58"/>
      <c r="DQ531" s="58"/>
      <c r="DR531" s="58"/>
      <c r="DS531" s="58"/>
      <c r="DT531" s="58"/>
      <c r="DU531" s="58"/>
      <c r="DV531" s="58"/>
      <c r="DW531" s="58"/>
      <c r="DX531" s="58"/>
      <c r="DY531" s="58"/>
      <c r="DZ531" s="58"/>
      <c r="EA531" s="58"/>
      <c r="EB531" s="58"/>
      <c r="EC531" s="58"/>
      <c r="ED531" s="58"/>
      <c r="EE531" s="58"/>
      <c r="EF531" s="58"/>
      <c r="EG531" s="58"/>
      <c r="EH531" s="58"/>
      <c r="EI531" s="58"/>
      <c r="EJ531" s="58"/>
      <c r="EK531" s="58"/>
      <c r="EL531" s="58"/>
      <c r="EN531" s="4">
        <v>8</v>
      </c>
      <c r="EO531" s="8">
        <v>1</v>
      </c>
    </row>
    <row r="532" spans="1:145">
      <c r="B532" s="30" t="s">
        <v>1060</v>
      </c>
      <c r="C532" s="18" t="s">
        <v>210</v>
      </c>
      <c r="D532" s="4">
        <v>8</v>
      </c>
      <c r="E532" s="8">
        <v>8</v>
      </c>
      <c r="F532" s="8">
        <v>1</v>
      </c>
      <c r="I532" s="64">
        <v>3.49</v>
      </c>
      <c r="J532" s="64">
        <v>3.93</v>
      </c>
      <c r="K532" s="64">
        <v>0.751</v>
      </c>
      <c r="L532" s="64">
        <v>75.64</v>
      </c>
      <c r="M532" s="64">
        <v>0.1089</v>
      </c>
      <c r="N532" s="64">
        <v>8.6400000000000005E-2</v>
      </c>
      <c r="O532" s="64">
        <v>0.56969999999999998</v>
      </c>
      <c r="P532" s="64">
        <v>1.11E-2</v>
      </c>
      <c r="Q532" s="64">
        <v>12.23</v>
      </c>
      <c r="R532" s="64">
        <v>9.4000000000000004E-3</v>
      </c>
      <c r="S532" s="64">
        <v>96.826599999999999</v>
      </c>
      <c r="T532" s="31"/>
      <c r="V532" s="58">
        <f t="shared" si="694"/>
        <v>3.6043814406371801</v>
      </c>
      <c r="W532" s="58"/>
      <c r="X532" s="58">
        <f t="shared" si="695"/>
        <v>4.0588020234109221</v>
      </c>
      <c r="Y532" s="58"/>
      <c r="Z532" s="58">
        <f t="shared" si="696"/>
        <v>0.77561331287063673</v>
      </c>
      <c r="AA532" s="58"/>
      <c r="AB532" s="58">
        <f t="shared" si="697"/>
        <v>78.119029275013276</v>
      </c>
      <c r="AC532" s="58"/>
      <c r="AD532" s="58">
        <f t="shared" si="698"/>
        <v>0.11246909423650113</v>
      </c>
      <c r="AE532" s="58"/>
      <c r="AF532" s="58">
        <f t="shared" si="699"/>
        <v>8.9231678071934786E-2</v>
      </c>
      <c r="AG532" s="58"/>
      <c r="AH532" s="58">
        <f t="shared" si="700"/>
        <v>0.58837137728681999</v>
      </c>
      <c r="AI532" s="58"/>
      <c r="AJ532" s="58">
        <f t="shared" si="701"/>
        <v>1.14637919745194E-2</v>
      </c>
      <c r="AK532" s="58"/>
      <c r="AL532" s="58">
        <f t="shared" si="702"/>
        <v>12.630826653006508</v>
      </c>
      <c r="AM532" s="58"/>
      <c r="AN532" s="58">
        <f t="shared" si="703"/>
        <v>9.7080760865299424E-3</v>
      </c>
      <c r="AO532" s="58"/>
      <c r="AP532" s="58">
        <f t="shared" si="704"/>
        <v>7.6631834640481022</v>
      </c>
      <c r="AQ532" s="58">
        <f t="shared" si="705"/>
        <v>2.770992366412214E-2</v>
      </c>
      <c r="AR532" s="58">
        <f t="shared" si="706"/>
        <v>694.58218549127639</v>
      </c>
      <c r="AS532" s="58">
        <f t="shared" si="707"/>
        <v>19.246819338422394</v>
      </c>
      <c r="AT532" s="58">
        <f t="shared" si="708"/>
        <v>0.15165876777251186</v>
      </c>
      <c r="AU532" s="58">
        <f t="shared" si="709"/>
        <v>8.692129629629628</v>
      </c>
      <c r="AV532" s="58">
        <f t="shared" si="710"/>
        <v>6.8962350780532589</v>
      </c>
      <c r="AW532" s="58">
        <f t="shared" si="711"/>
        <v>9.9286092014806964E-3</v>
      </c>
      <c r="AX532" s="58">
        <f t="shared" si="712"/>
        <v>31.306680383565066</v>
      </c>
      <c r="AY532" s="58"/>
      <c r="AZ532" s="58"/>
      <c r="BA532" s="58"/>
      <c r="BB532" s="58"/>
      <c r="BC532" s="58"/>
      <c r="BD532" s="58"/>
      <c r="BE532" s="58"/>
      <c r="BF532" s="58"/>
      <c r="BG532" s="58"/>
      <c r="BH532" s="58"/>
      <c r="BI532" s="58"/>
      <c r="BJ532" s="58"/>
      <c r="BK532" s="58"/>
      <c r="BL532" s="58"/>
      <c r="BM532" s="58"/>
      <c r="BN532" s="58"/>
      <c r="BO532" s="58"/>
      <c r="BP532" s="58"/>
      <c r="BQ532" s="58"/>
      <c r="BR532" s="58"/>
      <c r="BS532" s="58"/>
      <c r="BT532" s="58"/>
      <c r="BU532" s="58"/>
      <c r="BV532" s="58"/>
      <c r="BW532" s="58"/>
      <c r="BX532" s="58"/>
      <c r="BY532" s="58"/>
      <c r="BZ532" s="58"/>
      <c r="CA532" s="58"/>
      <c r="CB532" s="58"/>
      <c r="CC532" s="58"/>
      <c r="CD532" s="58"/>
      <c r="CE532" s="58"/>
      <c r="CF532" s="58"/>
      <c r="CG532" s="58"/>
      <c r="CH532" s="58"/>
      <c r="CI532" s="58"/>
      <c r="CJ532" s="58"/>
      <c r="CK532" s="58"/>
      <c r="CL532" s="58"/>
      <c r="CM532" s="58"/>
      <c r="CN532" s="58"/>
      <c r="CO532" s="58"/>
      <c r="CP532" s="58"/>
      <c r="CQ532" s="58"/>
      <c r="CR532" s="58"/>
      <c r="CS532" s="58"/>
      <c r="CT532" s="58"/>
      <c r="CU532" s="58"/>
      <c r="CV532" s="58"/>
      <c r="CW532" s="58"/>
      <c r="CX532" s="58"/>
      <c r="CY532" s="58"/>
      <c r="CZ532" s="58"/>
      <c r="DA532" s="58"/>
      <c r="DB532" s="58"/>
      <c r="DC532" s="58"/>
      <c r="DD532" s="58"/>
      <c r="DE532" s="58"/>
      <c r="DF532" s="58"/>
      <c r="DG532" s="58"/>
      <c r="DH532" s="58"/>
      <c r="DI532" s="58"/>
      <c r="DJ532" s="58"/>
      <c r="DK532" s="58"/>
      <c r="DL532" s="58"/>
      <c r="DM532" s="58"/>
      <c r="DN532" s="58"/>
      <c r="DO532" s="58"/>
      <c r="DP532" s="58"/>
      <c r="DQ532" s="58"/>
      <c r="DR532" s="58"/>
      <c r="DS532" s="58"/>
      <c r="DT532" s="58"/>
      <c r="DU532" s="58"/>
      <c r="DV532" s="58"/>
      <c r="DW532" s="58"/>
      <c r="DX532" s="58"/>
      <c r="DY532" s="58"/>
      <c r="DZ532" s="58"/>
      <c r="EA532" s="58"/>
      <c r="EB532" s="58"/>
      <c r="EC532" s="58"/>
      <c r="ED532" s="58"/>
      <c r="EE532" s="58"/>
      <c r="EF532" s="58"/>
      <c r="EG532" s="58"/>
      <c r="EH532" s="58"/>
      <c r="EI532" s="58"/>
      <c r="EJ532" s="58"/>
      <c r="EK532" s="58"/>
      <c r="EL532" s="58"/>
      <c r="EN532" s="4">
        <v>8</v>
      </c>
      <c r="EO532" s="8">
        <v>1</v>
      </c>
    </row>
    <row r="533" spans="1:145">
      <c r="B533" s="30" t="s">
        <v>1061</v>
      </c>
      <c r="C533" s="18" t="s">
        <v>210</v>
      </c>
      <c r="D533" s="4">
        <v>8</v>
      </c>
      <c r="E533" s="8">
        <v>8</v>
      </c>
      <c r="F533" s="8">
        <v>1</v>
      </c>
      <c r="I533" s="64">
        <v>3.52</v>
      </c>
      <c r="J533" s="64">
        <v>3.99</v>
      </c>
      <c r="K533" s="64">
        <v>0.48370000000000002</v>
      </c>
      <c r="L533" s="64">
        <v>75.62</v>
      </c>
      <c r="M533" s="64">
        <v>7.4399999999999994E-2</v>
      </c>
      <c r="N533" s="64">
        <v>0.1028</v>
      </c>
      <c r="O533" s="64">
        <v>0.5675</v>
      </c>
      <c r="P533" s="64">
        <v>3.2800000000000003E-2</v>
      </c>
      <c r="Q533" s="64">
        <v>12.08</v>
      </c>
      <c r="R533" s="64">
        <v>3.5000000000000003E-2</v>
      </c>
      <c r="S533" s="64">
        <v>96.506299999999996</v>
      </c>
      <c r="T533" s="31"/>
      <c r="V533" s="58">
        <f t="shared" si="694"/>
        <v>3.6474302713916087</v>
      </c>
      <c r="W533" s="58"/>
      <c r="X533" s="58">
        <f t="shared" si="695"/>
        <v>4.1344451087649201</v>
      </c>
      <c r="Y533" s="58"/>
      <c r="Z533" s="58">
        <f t="shared" si="696"/>
        <v>0.50121080178185262</v>
      </c>
      <c r="AA533" s="58"/>
      <c r="AB533" s="58">
        <f t="shared" si="697"/>
        <v>78.357578728020869</v>
      </c>
      <c r="AC533" s="58"/>
      <c r="AD533" s="58">
        <f t="shared" si="698"/>
        <v>7.7093412554413543E-2</v>
      </c>
      <c r="AE533" s="58"/>
      <c r="AF533" s="58">
        <f t="shared" si="699"/>
        <v>0.10652154315314132</v>
      </c>
      <c r="AG533" s="58"/>
      <c r="AH533" s="58">
        <f t="shared" si="700"/>
        <v>0.58804451108373235</v>
      </c>
      <c r="AI533" s="58"/>
      <c r="AJ533" s="58">
        <f t="shared" si="701"/>
        <v>3.3987418437967265E-2</v>
      </c>
      <c r="AK533" s="58"/>
      <c r="AL533" s="58">
        <f t="shared" si="702"/>
        <v>12.517317522275748</v>
      </c>
      <c r="AM533" s="58"/>
      <c r="AN533" s="58">
        <f t="shared" si="703"/>
        <v>3.6267062357587025E-2</v>
      </c>
      <c r="AO533" s="58"/>
      <c r="AP533" s="58">
        <f t="shared" si="704"/>
        <v>7.7818753801565288</v>
      </c>
      <c r="AQ533" s="58">
        <f t="shared" si="705"/>
        <v>1.8646616541353384E-2</v>
      </c>
      <c r="AR533" s="58">
        <f t="shared" si="706"/>
        <v>1016.3978494623657</v>
      </c>
      <c r="AS533" s="58">
        <f t="shared" si="707"/>
        <v>18.952380952380953</v>
      </c>
      <c r="AT533" s="58">
        <f t="shared" si="708"/>
        <v>0.18114537444933923</v>
      </c>
      <c r="AU533" s="58">
        <f t="shared" si="709"/>
        <v>4.705252918287937</v>
      </c>
      <c r="AV533" s="58">
        <f t="shared" si="710"/>
        <v>6.5013440860215059</v>
      </c>
      <c r="AW533" s="58">
        <f t="shared" si="711"/>
        <v>6.3964559640306796E-3</v>
      </c>
      <c r="AX533" s="58">
        <f t="shared" si="712"/>
        <v>45.708534763107316</v>
      </c>
      <c r="AY533" s="58"/>
      <c r="AZ533" s="58"/>
      <c r="BA533" s="58"/>
      <c r="BB533" s="58"/>
      <c r="BC533" s="58"/>
      <c r="BD533" s="58"/>
      <c r="BE533" s="58"/>
      <c r="BF533" s="58"/>
      <c r="BG533" s="58"/>
      <c r="BH533" s="58"/>
      <c r="BI533" s="58"/>
      <c r="BJ533" s="58"/>
      <c r="BK533" s="58"/>
      <c r="BL533" s="58"/>
      <c r="BM533" s="58"/>
      <c r="BN533" s="58"/>
      <c r="BO533" s="58"/>
      <c r="BP533" s="58"/>
      <c r="BQ533" s="58"/>
      <c r="BR533" s="58"/>
      <c r="BS533" s="58"/>
      <c r="BT533" s="58"/>
      <c r="BU533" s="58"/>
      <c r="BV533" s="58"/>
      <c r="BW533" s="58"/>
      <c r="BX533" s="58"/>
      <c r="BY533" s="58"/>
      <c r="BZ533" s="58"/>
      <c r="CA533" s="58"/>
      <c r="CB533" s="58"/>
      <c r="CC533" s="58"/>
      <c r="CD533" s="58"/>
      <c r="CE533" s="58"/>
      <c r="CF533" s="58"/>
      <c r="CG533" s="58"/>
      <c r="CH533" s="58"/>
      <c r="CI533" s="58"/>
      <c r="CJ533" s="58"/>
      <c r="CK533" s="58"/>
      <c r="CL533" s="58"/>
      <c r="CM533" s="58"/>
      <c r="CN533" s="58"/>
      <c r="CO533" s="58"/>
      <c r="CP533" s="58"/>
      <c r="CQ533" s="58"/>
      <c r="CR533" s="58"/>
      <c r="CS533" s="58"/>
      <c r="CT533" s="58"/>
      <c r="CU533" s="58"/>
      <c r="CV533" s="58"/>
      <c r="CW533" s="58"/>
      <c r="CX533" s="58"/>
      <c r="CY533" s="58"/>
      <c r="CZ533" s="58"/>
      <c r="DA533" s="58"/>
      <c r="DB533" s="58"/>
      <c r="DC533" s="58"/>
      <c r="DD533" s="58"/>
      <c r="DE533" s="58"/>
      <c r="DF533" s="58"/>
      <c r="DG533" s="58"/>
      <c r="DH533" s="58"/>
      <c r="DI533" s="58"/>
      <c r="DJ533" s="58"/>
      <c r="DK533" s="58"/>
      <c r="DL533" s="58"/>
      <c r="DM533" s="58"/>
      <c r="DN533" s="58"/>
      <c r="DO533" s="58"/>
      <c r="DP533" s="58"/>
      <c r="DQ533" s="58"/>
      <c r="DR533" s="58"/>
      <c r="DS533" s="58"/>
      <c r="DT533" s="58"/>
      <c r="DU533" s="58"/>
      <c r="DV533" s="58"/>
      <c r="DW533" s="58"/>
      <c r="DX533" s="58"/>
      <c r="DY533" s="58"/>
      <c r="DZ533" s="58"/>
      <c r="EA533" s="58"/>
      <c r="EB533" s="58"/>
      <c r="EC533" s="58"/>
      <c r="ED533" s="58"/>
      <c r="EE533" s="58"/>
      <c r="EF533" s="58"/>
      <c r="EG533" s="58"/>
      <c r="EH533" s="58"/>
      <c r="EI533" s="58"/>
      <c r="EJ533" s="58"/>
      <c r="EK533" s="58"/>
      <c r="EL533" s="58"/>
      <c r="EN533" s="4">
        <v>8</v>
      </c>
      <c r="EO533" s="8">
        <v>1</v>
      </c>
    </row>
    <row r="534" spans="1:145">
      <c r="B534" s="30" t="s">
        <v>1062</v>
      </c>
      <c r="C534" s="18" t="s">
        <v>210</v>
      </c>
      <c r="D534" s="4">
        <v>8</v>
      </c>
      <c r="E534" s="8">
        <v>8</v>
      </c>
      <c r="F534" s="8">
        <v>1</v>
      </c>
      <c r="I534" s="64">
        <v>3.56</v>
      </c>
      <c r="J534" s="64">
        <v>3.96</v>
      </c>
      <c r="K534" s="64">
        <v>0.45190000000000002</v>
      </c>
      <c r="L534" s="64">
        <v>75.239999999999995</v>
      </c>
      <c r="M534" s="64">
        <v>6.6600000000000006E-2</v>
      </c>
      <c r="N534" s="64">
        <v>7.1499999999999994E-2</v>
      </c>
      <c r="O534" s="64">
        <v>0.60880000000000001</v>
      </c>
      <c r="P534" s="64">
        <v>2.3E-3</v>
      </c>
      <c r="Q534" s="64">
        <v>12.34</v>
      </c>
      <c r="R534" s="64">
        <v>1.37E-2</v>
      </c>
      <c r="S534" s="64">
        <v>96.314800000000005</v>
      </c>
      <c r="T534" s="31"/>
      <c r="V534" s="58">
        <f t="shared" si="694"/>
        <v>3.6962128354105492</v>
      </c>
      <c r="W534" s="58"/>
      <c r="X534" s="58">
        <f t="shared" si="695"/>
        <v>4.1115176483780269</v>
      </c>
      <c r="Y534" s="58"/>
      <c r="Z534" s="58">
        <f t="shared" si="696"/>
        <v>0.4691906124500077</v>
      </c>
      <c r="AA534" s="58"/>
      <c r="AB534" s="58">
        <f t="shared" si="697"/>
        <v>78.118835319182494</v>
      </c>
      <c r="AC534" s="58"/>
      <c r="AD534" s="58">
        <f t="shared" si="698"/>
        <v>6.9148251359085006E-2</v>
      </c>
      <c r="AE534" s="58"/>
      <c r="AF534" s="58">
        <f t="shared" si="699"/>
        <v>7.4235735317936591E-2</v>
      </c>
      <c r="AG534" s="58"/>
      <c r="AH534" s="58">
        <f t="shared" si="700"/>
        <v>0.63209392533650066</v>
      </c>
      <c r="AI534" s="58"/>
      <c r="AJ534" s="58">
        <f t="shared" si="701"/>
        <v>2.3880026745629951E-3</v>
      </c>
      <c r="AK534" s="58"/>
      <c r="AL534" s="58">
        <f t="shared" si="702"/>
        <v>12.81215348004668</v>
      </c>
      <c r="AM534" s="58"/>
      <c r="AN534" s="58">
        <f t="shared" si="703"/>
        <v>1.4224189844136105E-2</v>
      </c>
      <c r="AO534" s="58"/>
      <c r="AP534" s="58">
        <f t="shared" si="704"/>
        <v>7.8077304837885766</v>
      </c>
      <c r="AQ534" s="58">
        <f t="shared" si="705"/>
        <v>1.6818181818181819E-2</v>
      </c>
      <c r="AR534" s="58">
        <f t="shared" si="706"/>
        <v>1129.7297297297293</v>
      </c>
      <c r="AS534" s="58">
        <f t="shared" si="707"/>
        <v>18.999999999999996</v>
      </c>
      <c r="AT534" s="58">
        <f t="shared" si="708"/>
        <v>0.11744415243101182</v>
      </c>
      <c r="AU534" s="58">
        <f t="shared" si="709"/>
        <v>6.3202797202797214</v>
      </c>
      <c r="AV534" s="58">
        <f t="shared" si="710"/>
        <v>6.7852852852852852</v>
      </c>
      <c r="AW534" s="58">
        <f t="shared" si="711"/>
        <v>6.0061137692716659E-3</v>
      </c>
      <c r="AX534" s="58">
        <f t="shared" si="712"/>
        <v>38.528724662888095</v>
      </c>
      <c r="AY534" s="58"/>
      <c r="AZ534" s="58"/>
      <c r="BA534" s="58"/>
      <c r="BB534" s="58"/>
      <c r="BC534" s="58"/>
      <c r="BD534" s="58"/>
      <c r="BE534" s="58"/>
      <c r="BF534" s="58"/>
      <c r="BG534" s="58"/>
      <c r="BH534" s="58"/>
      <c r="BI534" s="58"/>
      <c r="BJ534" s="58"/>
      <c r="BK534" s="58"/>
      <c r="BL534" s="58"/>
      <c r="BM534" s="58"/>
      <c r="BN534" s="58"/>
      <c r="BO534" s="58"/>
      <c r="BP534" s="58"/>
      <c r="BQ534" s="58"/>
      <c r="BR534" s="58"/>
      <c r="BS534" s="58"/>
      <c r="BT534" s="58"/>
      <c r="BU534" s="58"/>
      <c r="BV534" s="58"/>
      <c r="BW534" s="58"/>
      <c r="BX534" s="58"/>
      <c r="BY534" s="58"/>
      <c r="BZ534" s="58"/>
      <c r="CA534" s="58"/>
      <c r="CB534" s="58"/>
      <c r="CC534" s="58"/>
      <c r="CD534" s="58"/>
      <c r="CE534" s="58"/>
      <c r="CF534" s="58"/>
      <c r="CG534" s="58"/>
      <c r="CH534" s="58"/>
      <c r="CI534" s="58"/>
      <c r="CJ534" s="58"/>
      <c r="CK534" s="58"/>
      <c r="CL534" s="58"/>
      <c r="CM534" s="58"/>
      <c r="CN534" s="58"/>
      <c r="CO534" s="58"/>
      <c r="CP534" s="58"/>
      <c r="CQ534" s="58"/>
      <c r="CR534" s="58"/>
      <c r="CS534" s="58"/>
      <c r="CT534" s="58"/>
      <c r="CU534" s="58"/>
      <c r="CV534" s="58"/>
      <c r="CW534" s="58"/>
      <c r="CX534" s="58"/>
      <c r="CY534" s="58"/>
      <c r="CZ534" s="58"/>
      <c r="DA534" s="58"/>
      <c r="DB534" s="58"/>
      <c r="DC534" s="58"/>
      <c r="DD534" s="58"/>
      <c r="DE534" s="58"/>
      <c r="DF534" s="58"/>
      <c r="DG534" s="58"/>
      <c r="DH534" s="58"/>
      <c r="DI534" s="58"/>
      <c r="DJ534" s="58"/>
      <c r="DK534" s="58"/>
      <c r="DL534" s="58"/>
      <c r="DM534" s="58"/>
      <c r="DN534" s="58"/>
      <c r="DO534" s="58"/>
      <c r="DP534" s="58"/>
      <c r="DQ534" s="58"/>
      <c r="DR534" s="58"/>
      <c r="DS534" s="58"/>
      <c r="DT534" s="58"/>
      <c r="DU534" s="58"/>
      <c r="DV534" s="58"/>
      <c r="DW534" s="58"/>
      <c r="DX534" s="58"/>
      <c r="DY534" s="58"/>
      <c r="DZ534" s="58"/>
      <c r="EA534" s="58"/>
      <c r="EB534" s="58"/>
      <c r="EC534" s="58"/>
      <c r="ED534" s="58"/>
      <c r="EE534" s="58"/>
      <c r="EF534" s="58"/>
      <c r="EG534" s="58"/>
      <c r="EH534" s="58"/>
      <c r="EI534" s="58"/>
      <c r="EJ534" s="58"/>
      <c r="EK534" s="58"/>
      <c r="EL534" s="58"/>
      <c r="EN534" s="4">
        <v>8</v>
      </c>
      <c r="EO534" s="8">
        <v>1</v>
      </c>
    </row>
    <row r="535" spans="1:145">
      <c r="B535" s="30" t="s">
        <v>1063</v>
      </c>
      <c r="C535" s="18" t="s">
        <v>210</v>
      </c>
      <c r="D535" s="4">
        <v>8</v>
      </c>
      <c r="E535" s="8">
        <v>8</v>
      </c>
      <c r="F535" s="8">
        <v>1</v>
      </c>
      <c r="I535" s="64">
        <v>3.62</v>
      </c>
      <c r="J535" s="64">
        <v>3.95</v>
      </c>
      <c r="K535" s="64">
        <v>0.47770000000000001</v>
      </c>
      <c r="L535" s="64">
        <v>75.569999999999993</v>
      </c>
      <c r="M535" s="64">
        <v>0.1081</v>
      </c>
      <c r="N535" s="64">
        <v>8.4599999999999995E-2</v>
      </c>
      <c r="O535" s="64">
        <v>0.57999999999999996</v>
      </c>
      <c r="P535" s="64">
        <v>3.3599999999999998E-2</v>
      </c>
      <c r="Q535" s="64">
        <v>12.12</v>
      </c>
      <c r="R535" s="64">
        <v>0</v>
      </c>
      <c r="S535" s="64">
        <v>96.5441</v>
      </c>
      <c r="T535" s="31"/>
      <c r="V535" s="58">
        <f t="shared" si="694"/>
        <v>3.7495817973340682</v>
      </c>
      <c r="W535" s="58"/>
      <c r="X535" s="58">
        <f t="shared" si="695"/>
        <v>4.0913945026159029</v>
      </c>
      <c r="Y535" s="58"/>
      <c r="Z535" s="58">
        <f t="shared" si="696"/>
        <v>0.49479978579737138</v>
      </c>
      <c r="AA535" s="58"/>
      <c r="AB535" s="58">
        <f t="shared" si="697"/>
        <v>78.275109509540187</v>
      </c>
      <c r="AC535" s="58"/>
      <c r="AD535" s="58">
        <f t="shared" si="698"/>
        <v>0.11196955588171624</v>
      </c>
      <c r="AE535" s="58"/>
      <c r="AF535" s="58">
        <f t="shared" si="699"/>
        <v>8.7628348081343121E-2</v>
      </c>
      <c r="AG535" s="58"/>
      <c r="AH535" s="58">
        <f t="shared" si="700"/>
        <v>0.60076172443474007</v>
      </c>
      <c r="AI535" s="58"/>
      <c r="AJ535" s="58">
        <f t="shared" si="701"/>
        <v>3.4802748174150466E-2</v>
      </c>
      <c r="AK535" s="58"/>
      <c r="AL535" s="58">
        <f t="shared" si="702"/>
        <v>12.553848448532847</v>
      </c>
      <c r="AM535" s="58"/>
      <c r="AN535" s="58">
        <f t="shared" si="703"/>
        <v>0</v>
      </c>
      <c r="AO535" s="58"/>
      <c r="AP535" s="58">
        <f t="shared" si="704"/>
        <v>7.840976299949971</v>
      </c>
      <c r="AQ535" s="58">
        <f t="shared" si="705"/>
        <v>2.7367088607594941E-2</v>
      </c>
      <c r="AR535" s="58">
        <f t="shared" si="706"/>
        <v>699.07493061979631</v>
      </c>
      <c r="AS535" s="58">
        <f t="shared" si="707"/>
        <v>19.13164556962025</v>
      </c>
      <c r="AT535" s="58">
        <f t="shared" si="708"/>
        <v>0.14586206896551723</v>
      </c>
      <c r="AU535" s="58">
        <f t="shared" si="709"/>
        <v>5.6465721040189143</v>
      </c>
      <c r="AV535" s="58">
        <f t="shared" si="710"/>
        <v>4.4190564292321923</v>
      </c>
      <c r="AW535" s="58">
        <f t="shared" si="711"/>
        <v>6.3212915177980698E-3</v>
      </c>
      <c r="AX535" s="58">
        <f t="shared" si="712"/>
        <v>41.230345219327504</v>
      </c>
      <c r="AY535" s="58"/>
      <c r="AZ535" s="58"/>
      <c r="BA535" s="58"/>
      <c r="BB535" s="58"/>
      <c r="BC535" s="58"/>
      <c r="BD535" s="58"/>
      <c r="BE535" s="58"/>
      <c r="BF535" s="58"/>
      <c r="BG535" s="58"/>
      <c r="BH535" s="58"/>
      <c r="BI535" s="58"/>
      <c r="BJ535" s="58"/>
      <c r="BK535" s="58"/>
      <c r="BL535" s="58"/>
      <c r="BM535" s="58"/>
      <c r="BN535" s="58"/>
      <c r="BO535" s="58"/>
      <c r="BP535" s="58"/>
      <c r="BQ535" s="58"/>
      <c r="BR535" s="58"/>
      <c r="BS535" s="58"/>
      <c r="BT535" s="58"/>
      <c r="BU535" s="58"/>
      <c r="BV535" s="58"/>
      <c r="BW535" s="58"/>
      <c r="BX535" s="58"/>
      <c r="BY535" s="58"/>
      <c r="BZ535" s="58"/>
      <c r="CA535" s="58"/>
      <c r="CB535" s="58"/>
      <c r="CC535" s="58"/>
      <c r="CD535" s="58"/>
      <c r="CE535" s="58"/>
      <c r="CF535" s="58"/>
      <c r="CG535" s="58"/>
      <c r="CH535" s="58"/>
      <c r="CI535" s="58"/>
      <c r="CJ535" s="58"/>
      <c r="CK535" s="58"/>
      <c r="CL535" s="58"/>
      <c r="CM535" s="58"/>
      <c r="CN535" s="58"/>
      <c r="CO535" s="58"/>
      <c r="CP535" s="58"/>
      <c r="CQ535" s="58"/>
      <c r="CR535" s="58"/>
      <c r="CS535" s="58"/>
      <c r="CT535" s="58"/>
      <c r="CU535" s="58"/>
      <c r="CV535" s="58"/>
      <c r="CW535" s="58"/>
      <c r="CX535" s="58"/>
      <c r="CY535" s="58"/>
      <c r="CZ535" s="58"/>
      <c r="DA535" s="58"/>
      <c r="DB535" s="58"/>
      <c r="DC535" s="58"/>
      <c r="DD535" s="58"/>
      <c r="DE535" s="58"/>
      <c r="DF535" s="58"/>
      <c r="DG535" s="58"/>
      <c r="DH535" s="58"/>
      <c r="DI535" s="58"/>
      <c r="DJ535" s="58"/>
      <c r="DK535" s="58"/>
      <c r="DL535" s="58"/>
      <c r="DM535" s="58"/>
      <c r="DN535" s="58"/>
      <c r="DO535" s="58"/>
      <c r="DP535" s="58"/>
      <c r="DQ535" s="58"/>
      <c r="DR535" s="58"/>
      <c r="DS535" s="58"/>
      <c r="DT535" s="58"/>
      <c r="DU535" s="58"/>
      <c r="DV535" s="58"/>
      <c r="DW535" s="58"/>
      <c r="DX535" s="58"/>
      <c r="DY535" s="58"/>
      <c r="DZ535" s="58"/>
      <c r="EA535" s="58"/>
      <c r="EB535" s="58"/>
      <c r="EC535" s="58"/>
      <c r="ED535" s="58"/>
      <c r="EE535" s="58"/>
      <c r="EF535" s="58"/>
      <c r="EG535" s="58"/>
      <c r="EH535" s="58"/>
      <c r="EI535" s="58"/>
      <c r="EJ535" s="58"/>
      <c r="EK535" s="58"/>
      <c r="EL535" s="58"/>
      <c r="EN535" s="4">
        <v>8</v>
      </c>
      <c r="EO535" s="8">
        <v>1</v>
      </c>
    </row>
    <row r="536" spans="1:145">
      <c r="B536" s="30" t="s">
        <v>1064</v>
      </c>
      <c r="C536" s="18" t="s">
        <v>210</v>
      </c>
      <c r="D536" s="4">
        <v>8</v>
      </c>
      <c r="E536" s="8">
        <v>8</v>
      </c>
      <c r="F536" s="8">
        <v>1</v>
      </c>
      <c r="I536" s="64">
        <v>3.62</v>
      </c>
      <c r="J536" s="64">
        <v>3.92</v>
      </c>
      <c r="K536" s="64">
        <v>0.49659999999999999</v>
      </c>
      <c r="L536" s="64">
        <v>75.31</v>
      </c>
      <c r="M536" s="64">
        <v>8.3199999999999996E-2</v>
      </c>
      <c r="N536" s="64">
        <v>0.1018</v>
      </c>
      <c r="O536" s="64">
        <v>0.59970000000000001</v>
      </c>
      <c r="P536" s="64">
        <v>4.3200000000000002E-2</v>
      </c>
      <c r="Q536" s="64">
        <v>12.32</v>
      </c>
      <c r="R536" s="64">
        <v>3.0300000000000001E-2</v>
      </c>
      <c r="S536" s="64">
        <v>96.524799999999999</v>
      </c>
      <c r="T536" s="31"/>
      <c r="V536" s="58">
        <f t="shared" si="694"/>
        <v>3.7503315210184325</v>
      </c>
      <c r="W536" s="58"/>
      <c r="X536" s="58">
        <f t="shared" si="695"/>
        <v>4.0611324757989653</v>
      </c>
      <c r="Y536" s="58"/>
      <c r="Z536" s="58">
        <f t="shared" si="696"/>
        <v>0.51447918048004238</v>
      </c>
      <c r="AA536" s="58"/>
      <c r="AB536" s="58">
        <f t="shared" si="697"/>
        <v>78.021399681739823</v>
      </c>
      <c r="AC536" s="58"/>
      <c r="AD536" s="58">
        <f t="shared" si="698"/>
        <v>8.6195464792467841E-2</v>
      </c>
      <c r="AE536" s="58"/>
      <c r="AF536" s="58">
        <f t="shared" si="699"/>
        <v>0.10546512398886089</v>
      </c>
      <c r="AG536" s="58"/>
      <c r="AH536" s="58">
        <f t="shared" si="700"/>
        <v>0.62129110860628567</v>
      </c>
      <c r="AI536" s="58"/>
      <c r="AJ536" s="58">
        <f t="shared" si="701"/>
        <v>4.4755337488396767E-2</v>
      </c>
      <c r="AK536" s="58"/>
      <c r="AL536" s="58">
        <f t="shared" si="702"/>
        <v>12.763559209653891</v>
      </c>
      <c r="AM536" s="58"/>
      <c r="AN536" s="58">
        <f t="shared" si="703"/>
        <v>3.1390896432833847E-2</v>
      </c>
      <c r="AO536" s="58"/>
      <c r="AP536" s="58">
        <f t="shared" si="704"/>
        <v>7.8114639968173982</v>
      </c>
      <c r="AQ536" s="58">
        <f t="shared" si="705"/>
        <v>2.1224489795918369E-2</v>
      </c>
      <c r="AR536" s="58">
        <f t="shared" si="706"/>
        <v>905.16826923076928</v>
      </c>
      <c r="AS536" s="58">
        <f t="shared" si="707"/>
        <v>19.211734693877553</v>
      </c>
      <c r="AT536" s="58">
        <f t="shared" si="708"/>
        <v>0.16975154243788559</v>
      </c>
      <c r="AU536" s="58">
        <f t="shared" si="709"/>
        <v>4.8781925343811388</v>
      </c>
      <c r="AV536" s="58">
        <f t="shared" si="710"/>
        <v>5.9687499999999991</v>
      </c>
      <c r="AW536" s="58">
        <f t="shared" si="711"/>
        <v>6.5940778117115914E-3</v>
      </c>
      <c r="AX536" s="58">
        <f t="shared" si="712"/>
        <v>44.814283549454238</v>
      </c>
      <c r="AY536" s="58"/>
      <c r="AZ536" s="58"/>
      <c r="BA536" s="58"/>
      <c r="BB536" s="58"/>
      <c r="BC536" s="58"/>
      <c r="BD536" s="58"/>
      <c r="BE536" s="58"/>
      <c r="BF536" s="58"/>
      <c r="BG536" s="58"/>
      <c r="BH536" s="58"/>
      <c r="BI536" s="58"/>
      <c r="BJ536" s="58"/>
      <c r="BK536" s="58"/>
      <c r="BL536" s="58"/>
      <c r="BM536" s="58"/>
      <c r="BN536" s="58"/>
      <c r="BO536" s="58"/>
      <c r="BP536" s="58"/>
      <c r="BQ536" s="58"/>
      <c r="BR536" s="58"/>
      <c r="BS536" s="58"/>
      <c r="BT536" s="58"/>
      <c r="BU536" s="58"/>
      <c r="BV536" s="58"/>
      <c r="BW536" s="58"/>
      <c r="BX536" s="58"/>
      <c r="BY536" s="58"/>
      <c r="BZ536" s="58"/>
      <c r="CA536" s="58"/>
      <c r="CB536" s="58"/>
      <c r="CC536" s="58"/>
      <c r="CD536" s="58"/>
      <c r="CE536" s="58"/>
      <c r="CF536" s="58"/>
      <c r="CG536" s="58"/>
      <c r="CH536" s="58"/>
      <c r="CI536" s="58"/>
      <c r="CJ536" s="58"/>
      <c r="CK536" s="58"/>
      <c r="CL536" s="58"/>
      <c r="CM536" s="58"/>
      <c r="CN536" s="58"/>
      <c r="CO536" s="58"/>
      <c r="CP536" s="58"/>
      <c r="CQ536" s="58"/>
      <c r="CR536" s="58"/>
      <c r="CS536" s="58"/>
      <c r="CT536" s="58"/>
      <c r="CU536" s="58"/>
      <c r="CV536" s="58"/>
      <c r="CW536" s="58"/>
      <c r="CX536" s="58"/>
      <c r="CY536" s="58"/>
      <c r="CZ536" s="58"/>
      <c r="DA536" s="58"/>
      <c r="DB536" s="58"/>
      <c r="DC536" s="58"/>
      <c r="DD536" s="58"/>
      <c r="DE536" s="58"/>
      <c r="DF536" s="58"/>
      <c r="DG536" s="58"/>
      <c r="DH536" s="58"/>
      <c r="DI536" s="58"/>
      <c r="DJ536" s="58"/>
      <c r="DK536" s="58"/>
      <c r="DL536" s="58"/>
      <c r="DM536" s="58"/>
      <c r="DN536" s="58"/>
      <c r="DO536" s="58"/>
      <c r="DP536" s="58"/>
      <c r="DQ536" s="58"/>
      <c r="DR536" s="58"/>
      <c r="DS536" s="58"/>
      <c r="DT536" s="58"/>
      <c r="DU536" s="58"/>
      <c r="DV536" s="58"/>
      <c r="DW536" s="58"/>
      <c r="DX536" s="58"/>
      <c r="DY536" s="58"/>
      <c r="DZ536" s="58"/>
      <c r="EA536" s="58"/>
      <c r="EB536" s="58"/>
      <c r="EC536" s="58"/>
      <c r="ED536" s="58"/>
      <c r="EE536" s="58"/>
      <c r="EF536" s="58"/>
      <c r="EG536" s="58"/>
      <c r="EH536" s="58"/>
      <c r="EI536" s="58"/>
      <c r="EJ536" s="58"/>
      <c r="EK536" s="58"/>
      <c r="EL536" s="58"/>
      <c r="EN536" s="4">
        <v>8</v>
      </c>
      <c r="EO536" s="8">
        <v>1</v>
      </c>
    </row>
    <row r="537" spans="1:145">
      <c r="B537" s="30" t="s">
        <v>1065</v>
      </c>
      <c r="C537" s="18" t="s">
        <v>210</v>
      </c>
      <c r="D537" s="4">
        <v>8</v>
      </c>
      <c r="E537" s="8">
        <v>8</v>
      </c>
      <c r="F537" s="8">
        <v>1</v>
      </c>
      <c r="I537" s="64">
        <v>3.57</v>
      </c>
      <c r="J537" s="64">
        <v>3.94</v>
      </c>
      <c r="K537" s="64">
        <v>0.55379999999999996</v>
      </c>
      <c r="L537" s="64">
        <v>74.39</v>
      </c>
      <c r="M537" s="64">
        <v>0.11650000000000001</v>
      </c>
      <c r="N537" s="64">
        <v>6.8000000000000005E-2</v>
      </c>
      <c r="O537" s="64">
        <v>0.60729999999999995</v>
      </c>
      <c r="P537" s="64">
        <v>0</v>
      </c>
      <c r="Q537" s="64">
        <v>12.08</v>
      </c>
      <c r="R537" s="64">
        <v>7.6E-3</v>
      </c>
      <c r="S537" s="64">
        <v>95.333299999999994</v>
      </c>
      <c r="T537" s="31"/>
      <c r="V537" s="58">
        <f t="shared" si="694"/>
        <v>3.7447565541106833</v>
      </c>
      <c r="W537" s="58"/>
      <c r="X537" s="58">
        <f t="shared" si="695"/>
        <v>4.1328685779260761</v>
      </c>
      <c r="Y537" s="58"/>
      <c r="Z537" s="58">
        <f t="shared" si="696"/>
        <v>0.58090929402422864</v>
      </c>
      <c r="AA537" s="58"/>
      <c r="AB537" s="58">
        <f t="shared" si="697"/>
        <v>78.031495815208331</v>
      </c>
      <c r="AC537" s="58"/>
      <c r="AD537" s="58">
        <f t="shared" si="698"/>
        <v>0.12220283993106293</v>
      </c>
      <c r="AE537" s="58"/>
      <c r="AF537" s="58">
        <f t="shared" si="699"/>
        <v>7.132869626877493E-2</v>
      </c>
      <c r="AG537" s="58"/>
      <c r="AH537" s="58">
        <f t="shared" si="700"/>
        <v>0.63702819476510308</v>
      </c>
      <c r="AI537" s="58"/>
      <c r="AJ537" s="58">
        <f t="shared" si="701"/>
        <v>0</v>
      </c>
      <c r="AK537" s="58"/>
      <c r="AL537" s="58">
        <f t="shared" si="702"/>
        <v>12.671333101864722</v>
      </c>
      <c r="AM537" s="58"/>
      <c r="AN537" s="58">
        <f t="shared" si="703"/>
        <v>7.9720307594513158E-3</v>
      </c>
      <c r="AO537" s="58"/>
      <c r="AP537" s="58">
        <f t="shared" si="704"/>
        <v>7.8776251320367594</v>
      </c>
      <c r="AQ537" s="58">
        <f t="shared" si="705"/>
        <v>2.9568527918781732E-2</v>
      </c>
      <c r="AR537" s="58">
        <f t="shared" si="706"/>
        <v>638.54077253218884</v>
      </c>
      <c r="AS537" s="58">
        <f t="shared" si="707"/>
        <v>18.88071065989848</v>
      </c>
      <c r="AT537" s="58">
        <f t="shared" si="708"/>
        <v>0.11197101926560185</v>
      </c>
      <c r="AU537" s="58">
        <f t="shared" si="709"/>
        <v>8.1441176470588221</v>
      </c>
      <c r="AV537" s="58">
        <f t="shared" si="710"/>
        <v>4.753648068669527</v>
      </c>
      <c r="AW537" s="58">
        <f t="shared" si="711"/>
        <v>7.4445489985213061E-3</v>
      </c>
      <c r="AX537" s="58">
        <f t="shared" si="712"/>
        <v>32.723921374259177</v>
      </c>
      <c r="AY537" s="58"/>
      <c r="AZ537" s="58"/>
      <c r="BA537" s="58"/>
      <c r="BB537" s="58"/>
      <c r="BC537" s="58"/>
      <c r="BD537" s="58"/>
      <c r="BE537" s="58"/>
      <c r="BF537" s="58"/>
      <c r="BG537" s="58"/>
      <c r="BH537" s="58"/>
      <c r="BI537" s="58"/>
      <c r="BJ537" s="58"/>
      <c r="BK537" s="58"/>
      <c r="BL537" s="58"/>
      <c r="BM537" s="58"/>
      <c r="BN537" s="58"/>
      <c r="BO537" s="58"/>
      <c r="BP537" s="58"/>
      <c r="BQ537" s="58"/>
      <c r="BR537" s="58"/>
      <c r="BS537" s="58"/>
      <c r="BT537" s="58"/>
      <c r="BU537" s="58"/>
      <c r="BV537" s="58"/>
      <c r="BW537" s="58"/>
      <c r="BX537" s="58"/>
      <c r="BY537" s="58"/>
      <c r="BZ537" s="58"/>
      <c r="CA537" s="58"/>
      <c r="CB537" s="58"/>
      <c r="CC537" s="58"/>
      <c r="CD537" s="58"/>
      <c r="CE537" s="58"/>
      <c r="CF537" s="58"/>
      <c r="CG537" s="58"/>
      <c r="CH537" s="58"/>
      <c r="CI537" s="58"/>
      <c r="CJ537" s="58"/>
      <c r="CK537" s="58"/>
      <c r="CL537" s="58"/>
      <c r="CM537" s="58"/>
      <c r="CN537" s="58"/>
      <c r="CO537" s="58"/>
      <c r="CP537" s="58"/>
      <c r="CQ537" s="58"/>
      <c r="CR537" s="58"/>
      <c r="CS537" s="58"/>
      <c r="CT537" s="58"/>
      <c r="CU537" s="58"/>
      <c r="CV537" s="58"/>
      <c r="CW537" s="58"/>
      <c r="CX537" s="58"/>
      <c r="CY537" s="58"/>
      <c r="CZ537" s="58"/>
      <c r="DA537" s="58"/>
      <c r="DB537" s="58"/>
      <c r="DC537" s="58"/>
      <c r="DD537" s="58"/>
      <c r="DE537" s="58"/>
      <c r="DF537" s="58"/>
      <c r="DG537" s="58"/>
      <c r="DH537" s="58"/>
      <c r="DI537" s="58"/>
      <c r="DJ537" s="58"/>
      <c r="DK537" s="58"/>
      <c r="DL537" s="58"/>
      <c r="DM537" s="58"/>
      <c r="DN537" s="58"/>
      <c r="DO537" s="58"/>
      <c r="DP537" s="58"/>
      <c r="DQ537" s="58"/>
      <c r="DR537" s="58"/>
      <c r="DS537" s="58"/>
      <c r="DT537" s="58"/>
      <c r="DU537" s="58"/>
      <c r="DV537" s="58"/>
      <c r="DW537" s="58"/>
      <c r="DX537" s="58"/>
      <c r="DY537" s="58"/>
      <c r="DZ537" s="58"/>
      <c r="EA537" s="58"/>
      <c r="EB537" s="58"/>
      <c r="EC537" s="58"/>
      <c r="ED537" s="58"/>
      <c r="EE537" s="58"/>
      <c r="EF537" s="58"/>
      <c r="EG537" s="58"/>
      <c r="EH537" s="58"/>
      <c r="EI537" s="58"/>
      <c r="EJ537" s="58"/>
      <c r="EK537" s="58"/>
      <c r="EL537" s="58"/>
      <c r="EN537" s="4">
        <v>8</v>
      </c>
      <c r="EO537" s="8">
        <v>1</v>
      </c>
    </row>
    <row r="538" spans="1:145">
      <c r="B538" s="30" t="s">
        <v>1066</v>
      </c>
      <c r="C538" s="18" t="s">
        <v>210</v>
      </c>
      <c r="D538" s="4">
        <v>8</v>
      </c>
      <c r="E538" s="8">
        <v>8</v>
      </c>
      <c r="F538" s="8">
        <v>1</v>
      </c>
      <c r="I538" s="64">
        <v>3.51</v>
      </c>
      <c r="J538" s="64">
        <v>3.89</v>
      </c>
      <c r="K538" s="64">
        <v>0.54749999999999999</v>
      </c>
      <c r="L538" s="64">
        <v>75.3</v>
      </c>
      <c r="M538" s="64">
        <v>9.4E-2</v>
      </c>
      <c r="N538" s="64">
        <v>9.7000000000000003E-2</v>
      </c>
      <c r="O538" s="64">
        <v>0.62609999999999999</v>
      </c>
      <c r="P538" s="64">
        <v>9.4500000000000001E-2</v>
      </c>
      <c r="Q538" s="64">
        <v>12.41</v>
      </c>
      <c r="R538" s="64">
        <v>1.1900000000000001E-2</v>
      </c>
      <c r="S538" s="64">
        <v>96.581100000000006</v>
      </c>
      <c r="T538" s="31"/>
      <c r="V538" s="58">
        <f t="shared" si="694"/>
        <v>3.6342514218620412</v>
      </c>
      <c r="W538" s="58"/>
      <c r="X538" s="58">
        <f t="shared" si="695"/>
        <v>4.0277031427473906</v>
      </c>
      <c r="Y538" s="58"/>
      <c r="Z538" s="58">
        <f t="shared" si="696"/>
        <v>0.5668810978545491</v>
      </c>
      <c r="AA538" s="58"/>
      <c r="AB538" s="58">
        <f t="shared" si="697"/>
        <v>77.965564691228408</v>
      </c>
      <c r="AC538" s="58"/>
      <c r="AD538" s="58">
        <f t="shared" si="698"/>
        <v>9.7327530955849534E-2</v>
      </c>
      <c r="AE538" s="58"/>
      <c r="AF538" s="58">
        <f t="shared" si="699"/>
        <v>0.10043372875231282</v>
      </c>
      <c r="AG538" s="58"/>
      <c r="AH538" s="58">
        <f t="shared" si="700"/>
        <v>0.64826348012188717</v>
      </c>
      <c r="AI538" s="58"/>
      <c r="AJ538" s="58">
        <f t="shared" si="701"/>
        <v>9.7845230588593401E-2</v>
      </c>
      <c r="AK538" s="58"/>
      <c r="AL538" s="58">
        <f t="shared" si="702"/>
        <v>12.849304884703114</v>
      </c>
      <c r="AM538" s="58"/>
      <c r="AN538" s="58">
        <f t="shared" si="703"/>
        <v>1.2321251259304358E-2</v>
      </c>
      <c r="AO538" s="58"/>
      <c r="AP538" s="58">
        <f t="shared" si="704"/>
        <v>7.6619545646094318</v>
      </c>
      <c r="AQ538" s="58">
        <f t="shared" si="705"/>
        <v>2.4164524421593829E-2</v>
      </c>
      <c r="AR538" s="58">
        <f t="shared" si="706"/>
        <v>801.06382978723411</v>
      </c>
      <c r="AS538" s="58">
        <f t="shared" si="707"/>
        <v>19.357326478149101</v>
      </c>
      <c r="AT538" s="58">
        <f t="shared" si="708"/>
        <v>0.15492732790289093</v>
      </c>
      <c r="AU538" s="58">
        <f t="shared" si="709"/>
        <v>5.644329896907216</v>
      </c>
      <c r="AV538" s="58">
        <f t="shared" si="710"/>
        <v>5.8244680851063828</v>
      </c>
      <c r="AW538" s="58">
        <f t="shared" si="711"/>
        <v>7.2709163346613538E-3</v>
      </c>
      <c r="AX538" s="58">
        <f t="shared" si="712"/>
        <v>41.239969367951559</v>
      </c>
      <c r="AY538" s="58"/>
      <c r="AZ538" s="58"/>
      <c r="BA538" s="58"/>
      <c r="BB538" s="58"/>
      <c r="BC538" s="58"/>
      <c r="BD538" s="58"/>
      <c r="BE538" s="58"/>
      <c r="BF538" s="58"/>
      <c r="BG538" s="58"/>
      <c r="BH538" s="58"/>
      <c r="BI538" s="58"/>
      <c r="BJ538" s="58"/>
      <c r="BK538" s="58"/>
      <c r="BL538" s="58"/>
      <c r="BM538" s="58"/>
      <c r="BN538" s="58"/>
      <c r="BO538" s="58"/>
      <c r="BP538" s="58"/>
      <c r="BQ538" s="58"/>
      <c r="BR538" s="58"/>
      <c r="BS538" s="58"/>
      <c r="BT538" s="58"/>
      <c r="BU538" s="58"/>
      <c r="BV538" s="58"/>
      <c r="BW538" s="58"/>
      <c r="BX538" s="58"/>
      <c r="BY538" s="58"/>
      <c r="BZ538" s="58"/>
      <c r="CA538" s="58"/>
      <c r="CB538" s="58"/>
      <c r="CC538" s="58"/>
      <c r="CD538" s="58"/>
      <c r="CE538" s="58"/>
      <c r="CF538" s="58"/>
      <c r="CG538" s="58"/>
      <c r="CH538" s="58"/>
      <c r="CI538" s="58"/>
      <c r="CJ538" s="58"/>
      <c r="CK538" s="58"/>
      <c r="CL538" s="58"/>
      <c r="CM538" s="58"/>
      <c r="CN538" s="58"/>
      <c r="CO538" s="58"/>
      <c r="CP538" s="58"/>
      <c r="CQ538" s="58"/>
      <c r="CR538" s="58"/>
      <c r="CS538" s="58"/>
      <c r="CT538" s="58"/>
      <c r="CU538" s="58"/>
      <c r="CV538" s="58"/>
      <c r="CW538" s="58"/>
      <c r="CX538" s="58"/>
      <c r="CY538" s="58"/>
      <c r="CZ538" s="58"/>
      <c r="DA538" s="58"/>
      <c r="DB538" s="58"/>
      <c r="DC538" s="58"/>
      <c r="DD538" s="58"/>
      <c r="DE538" s="58"/>
      <c r="DF538" s="58"/>
      <c r="DG538" s="58"/>
      <c r="DH538" s="58"/>
      <c r="DI538" s="58"/>
      <c r="DJ538" s="58"/>
      <c r="DK538" s="58"/>
      <c r="DL538" s="58"/>
      <c r="DM538" s="58"/>
      <c r="DN538" s="58"/>
      <c r="DO538" s="58"/>
      <c r="DP538" s="58"/>
      <c r="DQ538" s="58"/>
      <c r="DR538" s="58"/>
      <c r="DS538" s="58"/>
      <c r="DT538" s="58"/>
      <c r="DU538" s="58"/>
      <c r="DV538" s="58"/>
      <c r="DW538" s="58"/>
      <c r="DX538" s="58"/>
      <c r="DY538" s="58"/>
      <c r="DZ538" s="58"/>
      <c r="EA538" s="58"/>
      <c r="EB538" s="58"/>
      <c r="EC538" s="58"/>
      <c r="ED538" s="58"/>
      <c r="EE538" s="58"/>
      <c r="EF538" s="58"/>
      <c r="EG538" s="58"/>
      <c r="EH538" s="58"/>
      <c r="EI538" s="58"/>
      <c r="EJ538" s="58"/>
      <c r="EK538" s="58"/>
      <c r="EL538" s="58"/>
      <c r="EN538" s="4">
        <v>8</v>
      </c>
      <c r="EO538" s="8">
        <v>1</v>
      </c>
    </row>
    <row r="539" spans="1:145">
      <c r="B539" s="30" t="s">
        <v>1067</v>
      </c>
      <c r="C539" s="18" t="s">
        <v>210</v>
      </c>
      <c r="D539" s="4">
        <v>8</v>
      </c>
      <c r="E539" s="8">
        <v>8</v>
      </c>
      <c r="F539" s="8">
        <v>1</v>
      </c>
      <c r="I539" s="64">
        <v>3.37</v>
      </c>
      <c r="J539" s="64">
        <v>3.92</v>
      </c>
      <c r="K539" s="64">
        <v>0.52210000000000001</v>
      </c>
      <c r="L539" s="64">
        <v>76.150000000000006</v>
      </c>
      <c r="M539" s="64">
        <v>6.1699999999999998E-2</v>
      </c>
      <c r="N539" s="64">
        <v>7.2099999999999997E-2</v>
      </c>
      <c r="O539" s="64">
        <v>0.62270000000000003</v>
      </c>
      <c r="P539" s="64">
        <v>0.11020000000000001</v>
      </c>
      <c r="Q539" s="64">
        <v>12.27</v>
      </c>
      <c r="R539" s="64">
        <v>2.63E-2</v>
      </c>
      <c r="S539" s="64">
        <v>97.125200000000007</v>
      </c>
      <c r="T539" s="31"/>
      <c r="V539" s="58">
        <f t="shared" si="694"/>
        <v>3.4697483248425742</v>
      </c>
      <c r="W539" s="58"/>
      <c r="X539" s="58">
        <f t="shared" si="695"/>
        <v>4.0360277250394336</v>
      </c>
      <c r="Y539" s="58"/>
      <c r="Z539" s="58">
        <f t="shared" si="696"/>
        <v>0.53755359062323682</v>
      </c>
      <c r="AA539" s="58"/>
      <c r="AB539" s="58">
        <f t="shared" si="697"/>
        <v>78.403956954528795</v>
      </c>
      <c r="AC539" s="58"/>
      <c r="AD539" s="58">
        <f t="shared" si="698"/>
        <v>6.3526252712993128E-2</v>
      </c>
      <c r="AE539" s="58"/>
      <c r="AF539" s="58">
        <f t="shared" si="699"/>
        <v>7.4234081371261001E-2</v>
      </c>
      <c r="AG539" s="58"/>
      <c r="AH539" s="58">
        <f t="shared" si="700"/>
        <v>0.64113124091378959</v>
      </c>
      <c r="AI539" s="58"/>
      <c r="AJ539" s="58">
        <f t="shared" si="701"/>
        <v>0.11346179982126163</v>
      </c>
      <c r="AK539" s="58"/>
      <c r="AL539" s="58">
        <f t="shared" si="702"/>
        <v>12.633178618937206</v>
      </c>
      <c r="AM539" s="58"/>
      <c r="AN539" s="58">
        <f t="shared" si="703"/>
        <v>2.7078451318504362E-2</v>
      </c>
      <c r="AO539" s="58"/>
      <c r="AP539" s="58">
        <f t="shared" si="704"/>
        <v>7.5057760498820079</v>
      </c>
      <c r="AQ539" s="58">
        <f t="shared" si="705"/>
        <v>1.5739795918367348E-2</v>
      </c>
      <c r="AR539" s="58">
        <f t="shared" si="706"/>
        <v>1234.1977309562399</v>
      </c>
      <c r="AS539" s="58">
        <f t="shared" si="707"/>
        <v>19.426020408163264</v>
      </c>
      <c r="AT539" s="58">
        <f t="shared" si="708"/>
        <v>0.11578609282158342</v>
      </c>
      <c r="AU539" s="58">
        <f t="shared" si="709"/>
        <v>7.2413314840499314</v>
      </c>
      <c r="AV539" s="58">
        <f t="shared" si="710"/>
        <v>8.4619124797406808</v>
      </c>
      <c r="AW539" s="58">
        <f t="shared" si="711"/>
        <v>6.8562048588312538E-3</v>
      </c>
      <c r="AX539" s="58">
        <f t="shared" si="712"/>
        <v>35.361019581710401</v>
      </c>
      <c r="AY539" s="58"/>
      <c r="AZ539" s="58"/>
      <c r="BA539" s="58"/>
      <c r="BB539" s="58"/>
      <c r="BC539" s="58"/>
      <c r="BD539" s="58"/>
      <c r="BE539" s="58"/>
      <c r="BF539" s="58"/>
      <c r="BG539" s="58"/>
      <c r="BH539" s="58"/>
      <c r="BI539" s="58"/>
      <c r="BJ539" s="58"/>
      <c r="BK539" s="58"/>
      <c r="BL539" s="58"/>
      <c r="BM539" s="58"/>
      <c r="BN539" s="58"/>
      <c r="BO539" s="58"/>
      <c r="BP539" s="58"/>
      <c r="BQ539" s="58"/>
      <c r="BR539" s="58"/>
      <c r="BS539" s="58"/>
      <c r="BT539" s="58"/>
      <c r="BU539" s="58"/>
      <c r="BV539" s="58"/>
      <c r="BW539" s="58"/>
      <c r="BX539" s="58"/>
      <c r="BY539" s="58"/>
      <c r="BZ539" s="58"/>
      <c r="CA539" s="58"/>
      <c r="CB539" s="58"/>
      <c r="CC539" s="58"/>
      <c r="CD539" s="58"/>
      <c r="CE539" s="58"/>
      <c r="CF539" s="58"/>
      <c r="CG539" s="58"/>
      <c r="CH539" s="58"/>
      <c r="CI539" s="58"/>
      <c r="CJ539" s="58"/>
      <c r="CK539" s="58"/>
      <c r="CL539" s="58"/>
      <c r="CM539" s="58"/>
      <c r="CN539" s="58"/>
      <c r="CO539" s="58"/>
      <c r="CP539" s="58"/>
      <c r="CQ539" s="58"/>
      <c r="CR539" s="58"/>
      <c r="CS539" s="58"/>
      <c r="CT539" s="58"/>
      <c r="CU539" s="58"/>
      <c r="CV539" s="58"/>
      <c r="CW539" s="58"/>
      <c r="CX539" s="58"/>
      <c r="CY539" s="58"/>
      <c r="CZ539" s="58"/>
      <c r="DA539" s="58"/>
      <c r="DB539" s="58"/>
      <c r="DC539" s="58"/>
      <c r="DD539" s="58"/>
      <c r="DE539" s="58"/>
      <c r="DF539" s="58"/>
      <c r="DG539" s="58"/>
      <c r="DH539" s="58"/>
      <c r="DI539" s="58"/>
      <c r="DJ539" s="58"/>
      <c r="DK539" s="58"/>
      <c r="DL539" s="58"/>
      <c r="DM539" s="58"/>
      <c r="DN539" s="58"/>
      <c r="DO539" s="58"/>
      <c r="DP539" s="58"/>
      <c r="DQ539" s="58"/>
      <c r="DR539" s="58"/>
      <c r="DS539" s="58"/>
      <c r="DT539" s="58"/>
      <c r="DU539" s="58"/>
      <c r="DV539" s="58"/>
      <c r="DW539" s="58"/>
      <c r="DX539" s="58"/>
      <c r="DY539" s="58"/>
      <c r="DZ539" s="58"/>
      <c r="EA539" s="58"/>
      <c r="EB539" s="58"/>
      <c r="EC539" s="58"/>
      <c r="ED539" s="58"/>
      <c r="EE539" s="58"/>
      <c r="EF539" s="58"/>
      <c r="EG539" s="58"/>
      <c r="EH539" s="58"/>
      <c r="EI539" s="58"/>
      <c r="EJ539" s="58"/>
      <c r="EK539" s="58"/>
      <c r="EL539" s="58"/>
      <c r="EN539" s="4">
        <v>8</v>
      </c>
      <c r="EO539" s="8">
        <v>1</v>
      </c>
    </row>
    <row r="540" spans="1:145" s="16" customFormat="1">
      <c r="A540" s="1"/>
      <c r="B540" s="1" t="s">
        <v>130</v>
      </c>
      <c r="C540" s="1" t="s">
        <v>210</v>
      </c>
      <c r="D540" s="1">
        <v>8</v>
      </c>
      <c r="E540" s="1">
        <v>8</v>
      </c>
      <c r="F540" s="1">
        <v>1</v>
      </c>
      <c r="G540" s="1"/>
      <c r="H540" s="1"/>
      <c r="I540" s="59">
        <f>AVERAGE(I526:I539)</f>
        <v>3.5464285714285708</v>
      </c>
      <c r="J540" s="59">
        <f t="shared" ref="J540:S540" si="713">AVERAGE(J526:J539)</f>
        <v>3.9335714285714292</v>
      </c>
      <c r="K540" s="59">
        <f t="shared" si="713"/>
        <v>0.53738571428571424</v>
      </c>
      <c r="L540" s="59">
        <f t="shared" si="713"/>
        <v>75.308571428571426</v>
      </c>
      <c r="M540" s="59">
        <f t="shared" si="713"/>
        <v>9.040714285714288E-2</v>
      </c>
      <c r="N540" s="59">
        <f t="shared" si="713"/>
        <v>8.3221428571428571E-2</v>
      </c>
      <c r="O540" s="59">
        <f t="shared" si="713"/>
        <v>0.60293571428571446</v>
      </c>
      <c r="P540" s="59">
        <f t="shared" si="713"/>
        <v>4.4985714285714289E-2</v>
      </c>
      <c r="Q540" s="59">
        <f t="shared" si="713"/>
        <v>12.192142857142859</v>
      </c>
      <c r="R540" s="59">
        <f t="shared" si="713"/>
        <v>1.5121428571428569E-2</v>
      </c>
      <c r="S540" s="59">
        <f t="shared" si="713"/>
        <v>96.354835714285713</v>
      </c>
      <c r="T540" s="1"/>
      <c r="U540" s="1"/>
      <c r="V540" s="59">
        <f>AVERAGE(V526:V539)</f>
        <v>3.6810274023250509</v>
      </c>
      <c r="W540" s="59">
        <f>STDEV(V526:V539)</f>
        <v>9.6119160428924405E-2</v>
      </c>
      <c r="X540" s="59">
        <f>AVERAGE(X526:X539)</f>
        <v>4.0824656766290328</v>
      </c>
      <c r="Y540" s="59">
        <f>STDEV(X526:X539)</f>
        <v>3.7454857400612052E-2</v>
      </c>
      <c r="Z540" s="59">
        <f>AVERAGE(Z526:Z539)</f>
        <v>0.55774476846434318</v>
      </c>
      <c r="AA540" s="59">
        <f>STDEV(Z526:Z539)</f>
        <v>8.4539330958935746E-2</v>
      </c>
      <c r="AB540" s="59">
        <f>AVERAGE(AB526:AB539)</f>
        <v>78.15716673980468</v>
      </c>
      <c r="AC540" s="59">
        <f>STDEV(AB526:AB539)</f>
        <v>0.1598744875784322</v>
      </c>
      <c r="AD540" s="59">
        <f>AVERAGE(AD526:AD539)</f>
        <v>9.3880709428328352E-2</v>
      </c>
      <c r="AE540" s="59">
        <f>STDEV(AD526:AD539)</f>
        <v>1.9805580772235088E-2</v>
      </c>
      <c r="AF540" s="59">
        <f>AVERAGE(AF526:AF539)</f>
        <v>8.6362438094038679E-2</v>
      </c>
      <c r="AG540" s="59">
        <f>STDEV(AF526:AF539)</f>
        <v>2.0406503787547357E-2</v>
      </c>
      <c r="AH540" s="59">
        <f>AVERAGE(AH526:AH539)</f>
        <v>0.6258134675894711</v>
      </c>
      <c r="AI540" s="59">
        <f>STDEV(AH526:AH539)</f>
        <v>3.0123191397134163E-2</v>
      </c>
      <c r="AJ540" s="59">
        <f>AVERAGE(AJ526:AJ539)</f>
        <v>4.6662392070642329E-2</v>
      </c>
      <c r="AK540" s="59">
        <f>STDEV(AJ526:AJ539)</f>
        <v>3.8687983105724556E-2</v>
      </c>
      <c r="AL540" s="59">
        <f>AVERAGE(AL526:AL539)</f>
        <v>12.653136966154509</v>
      </c>
      <c r="AM540" s="59">
        <f>STDEV(AL526:AL539)</f>
        <v>0.14620191724221548</v>
      </c>
      <c r="AN540" s="59">
        <f>AVERAGE(AN526:AN539)</f>
        <v>1.5672770687098225E-2</v>
      </c>
      <c r="AO540" s="59">
        <f>STDEV(AN526:AN539)</f>
        <v>1.3569468359206419E-2</v>
      </c>
      <c r="AP540" s="59">
        <f t="shared" ref="AP540:DA540" si="714">AVERAGE(AP526:AP539)</f>
        <v>7.7634930789540837</v>
      </c>
      <c r="AQ540" s="59">
        <f t="shared" si="714"/>
        <v>2.298525399411815E-2</v>
      </c>
      <c r="AR540" s="59">
        <f t="shared" si="714"/>
        <v>870.28889281943316</v>
      </c>
      <c r="AS540" s="59">
        <f t="shared" si="714"/>
        <v>19.146027718301706</v>
      </c>
      <c r="AT540" s="59">
        <f t="shared" si="714"/>
        <v>0.13790523677073191</v>
      </c>
      <c r="AU540" s="59">
        <f t="shared" si="714"/>
        <v>6.9835165510114967</v>
      </c>
      <c r="AV540" s="59">
        <f t="shared" si="714"/>
        <v>6.1342249250752854</v>
      </c>
      <c r="AW540" s="59">
        <f t="shared" si="714"/>
        <v>7.1360625927350081E-3</v>
      </c>
      <c r="AX540" s="59">
        <f t="shared" si="714"/>
        <v>37.90153950752547</v>
      </c>
      <c r="AY540" s="59" t="e">
        <f t="shared" si="714"/>
        <v>#DIV/0!</v>
      </c>
      <c r="AZ540" s="59" t="e">
        <f t="shared" si="714"/>
        <v>#DIV/0!</v>
      </c>
      <c r="BA540" s="59" t="e">
        <f t="shared" si="714"/>
        <v>#DIV/0!</v>
      </c>
      <c r="BB540" s="59" t="e">
        <f t="shared" si="714"/>
        <v>#DIV/0!</v>
      </c>
      <c r="BC540" s="59" t="e">
        <f t="shared" si="714"/>
        <v>#DIV/0!</v>
      </c>
      <c r="BD540" s="59" t="e">
        <f t="shared" si="714"/>
        <v>#DIV/0!</v>
      </c>
      <c r="BE540" s="59" t="e">
        <f t="shared" si="714"/>
        <v>#DIV/0!</v>
      </c>
      <c r="BF540" s="59" t="e">
        <f t="shared" si="714"/>
        <v>#DIV/0!</v>
      </c>
      <c r="BG540" s="59" t="e">
        <f t="shared" si="714"/>
        <v>#DIV/0!</v>
      </c>
      <c r="BH540" s="59" t="e">
        <f t="shared" si="714"/>
        <v>#DIV/0!</v>
      </c>
      <c r="BI540" s="59" t="e">
        <f t="shared" si="714"/>
        <v>#DIV/0!</v>
      </c>
      <c r="BJ540" s="59" t="e">
        <f t="shared" si="714"/>
        <v>#DIV/0!</v>
      </c>
      <c r="BK540" s="59" t="e">
        <f t="shared" si="714"/>
        <v>#DIV/0!</v>
      </c>
      <c r="BL540" s="59" t="e">
        <f t="shared" si="714"/>
        <v>#DIV/0!</v>
      </c>
      <c r="BM540" s="59" t="e">
        <f t="shared" si="714"/>
        <v>#DIV/0!</v>
      </c>
      <c r="BN540" s="59" t="e">
        <f t="shared" si="714"/>
        <v>#DIV/0!</v>
      </c>
      <c r="BO540" s="59" t="e">
        <f t="shared" si="714"/>
        <v>#DIV/0!</v>
      </c>
      <c r="BP540" s="59" t="e">
        <f t="shared" si="714"/>
        <v>#DIV/0!</v>
      </c>
      <c r="BQ540" s="59" t="e">
        <f t="shared" si="714"/>
        <v>#DIV/0!</v>
      </c>
      <c r="BR540" s="59" t="e">
        <f t="shared" si="714"/>
        <v>#DIV/0!</v>
      </c>
      <c r="BS540" s="59" t="e">
        <f t="shared" si="714"/>
        <v>#DIV/0!</v>
      </c>
      <c r="BT540" s="59" t="e">
        <f t="shared" si="714"/>
        <v>#DIV/0!</v>
      </c>
      <c r="BU540" s="59" t="e">
        <f t="shared" si="714"/>
        <v>#DIV/0!</v>
      </c>
      <c r="BV540" s="59" t="e">
        <f t="shared" si="714"/>
        <v>#DIV/0!</v>
      </c>
      <c r="BW540" s="59" t="e">
        <f t="shared" si="714"/>
        <v>#DIV/0!</v>
      </c>
      <c r="BX540" s="59" t="e">
        <f t="shared" si="714"/>
        <v>#DIV/0!</v>
      </c>
      <c r="BY540" s="59" t="e">
        <f t="shared" si="714"/>
        <v>#DIV/0!</v>
      </c>
      <c r="BZ540" s="59" t="e">
        <f t="shared" si="714"/>
        <v>#DIV/0!</v>
      </c>
      <c r="CA540" s="59" t="e">
        <f t="shared" si="714"/>
        <v>#DIV/0!</v>
      </c>
      <c r="CB540" s="59" t="e">
        <f t="shared" si="714"/>
        <v>#DIV/0!</v>
      </c>
      <c r="CC540" s="59" t="e">
        <f t="shared" si="714"/>
        <v>#DIV/0!</v>
      </c>
      <c r="CD540" s="59" t="e">
        <f t="shared" si="714"/>
        <v>#DIV/0!</v>
      </c>
      <c r="CE540" s="59" t="e">
        <f t="shared" si="714"/>
        <v>#DIV/0!</v>
      </c>
      <c r="CF540" s="59" t="e">
        <f t="shared" si="714"/>
        <v>#DIV/0!</v>
      </c>
      <c r="CG540" s="59" t="e">
        <f t="shared" si="714"/>
        <v>#DIV/0!</v>
      </c>
      <c r="CH540" s="59" t="e">
        <f t="shared" si="714"/>
        <v>#DIV/0!</v>
      </c>
      <c r="CI540" s="59" t="e">
        <f t="shared" si="714"/>
        <v>#DIV/0!</v>
      </c>
      <c r="CJ540" s="59" t="e">
        <f t="shared" si="714"/>
        <v>#DIV/0!</v>
      </c>
      <c r="CK540" s="59" t="e">
        <f t="shared" si="714"/>
        <v>#DIV/0!</v>
      </c>
      <c r="CL540" s="59" t="e">
        <f t="shared" si="714"/>
        <v>#DIV/0!</v>
      </c>
      <c r="CM540" s="59" t="e">
        <f t="shared" si="714"/>
        <v>#DIV/0!</v>
      </c>
      <c r="CN540" s="59" t="e">
        <f t="shared" si="714"/>
        <v>#DIV/0!</v>
      </c>
      <c r="CO540" s="59" t="e">
        <f t="shared" si="714"/>
        <v>#DIV/0!</v>
      </c>
      <c r="CP540" s="59" t="e">
        <f t="shared" si="714"/>
        <v>#DIV/0!</v>
      </c>
      <c r="CQ540" s="59" t="e">
        <f t="shared" si="714"/>
        <v>#DIV/0!</v>
      </c>
      <c r="CR540" s="59" t="e">
        <f t="shared" si="714"/>
        <v>#DIV/0!</v>
      </c>
      <c r="CS540" s="59" t="e">
        <f t="shared" si="714"/>
        <v>#DIV/0!</v>
      </c>
      <c r="CT540" s="59" t="e">
        <f t="shared" si="714"/>
        <v>#DIV/0!</v>
      </c>
      <c r="CU540" s="59" t="e">
        <f t="shared" si="714"/>
        <v>#DIV/0!</v>
      </c>
      <c r="CV540" s="59" t="e">
        <f t="shared" si="714"/>
        <v>#DIV/0!</v>
      </c>
      <c r="CW540" s="59" t="e">
        <f t="shared" si="714"/>
        <v>#DIV/0!</v>
      </c>
      <c r="CX540" s="59" t="e">
        <f t="shared" si="714"/>
        <v>#DIV/0!</v>
      </c>
      <c r="CY540" s="59" t="e">
        <f t="shared" si="714"/>
        <v>#DIV/0!</v>
      </c>
      <c r="CZ540" s="59" t="e">
        <f t="shared" si="714"/>
        <v>#DIV/0!</v>
      </c>
      <c r="DA540" s="59" t="e">
        <f t="shared" si="714"/>
        <v>#DIV/0!</v>
      </c>
      <c r="DB540" s="59" t="e">
        <f t="shared" ref="DB540:EG540" si="715">AVERAGE(DB526:DB539)</f>
        <v>#DIV/0!</v>
      </c>
      <c r="DC540" s="59" t="e">
        <f t="shared" si="715"/>
        <v>#DIV/0!</v>
      </c>
      <c r="DD540" s="59" t="e">
        <f t="shared" si="715"/>
        <v>#DIV/0!</v>
      </c>
      <c r="DE540" s="59" t="e">
        <f t="shared" si="715"/>
        <v>#DIV/0!</v>
      </c>
      <c r="DF540" s="59" t="e">
        <f t="shared" si="715"/>
        <v>#DIV/0!</v>
      </c>
      <c r="DG540" s="59" t="e">
        <f t="shared" si="715"/>
        <v>#DIV/0!</v>
      </c>
      <c r="DH540" s="59" t="e">
        <f t="shared" si="715"/>
        <v>#DIV/0!</v>
      </c>
      <c r="DI540" s="59" t="e">
        <f t="shared" si="715"/>
        <v>#DIV/0!</v>
      </c>
      <c r="DJ540" s="59" t="e">
        <f t="shared" si="715"/>
        <v>#DIV/0!</v>
      </c>
      <c r="DK540" s="59" t="e">
        <f t="shared" si="715"/>
        <v>#DIV/0!</v>
      </c>
      <c r="DL540" s="59" t="e">
        <f t="shared" si="715"/>
        <v>#DIV/0!</v>
      </c>
      <c r="DM540" s="59" t="e">
        <f t="shared" si="715"/>
        <v>#DIV/0!</v>
      </c>
      <c r="DN540" s="59" t="e">
        <f t="shared" si="715"/>
        <v>#DIV/0!</v>
      </c>
      <c r="DO540" s="59" t="e">
        <f t="shared" si="715"/>
        <v>#DIV/0!</v>
      </c>
      <c r="DP540" s="59" t="e">
        <f t="shared" si="715"/>
        <v>#DIV/0!</v>
      </c>
      <c r="DQ540" s="59" t="e">
        <f t="shared" si="715"/>
        <v>#DIV/0!</v>
      </c>
      <c r="DR540" s="59" t="e">
        <f t="shared" si="715"/>
        <v>#DIV/0!</v>
      </c>
      <c r="DS540" s="59" t="e">
        <f t="shared" si="715"/>
        <v>#DIV/0!</v>
      </c>
      <c r="DT540" s="59" t="e">
        <f t="shared" si="715"/>
        <v>#DIV/0!</v>
      </c>
      <c r="DU540" s="59" t="e">
        <f t="shared" si="715"/>
        <v>#DIV/0!</v>
      </c>
      <c r="DV540" s="59" t="e">
        <f t="shared" si="715"/>
        <v>#DIV/0!</v>
      </c>
      <c r="DW540" s="59" t="e">
        <f t="shared" si="715"/>
        <v>#DIV/0!</v>
      </c>
      <c r="DX540" s="59" t="e">
        <f t="shared" si="715"/>
        <v>#DIV/0!</v>
      </c>
      <c r="DY540" s="59" t="e">
        <f t="shared" si="715"/>
        <v>#DIV/0!</v>
      </c>
      <c r="DZ540" s="59" t="e">
        <f t="shared" si="715"/>
        <v>#DIV/0!</v>
      </c>
      <c r="EA540" s="59" t="e">
        <f t="shared" si="715"/>
        <v>#DIV/0!</v>
      </c>
      <c r="EB540" s="59" t="e">
        <f t="shared" si="715"/>
        <v>#DIV/0!</v>
      </c>
      <c r="EC540" s="59" t="e">
        <f t="shared" si="715"/>
        <v>#DIV/0!</v>
      </c>
      <c r="ED540" s="59" t="e">
        <f t="shared" si="715"/>
        <v>#DIV/0!</v>
      </c>
      <c r="EE540" s="59" t="e">
        <f t="shared" si="715"/>
        <v>#DIV/0!</v>
      </c>
      <c r="EF540" s="59" t="e">
        <f t="shared" si="715"/>
        <v>#DIV/0!</v>
      </c>
      <c r="EG540" s="59" t="e">
        <f t="shared" si="715"/>
        <v>#DIV/0!</v>
      </c>
      <c r="EH540" s="59" t="e">
        <f>AVERAGE(EH526:EH539)</f>
        <v>#DIV/0!</v>
      </c>
      <c r="EI540" s="59" t="e">
        <f>AVERAGE(EI526:EI539)</f>
        <v>#DIV/0!</v>
      </c>
      <c r="EJ540" s="59" t="e">
        <f>AVERAGE(EJ526:EJ539)</f>
        <v>#DIV/0!</v>
      </c>
      <c r="EK540" s="59" t="e">
        <f>AVERAGE(EK526:EK539)</f>
        <v>#DIV/0!</v>
      </c>
      <c r="EL540" s="59" t="e">
        <f>AVERAGE(EL526:EL539)</f>
        <v>#DIV/0!</v>
      </c>
      <c r="EN540" s="16">
        <v>8</v>
      </c>
      <c r="EO540" s="16">
        <v>1</v>
      </c>
    </row>
    <row r="541" spans="1:145" s="19" customFormat="1">
      <c r="A541" s="2"/>
      <c r="B541" s="2"/>
      <c r="C541" s="2"/>
      <c r="D541" s="2"/>
      <c r="E541" s="2"/>
      <c r="F541" s="2"/>
      <c r="G541" s="2"/>
      <c r="H541" s="2"/>
      <c r="I541" s="60">
        <f>STDEV(I526:I539)</f>
        <v>7.6420611683693643E-2</v>
      </c>
      <c r="J541" s="60">
        <f t="shared" ref="J541:S541" si="716">STDEV(J526:J539)</f>
        <v>3.4553669037542832E-2</v>
      </c>
      <c r="K541" s="60">
        <f t="shared" si="716"/>
        <v>8.1524539553748193E-2</v>
      </c>
      <c r="L541" s="60">
        <f t="shared" si="716"/>
        <v>0.54359002004278079</v>
      </c>
      <c r="M541" s="60">
        <f t="shared" si="716"/>
        <v>1.8787535323093286E-2</v>
      </c>
      <c r="N541" s="60">
        <f t="shared" si="716"/>
        <v>1.9741957605817369E-2</v>
      </c>
      <c r="O541" s="60">
        <f t="shared" si="716"/>
        <v>2.7758951630138983E-2</v>
      </c>
      <c r="P541" s="60">
        <f t="shared" si="716"/>
        <v>3.7349592874783635E-2</v>
      </c>
      <c r="Q541" s="60">
        <f t="shared" si="716"/>
        <v>0.1769475616120198</v>
      </c>
      <c r="R541" s="60">
        <f t="shared" si="716"/>
        <v>1.3128780983392563E-2</v>
      </c>
      <c r="S541" s="60">
        <f t="shared" si="716"/>
        <v>0.59048497617459716</v>
      </c>
      <c r="T541" s="2"/>
      <c r="U541" s="2"/>
      <c r="V541" s="60"/>
      <c r="W541" s="60"/>
      <c r="X541" s="60"/>
      <c r="Y541" s="60"/>
      <c r="Z541" s="60"/>
      <c r="AA541" s="60"/>
      <c r="AB541" s="60"/>
      <c r="AC541" s="60"/>
      <c r="AD541" s="60"/>
      <c r="AE541" s="60"/>
      <c r="AF541" s="60"/>
      <c r="AG541" s="60"/>
      <c r="AH541" s="60"/>
      <c r="AI541" s="60"/>
      <c r="AJ541" s="60"/>
      <c r="AK541" s="60"/>
      <c r="AL541" s="60"/>
      <c r="AM541" s="60"/>
      <c r="AN541" s="60"/>
      <c r="AO541" s="60"/>
      <c r="AP541" s="60">
        <f t="shared" ref="AP541:DA541" si="717">STDEV(AP526:AP539)</f>
        <v>0.11097033126987484</v>
      </c>
      <c r="AQ541" s="60">
        <f t="shared" si="717"/>
        <v>4.785013269288668E-3</v>
      </c>
      <c r="AR541" s="60">
        <f t="shared" si="717"/>
        <v>196.14460552223781</v>
      </c>
      <c r="AS541" s="60">
        <f t="shared" si="717"/>
        <v>0.17218481817496853</v>
      </c>
      <c r="AT541" s="60">
        <f t="shared" si="717"/>
        <v>3.1737557815012848E-2</v>
      </c>
      <c r="AU541" s="60">
        <f t="shared" si="717"/>
        <v>2.7308407099712237</v>
      </c>
      <c r="AV541" s="60">
        <f t="shared" si="717"/>
        <v>1.3002891088624793</v>
      </c>
      <c r="AW541" s="60">
        <f t="shared" si="717"/>
        <v>1.080835179084967E-3</v>
      </c>
      <c r="AX541" s="60">
        <f t="shared" si="717"/>
        <v>7.7129050273397795</v>
      </c>
      <c r="AY541" s="60" t="e">
        <f t="shared" si="717"/>
        <v>#DIV/0!</v>
      </c>
      <c r="AZ541" s="60" t="e">
        <f t="shared" si="717"/>
        <v>#DIV/0!</v>
      </c>
      <c r="BA541" s="60" t="e">
        <f t="shared" si="717"/>
        <v>#DIV/0!</v>
      </c>
      <c r="BB541" s="60" t="e">
        <f t="shared" si="717"/>
        <v>#DIV/0!</v>
      </c>
      <c r="BC541" s="60" t="e">
        <f t="shared" si="717"/>
        <v>#DIV/0!</v>
      </c>
      <c r="BD541" s="60" t="e">
        <f t="shared" si="717"/>
        <v>#DIV/0!</v>
      </c>
      <c r="BE541" s="60" t="e">
        <f t="shared" si="717"/>
        <v>#DIV/0!</v>
      </c>
      <c r="BF541" s="60" t="e">
        <f t="shared" si="717"/>
        <v>#DIV/0!</v>
      </c>
      <c r="BG541" s="60" t="e">
        <f t="shared" si="717"/>
        <v>#DIV/0!</v>
      </c>
      <c r="BH541" s="60" t="e">
        <f t="shared" si="717"/>
        <v>#DIV/0!</v>
      </c>
      <c r="BI541" s="60" t="e">
        <f t="shared" si="717"/>
        <v>#DIV/0!</v>
      </c>
      <c r="BJ541" s="60" t="e">
        <f t="shared" si="717"/>
        <v>#DIV/0!</v>
      </c>
      <c r="BK541" s="60" t="e">
        <f t="shared" si="717"/>
        <v>#DIV/0!</v>
      </c>
      <c r="BL541" s="60" t="e">
        <f t="shared" si="717"/>
        <v>#DIV/0!</v>
      </c>
      <c r="BM541" s="60" t="e">
        <f t="shared" si="717"/>
        <v>#DIV/0!</v>
      </c>
      <c r="BN541" s="60" t="e">
        <f t="shared" si="717"/>
        <v>#DIV/0!</v>
      </c>
      <c r="BO541" s="60" t="e">
        <f t="shared" si="717"/>
        <v>#DIV/0!</v>
      </c>
      <c r="BP541" s="60" t="e">
        <f t="shared" si="717"/>
        <v>#DIV/0!</v>
      </c>
      <c r="BQ541" s="60" t="e">
        <f t="shared" si="717"/>
        <v>#DIV/0!</v>
      </c>
      <c r="BR541" s="60" t="e">
        <f t="shared" si="717"/>
        <v>#DIV/0!</v>
      </c>
      <c r="BS541" s="60" t="e">
        <f t="shared" si="717"/>
        <v>#DIV/0!</v>
      </c>
      <c r="BT541" s="60" t="e">
        <f t="shared" si="717"/>
        <v>#DIV/0!</v>
      </c>
      <c r="BU541" s="60" t="e">
        <f t="shared" si="717"/>
        <v>#DIV/0!</v>
      </c>
      <c r="BV541" s="60" t="e">
        <f t="shared" si="717"/>
        <v>#DIV/0!</v>
      </c>
      <c r="BW541" s="60" t="e">
        <f t="shared" si="717"/>
        <v>#DIV/0!</v>
      </c>
      <c r="BX541" s="60" t="e">
        <f t="shared" si="717"/>
        <v>#DIV/0!</v>
      </c>
      <c r="BY541" s="60" t="e">
        <f t="shared" si="717"/>
        <v>#DIV/0!</v>
      </c>
      <c r="BZ541" s="60" t="e">
        <f t="shared" si="717"/>
        <v>#DIV/0!</v>
      </c>
      <c r="CA541" s="60" t="e">
        <f t="shared" si="717"/>
        <v>#DIV/0!</v>
      </c>
      <c r="CB541" s="60" t="e">
        <f t="shared" si="717"/>
        <v>#DIV/0!</v>
      </c>
      <c r="CC541" s="60" t="e">
        <f t="shared" si="717"/>
        <v>#DIV/0!</v>
      </c>
      <c r="CD541" s="60" t="e">
        <f t="shared" si="717"/>
        <v>#DIV/0!</v>
      </c>
      <c r="CE541" s="60" t="e">
        <f t="shared" si="717"/>
        <v>#DIV/0!</v>
      </c>
      <c r="CF541" s="60" t="e">
        <f t="shared" si="717"/>
        <v>#DIV/0!</v>
      </c>
      <c r="CG541" s="60" t="e">
        <f t="shared" si="717"/>
        <v>#DIV/0!</v>
      </c>
      <c r="CH541" s="60" t="e">
        <f t="shared" si="717"/>
        <v>#DIV/0!</v>
      </c>
      <c r="CI541" s="60" t="e">
        <f t="shared" si="717"/>
        <v>#DIV/0!</v>
      </c>
      <c r="CJ541" s="60" t="e">
        <f t="shared" si="717"/>
        <v>#DIV/0!</v>
      </c>
      <c r="CK541" s="60" t="e">
        <f t="shared" si="717"/>
        <v>#DIV/0!</v>
      </c>
      <c r="CL541" s="60" t="e">
        <f t="shared" si="717"/>
        <v>#DIV/0!</v>
      </c>
      <c r="CM541" s="60" t="e">
        <f t="shared" si="717"/>
        <v>#DIV/0!</v>
      </c>
      <c r="CN541" s="60" t="e">
        <f t="shared" si="717"/>
        <v>#DIV/0!</v>
      </c>
      <c r="CO541" s="60" t="e">
        <f t="shared" si="717"/>
        <v>#DIV/0!</v>
      </c>
      <c r="CP541" s="60" t="e">
        <f t="shared" si="717"/>
        <v>#DIV/0!</v>
      </c>
      <c r="CQ541" s="60" t="e">
        <f t="shared" si="717"/>
        <v>#DIV/0!</v>
      </c>
      <c r="CR541" s="60" t="e">
        <f t="shared" si="717"/>
        <v>#DIV/0!</v>
      </c>
      <c r="CS541" s="60" t="e">
        <f t="shared" si="717"/>
        <v>#DIV/0!</v>
      </c>
      <c r="CT541" s="60" t="e">
        <f t="shared" si="717"/>
        <v>#DIV/0!</v>
      </c>
      <c r="CU541" s="60" t="e">
        <f t="shared" si="717"/>
        <v>#DIV/0!</v>
      </c>
      <c r="CV541" s="60" t="e">
        <f t="shared" si="717"/>
        <v>#DIV/0!</v>
      </c>
      <c r="CW541" s="60" t="e">
        <f t="shared" si="717"/>
        <v>#DIV/0!</v>
      </c>
      <c r="CX541" s="60" t="e">
        <f t="shared" si="717"/>
        <v>#DIV/0!</v>
      </c>
      <c r="CY541" s="60" t="e">
        <f t="shared" si="717"/>
        <v>#DIV/0!</v>
      </c>
      <c r="CZ541" s="60" t="e">
        <f t="shared" si="717"/>
        <v>#DIV/0!</v>
      </c>
      <c r="DA541" s="60" t="e">
        <f t="shared" si="717"/>
        <v>#DIV/0!</v>
      </c>
      <c r="DB541" s="60" t="e">
        <f t="shared" ref="DB541:EL541" si="718">STDEV(DB526:DB539)</f>
        <v>#DIV/0!</v>
      </c>
      <c r="DC541" s="60" t="e">
        <f t="shared" si="718"/>
        <v>#DIV/0!</v>
      </c>
      <c r="DD541" s="60" t="e">
        <f t="shared" si="718"/>
        <v>#DIV/0!</v>
      </c>
      <c r="DE541" s="60" t="e">
        <f t="shared" si="718"/>
        <v>#DIV/0!</v>
      </c>
      <c r="DF541" s="60" t="e">
        <f t="shared" si="718"/>
        <v>#DIV/0!</v>
      </c>
      <c r="DG541" s="60" t="e">
        <f t="shared" si="718"/>
        <v>#DIV/0!</v>
      </c>
      <c r="DH541" s="60" t="e">
        <f t="shared" si="718"/>
        <v>#DIV/0!</v>
      </c>
      <c r="DI541" s="60" t="e">
        <f t="shared" si="718"/>
        <v>#DIV/0!</v>
      </c>
      <c r="DJ541" s="60" t="e">
        <f t="shared" si="718"/>
        <v>#DIV/0!</v>
      </c>
      <c r="DK541" s="60" t="e">
        <f t="shared" si="718"/>
        <v>#DIV/0!</v>
      </c>
      <c r="DL541" s="60" t="e">
        <f t="shared" si="718"/>
        <v>#DIV/0!</v>
      </c>
      <c r="DM541" s="60" t="e">
        <f t="shared" si="718"/>
        <v>#DIV/0!</v>
      </c>
      <c r="DN541" s="60" t="e">
        <f t="shared" si="718"/>
        <v>#DIV/0!</v>
      </c>
      <c r="DO541" s="60" t="e">
        <f t="shared" si="718"/>
        <v>#DIV/0!</v>
      </c>
      <c r="DP541" s="60" t="e">
        <f t="shared" si="718"/>
        <v>#DIV/0!</v>
      </c>
      <c r="DQ541" s="60" t="e">
        <f t="shared" si="718"/>
        <v>#DIV/0!</v>
      </c>
      <c r="DR541" s="60" t="e">
        <f t="shared" si="718"/>
        <v>#DIV/0!</v>
      </c>
      <c r="DS541" s="60" t="e">
        <f t="shared" si="718"/>
        <v>#DIV/0!</v>
      </c>
      <c r="DT541" s="60" t="e">
        <f t="shared" si="718"/>
        <v>#DIV/0!</v>
      </c>
      <c r="DU541" s="60" t="e">
        <f t="shared" si="718"/>
        <v>#DIV/0!</v>
      </c>
      <c r="DV541" s="60" t="e">
        <f t="shared" si="718"/>
        <v>#DIV/0!</v>
      </c>
      <c r="DW541" s="60" t="e">
        <f t="shared" si="718"/>
        <v>#DIV/0!</v>
      </c>
      <c r="DX541" s="60" t="e">
        <f t="shared" si="718"/>
        <v>#DIV/0!</v>
      </c>
      <c r="DY541" s="60" t="e">
        <f t="shared" si="718"/>
        <v>#DIV/0!</v>
      </c>
      <c r="DZ541" s="60" t="e">
        <f t="shared" si="718"/>
        <v>#DIV/0!</v>
      </c>
      <c r="EA541" s="60" t="e">
        <f t="shared" si="718"/>
        <v>#DIV/0!</v>
      </c>
      <c r="EB541" s="60" t="e">
        <f t="shared" si="718"/>
        <v>#DIV/0!</v>
      </c>
      <c r="EC541" s="60" t="e">
        <f t="shared" si="718"/>
        <v>#DIV/0!</v>
      </c>
      <c r="ED541" s="60" t="e">
        <f t="shared" si="718"/>
        <v>#DIV/0!</v>
      </c>
      <c r="EE541" s="60" t="e">
        <f t="shared" si="718"/>
        <v>#DIV/0!</v>
      </c>
      <c r="EF541" s="60" t="e">
        <f t="shared" si="718"/>
        <v>#DIV/0!</v>
      </c>
      <c r="EG541" s="60" t="e">
        <f t="shared" si="718"/>
        <v>#DIV/0!</v>
      </c>
      <c r="EH541" s="60" t="e">
        <f t="shared" si="718"/>
        <v>#DIV/0!</v>
      </c>
      <c r="EI541" s="60" t="e">
        <f t="shared" si="718"/>
        <v>#DIV/0!</v>
      </c>
      <c r="EJ541" s="60" t="e">
        <f t="shared" si="718"/>
        <v>#DIV/0!</v>
      </c>
      <c r="EK541" s="60" t="e">
        <f t="shared" si="718"/>
        <v>#DIV/0!</v>
      </c>
      <c r="EL541" s="60" t="e">
        <f t="shared" si="718"/>
        <v>#DIV/0!</v>
      </c>
    </row>
    <row r="542" spans="1:145" s="12" customFormat="1">
      <c r="B542" s="32"/>
      <c r="C542" s="5"/>
      <c r="D542" s="3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29"/>
      <c r="U542" s="29"/>
      <c r="V542" s="62"/>
      <c r="W542" s="62"/>
      <c r="X542" s="62"/>
      <c r="Y542" s="62"/>
      <c r="Z542" s="62"/>
      <c r="AA542" s="62"/>
      <c r="AB542" s="62"/>
      <c r="AC542" s="62"/>
      <c r="AD542" s="62"/>
      <c r="AE542" s="62"/>
      <c r="AF542" s="62"/>
      <c r="AG542" s="62"/>
      <c r="AH542" s="62"/>
      <c r="AI542" s="62"/>
      <c r="AJ542" s="62"/>
      <c r="AK542" s="62"/>
      <c r="AL542" s="62"/>
      <c r="AM542" s="62"/>
      <c r="AN542" s="62"/>
      <c r="AO542" s="62"/>
      <c r="AP542" s="62"/>
      <c r="AQ542" s="62"/>
      <c r="AR542" s="62"/>
      <c r="AS542" s="62"/>
      <c r="AT542" s="62"/>
      <c r="AU542" s="62"/>
      <c r="AV542" s="62"/>
      <c r="AW542" s="62"/>
      <c r="AX542" s="62"/>
      <c r="AY542" s="62"/>
      <c r="AZ542" s="62"/>
      <c r="BA542" s="62"/>
      <c r="BB542" s="62"/>
      <c r="BC542" s="62"/>
      <c r="BD542" s="62"/>
      <c r="BE542" s="62"/>
      <c r="BF542" s="62"/>
      <c r="BG542" s="62"/>
      <c r="BH542" s="62"/>
      <c r="BI542" s="62"/>
      <c r="BJ542" s="62"/>
      <c r="BK542" s="62"/>
      <c r="BL542" s="62"/>
      <c r="BM542" s="62"/>
      <c r="BN542" s="62"/>
      <c r="BO542" s="62"/>
      <c r="BP542" s="62"/>
      <c r="BQ542" s="62"/>
      <c r="BR542" s="62"/>
      <c r="BS542" s="62"/>
      <c r="BT542" s="62"/>
      <c r="BU542" s="62"/>
      <c r="BV542" s="62"/>
      <c r="BW542" s="62"/>
      <c r="BX542" s="62"/>
      <c r="BY542" s="62"/>
      <c r="BZ542" s="62"/>
      <c r="CA542" s="62"/>
      <c r="CB542" s="62"/>
      <c r="CC542" s="62"/>
      <c r="CD542" s="62"/>
      <c r="CE542" s="62"/>
      <c r="CF542" s="62"/>
      <c r="CG542" s="62"/>
      <c r="CH542" s="62"/>
      <c r="CI542" s="62"/>
      <c r="CJ542" s="62"/>
      <c r="CK542" s="62"/>
      <c r="CL542" s="62"/>
      <c r="CM542" s="62"/>
      <c r="CN542" s="62"/>
      <c r="CO542" s="62"/>
      <c r="CP542" s="62"/>
      <c r="CQ542" s="62"/>
      <c r="CR542" s="62"/>
      <c r="CS542" s="62"/>
      <c r="CT542" s="62"/>
      <c r="CU542" s="62"/>
      <c r="CV542" s="62"/>
      <c r="CW542" s="62"/>
      <c r="CX542" s="62"/>
      <c r="CY542" s="62"/>
      <c r="CZ542" s="62"/>
      <c r="DA542" s="62"/>
      <c r="DB542" s="62"/>
      <c r="DC542" s="62"/>
      <c r="DD542" s="62"/>
      <c r="DE542" s="62"/>
      <c r="DF542" s="62"/>
      <c r="DG542" s="62"/>
      <c r="DH542" s="62"/>
      <c r="DI542" s="62"/>
      <c r="DJ542" s="62"/>
      <c r="DK542" s="62"/>
      <c r="DL542" s="62"/>
      <c r="DM542" s="62"/>
      <c r="DN542" s="62"/>
      <c r="DO542" s="62"/>
      <c r="DP542" s="62"/>
      <c r="DQ542" s="62"/>
      <c r="DR542" s="62"/>
      <c r="DS542" s="62"/>
      <c r="DT542" s="62"/>
      <c r="DU542" s="62"/>
      <c r="DV542" s="62"/>
      <c r="DW542" s="62"/>
      <c r="DX542" s="62"/>
      <c r="DY542" s="62"/>
      <c r="DZ542" s="62"/>
      <c r="EA542" s="62"/>
      <c r="EB542" s="62"/>
      <c r="EC542" s="62"/>
      <c r="ED542" s="62"/>
      <c r="EE542" s="62"/>
      <c r="EF542" s="62"/>
      <c r="EG542" s="62"/>
      <c r="EH542" s="62"/>
      <c r="EI542" s="62"/>
      <c r="EJ542" s="62"/>
      <c r="EK542" s="62"/>
      <c r="EL542" s="62"/>
      <c r="EN542" s="32"/>
    </row>
    <row r="543" spans="1:145">
      <c r="B543" s="30" t="s">
        <v>1068</v>
      </c>
      <c r="C543" s="18" t="s">
        <v>210</v>
      </c>
      <c r="D543" s="4">
        <v>9</v>
      </c>
      <c r="E543" s="8">
        <v>9</v>
      </c>
      <c r="F543" s="16">
        <v>1</v>
      </c>
      <c r="G543" s="8" t="s">
        <v>1192</v>
      </c>
      <c r="H543" s="8" t="s">
        <v>1193</v>
      </c>
      <c r="I543" s="64">
        <v>3.65</v>
      </c>
      <c r="J543" s="64">
        <v>3.8</v>
      </c>
      <c r="K543" s="64">
        <v>0.50939999999999996</v>
      </c>
      <c r="L543" s="64">
        <v>75.13</v>
      </c>
      <c r="M543" s="64">
        <v>9.3700000000000006E-2</v>
      </c>
      <c r="N543" s="64">
        <v>9.1800000000000007E-2</v>
      </c>
      <c r="O543" s="64">
        <v>0.63580000000000003</v>
      </c>
      <c r="P543" s="64">
        <v>5.5100000000000003E-2</v>
      </c>
      <c r="Q543" s="64">
        <v>12.03</v>
      </c>
      <c r="R543" s="64">
        <v>8.6999999999999994E-3</v>
      </c>
      <c r="S543" s="64">
        <v>96.004499999999993</v>
      </c>
      <c r="T543" s="31"/>
      <c r="V543" s="58">
        <f t="shared" ref="V543:V555" si="719">(I543*100)/S543</f>
        <v>3.801905119030879</v>
      </c>
      <c r="W543" s="58"/>
      <c r="X543" s="58">
        <f t="shared" ref="X543:X555" si="720">(J543*100)/S543</f>
        <v>3.9581477951554356</v>
      </c>
      <c r="Y543" s="58"/>
      <c r="Z543" s="58">
        <f t="shared" ref="Z543:Z555" si="721">(K543*100)/S543</f>
        <v>0.53060012811899449</v>
      </c>
      <c r="AA543" s="58"/>
      <c r="AB543" s="58">
        <f t="shared" ref="AB543:AB555" si="722">(L543*100)/S543</f>
        <v>78.256748381586291</v>
      </c>
      <c r="AC543" s="58"/>
      <c r="AD543" s="58">
        <f t="shared" ref="AD543:AD555" si="723">(M543*100)/S543</f>
        <v>9.7599591685806411E-2</v>
      </c>
      <c r="AE543" s="58"/>
      <c r="AF543" s="58">
        <f t="shared" ref="AF543:AF555" si="724">(N543*100)/S543</f>
        <v>9.5620517788228693E-2</v>
      </c>
      <c r="AG543" s="58"/>
      <c r="AH543" s="58">
        <f t="shared" ref="AH543:AH555" si="725">(O543*100)/S543</f>
        <v>0.66226062319995427</v>
      </c>
      <c r="AI543" s="58"/>
      <c r="AJ543" s="58">
        <f t="shared" ref="AJ543:AJ555" si="726">(P543*100)/S543</f>
        <v>5.7393143029753825E-2</v>
      </c>
      <c r="AK543" s="58"/>
      <c r="AL543" s="58">
        <f t="shared" ref="AL543:AL555" si="727">(Q543*100)/S543</f>
        <v>12.530662625189445</v>
      </c>
      <c r="AM543" s="58"/>
      <c r="AN543" s="58">
        <f t="shared" ref="AN543:AN555" si="728">(R543*100)/S543</f>
        <v>9.0620752152242856E-3</v>
      </c>
      <c r="AO543" s="58"/>
      <c r="AP543" s="58">
        <f t="shared" ref="AP543:AP555" si="729">V543+X543</f>
        <v>7.7600529141863142</v>
      </c>
      <c r="AQ543" s="58">
        <f t="shared" ref="AQ543:AQ555" si="730">AD543/X543</f>
        <v>2.4657894736842108E-2</v>
      </c>
      <c r="AR543" s="58">
        <f t="shared" ref="AR543:AR555" si="731">AB543/AD543</f>
        <v>801.81430096051224</v>
      </c>
      <c r="AS543" s="58">
        <f t="shared" ref="AS543:AS555" si="732">AB543/X543</f>
        <v>19.77105263157895</v>
      </c>
      <c r="AT543" s="58">
        <f t="shared" ref="AT543:AT555" si="733">AF543/AH543</f>
        <v>0.14438502673796791</v>
      </c>
      <c r="AU543" s="58">
        <f t="shared" ref="AU543:AU555" si="734">Z543/AF543</f>
        <v>5.5490196078431371</v>
      </c>
      <c r="AV543" s="58">
        <f t="shared" ref="AV543:AV555" si="735">Z543/AD543</f>
        <v>5.4364994663820703</v>
      </c>
      <c r="AW543" s="58">
        <f t="shared" ref="AW543:AW555" si="736">Z543/AB543</f>
        <v>6.7802475708771464E-3</v>
      </c>
      <c r="AX543" s="58">
        <f t="shared" ref="AX543:AX555" si="737">((AF543/40.311)/((AF543/40.311)+(Z543/159.688)))*100</f>
        <v>41.653262736316677</v>
      </c>
      <c r="AY543" s="75">
        <v>39.25</v>
      </c>
      <c r="AZ543" s="75"/>
      <c r="BA543" s="75"/>
      <c r="BB543" s="75"/>
      <c r="BC543" s="75">
        <v>4645.5600000000004</v>
      </c>
      <c r="BD543" s="75">
        <v>4.05</v>
      </c>
      <c r="BE543" s="75"/>
      <c r="BF543" s="75"/>
      <c r="BG543" s="76" t="s">
        <v>486</v>
      </c>
      <c r="BH543" s="76"/>
      <c r="BI543" s="76">
        <v>0.17599999999999999</v>
      </c>
      <c r="BJ543" s="76"/>
      <c r="BK543" s="76"/>
      <c r="BL543" s="76"/>
      <c r="BM543" s="75">
        <v>134.06</v>
      </c>
      <c r="BN543" s="75">
        <v>69.25</v>
      </c>
      <c r="BO543" s="77">
        <v>9.61</v>
      </c>
      <c r="BP543" s="75">
        <v>46.66</v>
      </c>
      <c r="BQ543" s="75">
        <v>6.81</v>
      </c>
      <c r="BR543" s="75"/>
      <c r="BS543" s="75">
        <v>6.57</v>
      </c>
      <c r="BT543" s="75">
        <v>1044.99</v>
      </c>
      <c r="BU543" s="75">
        <v>15.06</v>
      </c>
      <c r="BV543" s="75">
        <v>31.17</v>
      </c>
      <c r="BW543" s="75">
        <v>3.34</v>
      </c>
      <c r="BX543" s="75">
        <v>10.47</v>
      </c>
      <c r="BY543" s="75">
        <v>1.74</v>
      </c>
      <c r="BZ543" s="75">
        <v>0.22700000000000001</v>
      </c>
      <c r="CA543" s="75">
        <v>1.65</v>
      </c>
      <c r="CB543" s="75">
        <v>0.23599999999999999</v>
      </c>
      <c r="CC543" s="75">
        <v>1.39</v>
      </c>
      <c r="CD543" s="75">
        <v>0.36399999999999999</v>
      </c>
      <c r="CE543" s="75">
        <v>1.03</v>
      </c>
      <c r="CF543" s="77">
        <v>0.151</v>
      </c>
      <c r="CG543" s="75">
        <v>1.0900000000000001</v>
      </c>
      <c r="CH543" s="77">
        <v>0.17599999999999999</v>
      </c>
      <c r="CI543" s="75">
        <v>1.87</v>
      </c>
      <c r="CJ543" s="75">
        <v>0.61799999999999999</v>
      </c>
      <c r="CK543" s="77">
        <v>13.51</v>
      </c>
      <c r="CL543" s="75">
        <v>10.49</v>
      </c>
      <c r="CM543" s="75">
        <v>4.8499999999999996</v>
      </c>
      <c r="CN543" s="78">
        <f>BU543/CL543</f>
        <v>1.4356530028598666</v>
      </c>
      <c r="CO543" s="78">
        <f>BU543/CG543</f>
        <v>13.81651376146789</v>
      </c>
      <c r="CP543" s="78">
        <f>BM543/BU543</f>
        <v>8.9017264276228421</v>
      </c>
      <c r="CQ543" s="78">
        <f>BU543/BY543</f>
        <v>8.6551724137931032</v>
      </c>
      <c r="CR543" s="78">
        <f>BV543/CG543</f>
        <v>28.596330275229356</v>
      </c>
      <c r="CS543" s="78">
        <f>BP543/BS543</f>
        <v>7.1019786910197862</v>
      </c>
      <c r="CT543" s="78">
        <f>CK543/BX543</f>
        <v>1.2903533906399236</v>
      </c>
      <c r="CU543" s="78">
        <f>AY543/BO543</f>
        <v>4.084287200832466</v>
      </c>
      <c r="CV543" s="78">
        <f>BQ543/BM543</f>
        <v>5.0798150082052809E-2</v>
      </c>
      <c r="CW543" s="78">
        <f>BT543/BV543</f>
        <v>33.52550529355149</v>
      </c>
      <c r="CX543" s="78">
        <f>BV543/CK543</f>
        <v>2.3071798667653591</v>
      </c>
      <c r="CY543" s="78">
        <f>CM543/CL543</f>
        <v>0.46234509056244039</v>
      </c>
      <c r="CZ543" s="79">
        <f>BT543/BU543</f>
        <v>69.388446215139439</v>
      </c>
      <c r="DA543" s="78">
        <f>CM543/CK543</f>
        <v>0.35899333826794966</v>
      </c>
      <c r="DB543" s="79">
        <f>BT543/BM543</f>
        <v>7.7949425630314781</v>
      </c>
      <c r="DC543" s="79">
        <f>BQ543/CJ543</f>
        <v>11.019417475728154</v>
      </c>
      <c r="DD543" s="78">
        <f>BT543/CL543</f>
        <v>99.617731172545277</v>
      </c>
      <c r="DE543" s="78">
        <f>CL543/CJ543</f>
        <v>16.974110032362461</v>
      </c>
      <c r="DF543" s="78">
        <f>BT543/BQ543</f>
        <v>153.44933920704847</v>
      </c>
      <c r="DG543" s="78">
        <f>BQ543/CL543</f>
        <v>0.64918970448045754</v>
      </c>
      <c r="DH543" s="78">
        <f>BM543/CI543</f>
        <v>71.689839572192511</v>
      </c>
      <c r="DI543" s="78">
        <f>BM543/BX543</f>
        <v>12.804202483285577</v>
      </c>
      <c r="DJ543" s="78">
        <f>BM543/BN543</f>
        <v>1.935884476534296</v>
      </c>
      <c r="DK543" s="78">
        <f>BT543/BP543</f>
        <v>22.395842263180455</v>
      </c>
      <c r="DL543" s="67">
        <f>(AD543*0.59933)/BP543*10000</f>
        <v>12.53629731784277</v>
      </c>
      <c r="DM543" s="78">
        <f>BP543/BQ543</f>
        <v>6.8516886930983842</v>
      </c>
      <c r="DN543" s="78">
        <f>CC543/CH543</f>
        <v>7.8977272727272725</v>
      </c>
      <c r="DO543" s="78">
        <f>BU543/BQ543</f>
        <v>2.2114537444933924</v>
      </c>
      <c r="DP543" s="78">
        <f>BY543/CG543</f>
        <v>1.5963302752293578</v>
      </c>
      <c r="DQ543" s="78">
        <f>CJ543/CM543</f>
        <v>0.12742268041237115</v>
      </c>
      <c r="DR543" s="78">
        <f>BQ543/BP543</f>
        <v>0.14594942134590655</v>
      </c>
      <c r="DS543" s="78">
        <f>BV543/BZ543</f>
        <v>137.31277533039648</v>
      </c>
      <c r="DT543" s="78">
        <f>BV543/CI543</f>
        <v>16.668449197860962</v>
      </c>
      <c r="DU543" s="78">
        <f>BY543/BX543</f>
        <v>0.166189111747851</v>
      </c>
      <c r="DV543" s="78">
        <f>BY543/BP543</f>
        <v>3.7291041577368199E-2</v>
      </c>
      <c r="DW543" s="78">
        <f>CH543/CI543</f>
        <v>9.4117647058823514E-2</v>
      </c>
      <c r="DX543" s="67">
        <f>(X543*0.83014)/BU543</f>
        <v>0.21818172713614428</v>
      </c>
      <c r="DY543" s="67">
        <f>BM543/CL543</f>
        <v>12.779790276453765</v>
      </c>
      <c r="DZ543" s="67">
        <f>BQ543/(AD543*0.59933)</f>
        <v>116.421474096804</v>
      </c>
      <c r="EA543" s="80">
        <f>BP543/CI543</f>
        <v>24.951871657754008</v>
      </c>
      <c r="EB543" s="80">
        <f>BQ543/CM543</f>
        <v>1.4041237113402063</v>
      </c>
      <c r="EC543" s="81">
        <f>BM543/BS543</f>
        <v>20.404870624048705</v>
      </c>
      <c r="ED543" s="80">
        <f>BV543/CM543</f>
        <v>6.4268041237113414</v>
      </c>
      <c r="EE543" s="81">
        <f>BN543/BX543</f>
        <v>6.6141356255969432</v>
      </c>
      <c r="EF543" s="81">
        <f>CM543/BU543</f>
        <v>0.32204515272244355</v>
      </c>
      <c r="EG543" s="81">
        <f>BT543/BU543*0.1</f>
        <v>6.9388446215139439</v>
      </c>
      <c r="EH543" s="81">
        <f>BT543/BU543*0.3</f>
        <v>20.816533864541832</v>
      </c>
      <c r="EI543" s="81">
        <f>DM543*1.1</f>
        <v>7.5368575624082235</v>
      </c>
      <c r="EJ543" s="81">
        <f>CY543*50</f>
        <v>23.117254528122018</v>
      </c>
      <c r="EK543" s="81">
        <f>CR543*1.5</f>
        <v>42.894495412844037</v>
      </c>
      <c r="EL543" s="81">
        <f>CI543/3</f>
        <v>0.62333333333333341</v>
      </c>
      <c r="EN543" s="4">
        <v>9</v>
      </c>
      <c r="EO543" s="16">
        <v>1</v>
      </c>
    </row>
    <row r="544" spans="1:145">
      <c r="B544" s="30" t="s">
        <v>1069</v>
      </c>
      <c r="C544" s="18" t="s">
        <v>210</v>
      </c>
      <c r="D544" s="4">
        <v>9</v>
      </c>
      <c r="E544" s="8">
        <v>9</v>
      </c>
      <c r="F544" s="16">
        <v>1</v>
      </c>
      <c r="G544" s="16"/>
      <c r="H544" s="16"/>
      <c r="I544" s="64">
        <v>3.56</v>
      </c>
      <c r="J544" s="64">
        <v>3.98</v>
      </c>
      <c r="K544" s="64">
        <v>0.54779999999999995</v>
      </c>
      <c r="L544" s="64">
        <v>74.459999999999994</v>
      </c>
      <c r="M544" s="64">
        <v>8.3900000000000002E-2</v>
      </c>
      <c r="N544" s="64">
        <v>9.06E-2</v>
      </c>
      <c r="O544" s="64">
        <v>0.55349999999999999</v>
      </c>
      <c r="P544" s="64">
        <v>5.5100000000000003E-2</v>
      </c>
      <c r="Q544" s="64">
        <v>12.1</v>
      </c>
      <c r="R544" s="64">
        <v>2.1299999999999999E-2</v>
      </c>
      <c r="S544" s="64">
        <v>95.452200000000005</v>
      </c>
      <c r="T544" s="31"/>
      <c r="V544" s="58">
        <f t="shared" si="719"/>
        <v>3.729615451503475</v>
      </c>
      <c r="W544" s="58"/>
      <c r="X544" s="58">
        <f t="shared" si="720"/>
        <v>4.1696262631977055</v>
      </c>
      <c r="Y544" s="58"/>
      <c r="Z544" s="58">
        <f t="shared" si="721"/>
        <v>0.57389981582404592</v>
      </c>
      <c r="AA544" s="58"/>
      <c r="AB544" s="58">
        <f t="shared" si="722"/>
        <v>78.007631044648505</v>
      </c>
      <c r="AC544" s="58"/>
      <c r="AD544" s="58">
        <f t="shared" si="723"/>
        <v>8.7897397859871232E-2</v>
      </c>
      <c r="AE544" s="58"/>
      <c r="AF544" s="58">
        <f t="shared" si="724"/>
        <v>9.4916617951183946E-2</v>
      </c>
      <c r="AG544" s="58"/>
      <c r="AH544" s="58">
        <f t="shared" si="725"/>
        <v>0.57987139112561048</v>
      </c>
      <c r="AI544" s="58"/>
      <c r="AJ544" s="58">
        <f t="shared" si="726"/>
        <v>5.7725227915124015E-2</v>
      </c>
      <c r="AK544" s="58"/>
      <c r="AL544" s="58">
        <f t="shared" si="727"/>
        <v>12.676501955952823</v>
      </c>
      <c r="AM544" s="58"/>
      <c r="AN544" s="58">
        <f t="shared" si="728"/>
        <v>2.2314834021635959E-2</v>
      </c>
      <c r="AO544" s="58"/>
      <c r="AP544" s="58">
        <f t="shared" si="729"/>
        <v>7.89924171470118</v>
      </c>
      <c r="AQ544" s="58">
        <f t="shared" si="730"/>
        <v>2.1080402010050254E-2</v>
      </c>
      <c r="AR544" s="58">
        <f t="shared" si="731"/>
        <v>887.48510131108435</v>
      </c>
      <c r="AS544" s="58">
        <f t="shared" si="732"/>
        <v>18.708542713567834</v>
      </c>
      <c r="AT544" s="58">
        <f t="shared" si="733"/>
        <v>0.16368563685636858</v>
      </c>
      <c r="AU544" s="58">
        <f t="shared" si="734"/>
        <v>6.0463576158940393</v>
      </c>
      <c r="AV544" s="58">
        <f t="shared" si="735"/>
        <v>6.529201430274135</v>
      </c>
      <c r="AW544" s="58">
        <f t="shared" si="736"/>
        <v>7.3569701853344093E-3</v>
      </c>
      <c r="AX544" s="58">
        <f t="shared" si="737"/>
        <v>39.583293490759552</v>
      </c>
      <c r="AY544" s="75">
        <v>40.409999999999997</v>
      </c>
      <c r="AZ544" s="75"/>
      <c r="BA544" s="75"/>
      <c r="BB544" s="75"/>
      <c r="BC544" s="75">
        <v>4645.5600000000004</v>
      </c>
      <c r="BD544" s="75">
        <v>4.29</v>
      </c>
      <c r="BE544" s="75"/>
      <c r="BF544" s="75"/>
      <c r="BG544" s="76" t="s">
        <v>487</v>
      </c>
      <c r="BH544" s="76"/>
      <c r="BI544" s="76">
        <v>0.33100000000000002</v>
      </c>
      <c r="BJ544" s="76"/>
      <c r="BK544" s="76"/>
      <c r="BL544" s="76"/>
      <c r="BM544" s="75">
        <v>142.46</v>
      </c>
      <c r="BN544" s="75">
        <v>73.180000000000007</v>
      </c>
      <c r="BO544" s="77">
        <v>10.48</v>
      </c>
      <c r="BP544" s="75">
        <v>49.42</v>
      </c>
      <c r="BQ544" s="75">
        <v>7.12</v>
      </c>
      <c r="BR544" s="75"/>
      <c r="BS544" s="75">
        <v>6.89</v>
      </c>
      <c r="BT544" s="75">
        <v>1145.9100000000001</v>
      </c>
      <c r="BU544" s="75">
        <v>16.190000000000001</v>
      </c>
      <c r="BV544" s="75">
        <v>34.299999999999997</v>
      </c>
      <c r="BW544" s="75">
        <v>3.51</v>
      </c>
      <c r="BX544" s="75">
        <v>11.83</v>
      </c>
      <c r="BY544" s="75">
        <v>2.36</v>
      </c>
      <c r="BZ544" s="75">
        <v>0.33500000000000002</v>
      </c>
      <c r="CA544" s="75">
        <v>1.68</v>
      </c>
      <c r="CB544" s="75">
        <v>0.32600000000000001</v>
      </c>
      <c r="CC544" s="75">
        <v>1.68</v>
      </c>
      <c r="CD544" s="75">
        <v>0.36099999999999999</v>
      </c>
      <c r="CE544" s="75">
        <v>1.1399999999999999</v>
      </c>
      <c r="CF544" s="77">
        <v>0.14699999999999999</v>
      </c>
      <c r="CG544" s="75">
        <v>1.19</v>
      </c>
      <c r="CH544" s="77">
        <v>0.13200000000000001</v>
      </c>
      <c r="CI544" s="75">
        <v>2.2000000000000002</v>
      </c>
      <c r="CJ544" s="75">
        <v>0.69599999999999995</v>
      </c>
      <c r="CK544" s="77">
        <v>15.38</v>
      </c>
      <c r="CL544" s="75">
        <v>11.67</v>
      </c>
      <c r="CM544" s="75">
        <v>5.51</v>
      </c>
      <c r="CN544" s="78">
        <f>BU544/CL544</f>
        <v>1.387317909168809</v>
      </c>
      <c r="CO544" s="78">
        <f>BU544/CG544</f>
        <v>13.605042016806724</v>
      </c>
      <c r="CP544" s="78">
        <f>BM544/BU544</f>
        <v>8.7992588017294633</v>
      </c>
      <c r="CQ544" s="78">
        <f>BU544/BY544</f>
        <v>6.8601694915254248</v>
      </c>
      <c r="CR544" s="78">
        <f>BV544/CG544</f>
        <v>28.823529411764707</v>
      </c>
      <c r="CS544" s="78">
        <f>BP544/BS544</f>
        <v>7.1727140783744563</v>
      </c>
      <c r="CT544" s="78">
        <f>CK544/BX544</f>
        <v>1.3000845308537616</v>
      </c>
      <c r="CU544" s="78">
        <f>AY544/BO544</f>
        <v>3.8559160305343507</v>
      </c>
      <c r="CV544" s="78">
        <f>BQ544/BM544</f>
        <v>4.9978941457251159E-2</v>
      </c>
      <c r="CW544" s="78">
        <f>BT544/BV544</f>
        <v>33.408454810495634</v>
      </c>
      <c r="CX544" s="78">
        <f>BV544/CK544</f>
        <v>2.2301690507152143</v>
      </c>
      <c r="CY544" s="78">
        <f>CM544/CL544</f>
        <v>0.47215081405312764</v>
      </c>
      <c r="CZ544" s="79">
        <f>BT544/BU544</f>
        <v>70.77887584928969</v>
      </c>
      <c r="DA544" s="78">
        <f>CM544/CK544</f>
        <v>0.35825747724317292</v>
      </c>
      <c r="DB544" s="79">
        <f>BT544/BM544</f>
        <v>8.0437315737750943</v>
      </c>
      <c r="DC544" s="79">
        <f>BQ544/CJ544</f>
        <v>10.229885057471265</v>
      </c>
      <c r="DD544" s="78">
        <f>BT544/CL544</f>
        <v>98.19280205655528</v>
      </c>
      <c r="DE544" s="78">
        <f>CL544/CJ544</f>
        <v>16.767241379310345</v>
      </c>
      <c r="DF544" s="78">
        <f>BT544/BQ544</f>
        <v>160.94241573033707</v>
      </c>
      <c r="DG544" s="78">
        <f>BQ544/CL544</f>
        <v>0.61011139674378745</v>
      </c>
      <c r="DH544" s="78">
        <f>BM544/CI544</f>
        <v>64.75454545454545</v>
      </c>
      <c r="DI544" s="78">
        <f>BM544/BX544</f>
        <v>12.042265426880812</v>
      </c>
      <c r="DJ544" s="78">
        <f>BM544/BN544</f>
        <v>1.9467067504782727</v>
      </c>
      <c r="DK544" s="78">
        <f>BT544/BP544</f>
        <v>23.187171185754757</v>
      </c>
      <c r="DL544" s="67">
        <f>(AD544*0.59933)/BP544*10000</f>
        <v>10.659560392423439</v>
      </c>
      <c r="DM544" s="78">
        <f>BP544/BQ544</f>
        <v>6.941011235955056</v>
      </c>
      <c r="DN544" s="78">
        <f>CC544/CH544</f>
        <v>12.727272727272727</v>
      </c>
      <c r="DO544" s="78">
        <f>BU544/BQ544</f>
        <v>2.273876404494382</v>
      </c>
      <c r="DP544" s="78">
        <f>BY544/CG544</f>
        <v>1.9831932773109244</v>
      </c>
      <c r="DQ544" s="78">
        <f>CJ544/CM544</f>
        <v>0.12631578947368421</v>
      </c>
      <c r="DR544" s="78">
        <f>BQ544/BP544</f>
        <v>0.14407122622420074</v>
      </c>
      <c r="DS544" s="78">
        <f>BV544/BZ544</f>
        <v>102.38805970149252</v>
      </c>
      <c r="DT544" s="78">
        <f>BV544/CI544</f>
        <v>15.590909090909088</v>
      </c>
      <c r="DU544" s="78">
        <f>BY544/BX544</f>
        <v>0.19949281487743026</v>
      </c>
      <c r="DV544" s="78">
        <f>BY544/BP544</f>
        <v>4.7753945770942934E-2</v>
      </c>
      <c r="DW544" s="78">
        <f>CH544/CI544</f>
        <v>0.06</v>
      </c>
      <c r="DX544" s="67">
        <f>(X544*0.83014)/BU544</f>
        <v>0.21379700717300451</v>
      </c>
      <c r="DY544" s="67">
        <f>BM544/CL544</f>
        <v>12.207369323050557</v>
      </c>
      <c r="DZ544" s="67">
        <f>BQ544/(AD544*0.59933)</f>
        <v>135.15681784269748</v>
      </c>
      <c r="EA544" s="80">
        <f>BP544/CI544</f>
        <v>22.463636363636361</v>
      </c>
      <c r="EB544" s="80">
        <f>BQ544/CM544</f>
        <v>1.2921960072595282</v>
      </c>
      <c r="EC544" s="81">
        <f>BM544/BS544</f>
        <v>20.676342525399132</v>
      </c>
      <c r="ED544" s="80">
        <f>BV544/CM544</f>
        <v>6.2250453720508165</v>
      </c>
      <c r="EE544" s="81">
        <f>BN544/BX544</f>
        <v>6.1859678782755712</v>
      </c>
      <c r="EF544" s="81">
        <f>CM544/BU544</f>
        <v>0.34033353922174175</v>
      </c>
      <c r="EG544" s="81">
        <f>BT544/BU544*0.1</f>
        <v>7.0778875849289697</v>
      </c>
      <c r="EH544" s="81">
        <f>BT544/BU544*0.3</f>
        <v>21.233662754786906</v>
      </c>
      <c r="EI544" s="81">
        <f>DM544*1.1</f>
        <v>7.6351123595505621</v>
      </c>
      <c r="EJ544" s="81">
        <f>CY544*50</f>
        <v>23.607540702656383</v>
      </c>
      <c r="EK544" s="81">
        <f>CR544*1.5</f>
        <v>43.235294117647058</v>
      </c>
      <c r="EL544" s="81">
        <f>CI544/3</f>
        <v>0.73333333333333339</v>
      </c>
      <c r="EN544" s="4">
        <v>9</v>
      </c>
      <c r="EO544" s="16">
        <v>1</v>
      </c>
    </row>
    <row r="545" spans="1:145">
      <c r="B545" s="30" t="s">
        <v>1070</v>
      </c>
      <c r="C545" s="18" t="s">
        <v>210</v>
      </c>
      <c r="D545" s="4">
        <v>9</v>
      </c>
      <c r="E545" s="8">
        <v>9</v>
      </c>
      <c r="F545" s="16">
        <v>1</v>
      </c>
      <c r="G545" s="16"/>
      <c r="H545" s="16"/>
      <c r="I545" s="64">
        <v>3.49</v>
      </c>
      <c r="J545" s="64">
        <v>3.85</v>
      </c>
      <c r="K545" s="64">
        <v>0.5413</v>
      </c>
      <c r="L545" s="64">
        <v>74.930000000000007</v>
      </c>
      <c r="M545" s="64">
        <v>0.12659999999999999</v>
      </c>
      <c r="N545" s="64">
        <v>9.2299999999999993E-2</v>
      </c>
      <c r="O545" s="64">
        <v>0.61529999999999996</v>
      </c>
      <c r="P545" s="64">
        <v>7.9899999999999999E-2</v>
      </c>
      <c r="Q545" s="64">
        <v>12.23</v>
      </c>
      <c r="R545" s="64">
        <v>2.23E-2</v>
      </c>
      <c r="S545" s="64">
        <v>95.977800000000002</v>
      </c>
      <c r="T545" s="31"/>
      <c r="V545" s="58">
        <f t="shared" si="719"/>
        <v>3.6362575512253876</v>
      </c>
      <c r="W545" s="58"/>
      <c r="X545" s="58">
        <f t="shared" si="720"/>
        <v>4.0113442900337368</v>
      </c>
      <c r="Y545" s="58"/>
      <c r="Z545" s="58">
        <f t="shared" si="721"/>
        <v>0.56398458810266539</v>
      </c>
      <c r="AA545" s="58"/>
      <c r="AB545" s="58">
        <f t="shared" si="722"/>
        <v>78.070137052526732</v>
      </c>
      <c r="AC545" s="58"/>
      <c r="AD545" s="58">
        <f t="shared" si="723"/>
        <v>0.13190550314760285</v>
      </c>
      <c r="AE545" s="58"/>
      <c r="AF545" s="58">
        <f t="shared" si="724"/>
        <v>9.616807220002957E-2</v>
      </c>
      <c r="AG545" s="58"/>
      <c r="AH545" s="58">
        <f t="shared" si="725"/>
        <v>0.64108575107993715</v>
      </c>
      <c r="AI545" s="58"/>
      <c r="AJ545" s="58">
        <f t="shared" si="726"/>
        <v>8.324841786329755E-2</v>
      </c>
      <c r="AK545" s="58"/>
      <c r="AL545" s="58">
        <f t="shared" si="727"/>
        <v>12.742530043405871</v>
      </c>
      <c r="AM545" s="58"/>
      <c r="AN545" s="58">
        <f t="shared" si="728"/>
        <v>2.3234539653961644E-2</v>
      </c>
      <c r="AO545" s="58"/>
      <c r="AP545" s="58">
        <f t="shared" si="729"/>
        <v>7.6476018412591245</v>
      </c>
      <c r="AQ545" s="58">
        <f t="shared" si="730"/>
        <v>3.2883116883116875E-2</v>
      </c>
      <c r="AR545" s="58">
        <f t="shared" si="731"/>
        <v>591.86413902053732</v>
      </c>
      <c r="AS545" s="58">
        <f t="shared" si="732"/>
        <v>19.462337662337664</v>
      </c>
      <c r="AT545" s="58">
        <f t="shared" si="733"/>
        <v>0.15000812611734113</v>
      </c>
      <c r="AU545" s="58">
        <f t="shared" si="734"/>
        <v>5.8645720476706407</v>
      </c>
      <c r="AV545" s="58">
        <f t="shared" si="735"/>
        <v>4.27567140600316</v>
      </c>
      <c r="AW545" s="58">
        <f t="shared" si="736"/>
        <v>7.2240758040838108E-3</v>
      </c>
      <c r="AX545" s="58">
        <f t="shared" si="737"/>
        <v>40.315604897803603</v>
      </c>
      <c r="AY545" s="75">
        <v>41.42</v>
      </c>
      <c r="AZ545" s="75"/>
      <c r="BA545" s="75"/>
      <c r="BB545" s="75"/>
      <c r="BC545" s="75">
        <v>4645.5600000000004</v>
      </c>
      <c r="BD545" s="75">
        <v>4.7</v>
      </c>
      <c r="BE545" s="75"/>
      <c r="BF545" s="75"/>
      <c r="BG545" s="76" t="s">
        <v>488</v>
      </c>
      <c r="BH545" s="76"/>
      <c r="BI545" s="76">
        <v>0.16500000000000001</v>
      </c>
      <c r="BJ545" s="76"/>
      <c r="BK545" s="76"/>
      <c r="BL545" s="76"/>
      <c r="BM545" s="75">
        <v>154.69</v>
      </c>
      <c r="BN545" s="75">
        <v>66.19</v>
      </c>
      <c r="BO545" s="77">
        <v>10.45</v>
      </c>
      <c r="BP545" s="75">
        <v>48.45</v>
      </c>
      <c r="BQ545" s="75">
        <v>7.07</v>
      </c>
      <c r="BR545" s="75"/>
      <c r="BS545" s="75">
        <v>7.3</v>
      </c>
      <c r="BT545" s="75">
        <v>1119.44</v>
      </c>
      <c r="BU545" s="75">
        <v>13.74</v>
      </c>
      <c r="BV545" s="75">
        <v>29.56</v>
      </c>
      <c r="BW545" s="75">
        <v>3.16</v>
      </c>
      <c r="BX545" s="75">
        <v>10.28</v>
      </c>
      <c r="BY545" s="75">
        <v>2.3199999999999998</v>
      </c>
      <c r="BZ545" s="75">
        <v>0.30499999999999999</v>
      </c>
      <c r="CA545" s="75">
        <v>1.46</v>
      </c>
      <c r="CB545" s="75">
        <v>0.33300000000000002</v>
      </c>
      <c r="CC545" s="75">
        <v>1.59</v>
      </c>
      <c r="CD545" s="75">
        <v>0.34300000000000003</v>
      </c>
      <c r="CE545" s="75">
        <v>0.99</v>
      </c>
      <c r="CF545" s="77">
        <v>0.183</v>
      </c>
      <c r="CG545" s="75">
        <v>1.1100000000000001</v>
      </c>
      <c r="CH545" s="77">
        <v>0.20300000000000001</v>
      </c>
      <c r="CI545" s="75">
        <v>1.95</v>
      </c>
      <c r="CJ545" s="75">
        <v>0.76100000000000001</v>
      </c>
      <c r="CK545" s="77">
        <v>15.65</v>
      </c>
      <c r="CL545" s="75">
        <v>10.86</v>
      </c>
      <c r="CM545" s="75">
        <v>5.77</v>
      </c>
      <c r="CN545" s="78">
        <f>BU545/CL545</f>
        <v>1.2651933701657458</v>
      </c>
      <c r="CO545" s="78">
        <f>BU545/CG545</f>
        <v>12.378378378378377</v>
      </c>
      <c r="CP545" s="78">
        <f>BM545/BU545</f>
        <v>11.258369723435225</v>
      </c>
      <c r="CQ545" s="78">
        <f>BU545/BY545</f>
        <v>5.9224137931034484</v>
      </c>
      <c r="CR545" s="78">
        <f>BV545/CG545</f>
        <v>26.630630630630627</v>
      </c>
      <c r="CS545" s="78">
        <f>BP545/BS545</f>
        <v>6.6369863013698636</v>
      </c>
      <c r="CT545" s="78">
        <f>CK545/BX545</f>
        <v>1.5223735408560313</v>
      </c>
      <c r="CU545" s="78">
        <f>AY545/BO545</f>
        <v>3.9636363636363643</v>
      </c>
      <c r="CV545" s="78">
        <f>BQ545/BM545</f>
        <v>4.5704311849505463E-2</v>
      </c>
      <c r="CW545" s="78">
        <f>BT545/BV545</f>
        <v>37.870094722598111</v>
      </c>
      <c r="CX545" s="78">
        <f>BV545/CK545</f>
        <v>1.8888178913738018</v>
      </c>
      <c r="CY545" s="78">
        <f>CM545/CL545</f>
        <v>0.53130755064456725</v>
      </c>
      <c r="CZ545" s="79">
        <f>BT545/BU545</f>
        <v>81.473071324599715</v>
      </c>
      <c r="DA545" s="78">
        <f>CM545/CK545</f>
        <v>0.3686900958466453</v>
      </c>
      <c r="DB545" s="79">
        <f>BT545/BM545</f>
        <v>7.2366668821514004</v>
      </c>
      <c r="DC545" s="79">
        <f>BQ545/CJ545</f>
        <v>9.2904073587385021</v>
      </c>
      <c r="DD545" s="78">
        <f>BT545/CL545</f>
        <v>103.07918968692451</v>
      </c>
      <c r="DE545" s="78">
        <f>CL545/CJ545</f>
        <v>14.270696452036793</v>
      </c>
      <c r="DF545" s="78">
        <f>BT545/BQ545</f>
        <v>158.33663366336634</v>
      </c>
      <c r="DG545" s="78">
        <f>BQ545/CL545</f>
        <v>0.65101289134438312</v>
      </c>
      <c r="DH545" s="78">
        <f>BM545/CI545</f>
        <v>79.328205128205127</v>
      </c>
      <c r="DI545" s="78">
        <f>BM545/BX545</f>
        <v>15.047665369649806</v>
      </c>
      <c r="DJ545" s="78">
        <f>BM545/BN545</f>
        <v>2.3370599788487687</v>
      </c>
      <c r="DK545" s="78">
        <f>BT545/BP545</f>
        <v>23.105056759545924</v>
      </c>
      <c r="DL545" s="67">
        <f>(AD545*0.59933)/BP545*10000</f>
        <v>16.316806027131644</v>
      </c>
      <c r="DM545" s="78">
        <f>BP545/BQ545</f>
        <v>6.8528995756718531</v>
      </c>
      <c r="DN545" s="78">
        <f>CC545/CH545</f>
        <v>7.8325123152709359</v>
      </c>
      <c r="DO545" s="78">
        <f>BU545/BQ545</f>
        <v>1.9434229137199435</v>
      </c>
      <c r="DP545" s="78">
        <f>BY545/CG545</f>
        <v>2.0900900900900896</v>
      </c>
      <c r="DQ545" s="78">
        <f>CJ545/CM545</f>
        <v>0.13188908145580591</v>
      </c>
      <c r="DR545" s="78">
        <f>BQ545/BP545</f>
        <v>0.1459236326109391</v>
      </c>
      <c r="DS545" s="78">
        <f>BV545/BZ545</f>
        <v>96.918032786885249</v>
      </c>
      <c r="DT545" s="78">
        <f>BV545/CI545</f>
        <v>15.158974358974358</v>
      </c>
      <c r="DU545" s="78">
        <f>BY545/BX545</f>
        <v>0.22568093385214008</v>
      </c>
      <c r="DV545" s="78">
        <f>BY545/BP545</f>
        <v>4.7884416924664594E-2</v>
      </c>
      <c r="DW545" s="78">
        <f>CH545/CI545</f>
        <v>0.10410256410256412</v>
      </c>
      <c r="DX545" s="67">
        <f>(X545*0.83014)/BU545</f>
        <v>0.24235643005302812</v>
      </c>
      <c r="DY545" s="67">
        <f>BM545/CL545</f>
        <v>14.24401473296501</v>
      </c>
      <c r="DZ545" s="67">
        <f>BQ545/(AD545*0.59933)</f>
        <v>89.43149312941317</v>
      </c>
      <c r="EA545" s="80">
        <f>BP545/CI545</f>
        <v>24.846153846153847</v>
      </c>
      <c r="EB545" s="80">
        <f>BQ545/CM545</f>
        <v>1.2253032928942809</v>
      </c>
      <c r="EC545" s="81">
        <f>BM545/BS545</f>
        <v>21.19041095890411</v>
      </c>
      <c r="ED545" s="80">
        <f>BV545/CM545</f>
        <v>5.1230502599653382</v>
      </c>
      <c r="EE545" s="81">
        <f>BN545/BX545</f>
        <v>6.4387159533073932</v>
      </c>
      <c r="EF545" s="81">
        <f>CM545/BU545</f>
        <v>0.41994177583697229</v>
      </c>
      <c r="EG545" s="81">
        <f>BT545/BU545*0.1</f>
        <v>8.1473071324599715</v>
      </c>
      <c r="EH545" s="81">
        <f>BT545/BU545*0.3</f>
        <v>24.441921397379915</v>
      </c>
      <c r="EI545" s="81">
        <f>DM545*1.1</f>
        <v>7.5381895332390387</v>
      </c>
      <c r="EJ545" s="81">
        <f>CY545*50</f>
        <v>26.565377532228361</v>
      </c>
      <c r="EK545" s="81">
        <f>CR545*1.5</f>
        <v>39.945945945945937</v>
      </c>
      <c r="EL545" s="81">
        <f>CI545/3</f>
        <v>0.65</v>
      </c>
      <c r="EN545" s="4">
        <v>9</v>
      </c>
      <c r="EO545" s="16">
        <v>1</v>
      </c>
    </row>
    <row r="546" spans="1:145">
      <c r="B546" s="30" t="s">
        <v>1071</v>
      </c>
      <c r="C546" s="18" t="s">
        <v>210</v>
      </c>
      <c r="D546" s="4">
        <v>9</v>
      </c>
      <c r="E546" s="8">
        <v>9</v>
      </c>
      <c r="F546" s="16">
        <v>1</v>
      </c>
      <c r="G546" s="16"/>
      <c r="H546" s="16"/>
      <c r="I546" s="64">
        <v>3.53</v>
      </c>
      <c r="J546" s="64">
        <v>3.89</v>
      </c>
      <c r="K546" s="64">
        <v>0.50360000000000005</v>
      </c>
      <c r="L546" s="64">
        <v>76.05</v>
      </c>
      <c r="M546" s="64">
        <v>8.5300000000000001E-2</v>
      </c>
      <c r="N546" s="64">
        <v>6.8699999999999997E-2</v>
      </c>
      <c r="O546" s="64">
        <v>0.6421</v>
      </c>
      <c r="P546" s="64">
        <v>5.0700000000000002E-2</v>
      </c>
      <c r="Q546" s="64">
        <v>12.3</v>
      </c>
      <c r="R546" s="64">
        <v>2.8899999999999999E-2</v>
      </c>
      <c r="S546" s="64">
        <v>97.1494</v>
      </c>
      <c r="T546" s="31"/>
      <c r="V546" s="58">
        <f t="shared" si="719"/>
        <v>3.6335787971927771</v>
      </c>
      <c r="W546" s="58"/>
      <c r="X546" s="58">
        <f t="shared" si="720"/>
        <v>4.0041420739603124</v>
      </c>
      <c r="Y546" s="58"/>
      <c r="Z546" s="58">
        <f t="shared" si="721"/>
        <v>0.51837685050036342</v>
      </c>
      <c r="AA546" s="58"/>
      <c r="AB546" s="58">
        <f t="shared" si="722"/>
        <v>78.281492217141846</v>
      </c>
      <c r="AC546" s="58"/>
      <c r="AD546" s="58">
        <f t="shared" si="723"/>
        <v>8.780290974519657E-2</v>
      </c>
      <c r="AE546" s="58"/>
      <c r="AF546" s="58">
        <f t="shared" si="724"/>
        <v>7.0715825316471331E-2</v>
      </c>
      <c r="AG546" s="58"/>
      <c r="AH546" s="58">
        <f t="shared" si="725"/>
        <v>0.66094077781231786</v>
      </c>
      <c r="AI546" s="58"/>
      <c r="AJ546" s="58">
        <f t="shared" si="726"/>
        <v>5.2187661478094567E-2</v>
      </c>
      <c r="AK546" s="58"/>
      <c r="AL546" s="58">
        <f t="shared" si="727"/>
        <v>12.660911956224124</v>
      </c>
      <c r="AM546" s="58"/>
      <c r="AN546" s="58">
        <f t="shared" si="728"/>
        <v>2.9747996384949363E-2</v>
      </c>
      <c r="AO546" s="58"/>
      <c r="AP546" s="58">
        <f t="shared" si="729"/>
        <v>7.6377208711530891</v>
      </c>
      <c r="AQ546" s="58">
        <f t="shared" si="730"/>
        <v>2.1928020565552701E-2</v>
      </c>
      <c r="AR546" s="58">
        <f t="shared" si="731"/>
        <v>891.55920281359909</v>
      </c>
      <c r="AS546" s="58">
        <f t="shared" si="732"/>
        <v>19.550128534704371</v>
      </c>
      <c r="AT546" s="58">
        <f t="shared" si="733"/>
        <v>0.10699268026787107</v>
      </c>
      <c r="AU546" s="58">
        <f t="shared" si="734"/>
        <v>7.3304221251819515</v>
      </c>
      <c r="AV546" s="58">
        <f t="shared" si="735"/>
        <v>5.9038686987104345</v>
      </c>
      <c r="AW546" s="58">
        <f t="shared" si="736"/>
        <v>6.6219592373438531E-3</v>
      </c>
      <c r="AX546" s="58">
        <f t="shared" si="737"/>
        <v>35.082026887807238</v>
      </c>
      <c r="AY546" s="58"/>
      <c r="AZ546" s="58"/>
      <c r="BA546" s="58"/>
      <c r="BB546" s="58"/>
      <c r="BC546" s="58"/>
      <c r="BD546" s="58"/>
      <c r="BE546" s="58"/>
      <c r="BF546" s="58"/>
      <c r="BG546" s="58"/>
      <c r="BH546" s="58"/>
      <c r="BI546" s="58"/>
      <c r="BJ546" s="58"/>
      <c r="BK546" s="58"/>
      <c r="BL546" s="58"/>
      <c r="BM546" s="58"/>
      <c r="BN546" s="58"/>
      <c r="BO546" s="58"/>
      <c r="BP546" s="58"/>
      <c r="BQ546" s="58"/>
      <c r="BR546" s="58"/>
      <c r="BS546" s="58"/>
      <c r="BT546" s="58"/>
      <c r="BU546" s="58"/>
      <c r="BV546" s="58"/>
      <c r="BW546" s="58"/>
      <c r="BX546" s="58"/>
      <c r="BY546" s="58"/>
      <c r="BZ546" s="58"/>
      <c r="CA546" s="58"/>
      <c r="CB546" s="58"/>
      <c r="CC546" s="58"/>
      <c r="CD546" s="58"/>
      <c r="CE546" s="58"/>
      <c r="CF546" s="58"/>
      <c r="CG546" s="58"/>
      <c r="CH546" s="58"/>
      <c r="CI546" s="58"/>
      <c r="CJ546" s="58"/>
      <c r="CK546" s="58"/>
      <c r="CL546" s="58"/>
      <c r="CM546" s="58"/>
      <c r="CN546" s="58"/>
      <c r="CO546" s="58"/>
      <c r="CP546" s="58"/>
      <c r="CQ546" s="58"/>
      <c r="CR546" s="58"/>
      <c r="CS546" s="58"/>
      <c r="CT546" s="58"/>
      <c r="CU546" s="58"/>
      <c r="CV546" s="58"/>
      <c r="CW546" s="58"/>
      <c r="CX546" s="58"/>
      <c r="CY546" s="58"/>
      <c r="CZ546" s="58"/>
      <c r="DA546" s="58"/>
      <c r="DB546" s="58"/>
      <c r="DC546" s="58"/>
      <c r="DD546" s="58"/>
      <c r="DE546" s="58"/>
      <c r="DF546" s="58"/>
      <c r="DG546" s="58"/>
      <c r="DH546" s="58"/>
      <c r="DI546" s="58"/>
      <c r="DJ546" s="58"/>
      <c r="DK546" s="58"/>
      <c r="DL546" s="58"/>
      <c r="DM546" s="58"/>
      <c r="DN546" s="58"/>
      <c r="DO546" s="58"/>
      <c r="DP546" s="58"/>
      <c r="DQ546" s="58"/>
      <c r="DR546" s="58"/>
      <c r="DS546" s="58"/>
      <c r="DT546" s="58"/>
      <c r="DU546" s="58"/>
      <c r="DV546" s="58"/>
      <c r="DW546" s="58"/>
      <c r="DX546" s="58"/>
      <c r="DY546" s="58"/>
      <c r="DZ546" s="58"/>
      <c r="EA546" s="58"/>
      <c r="EB546" s="58"/>
      <c r="EC546" s="58"/>
      <c r="ED546" s="58"/>
      <c r="EE546" s="58"/>
      <c r="EF546" s="58"/>
      <c r="EG546" s="58"/>
      <c r="EH546" s="58"/>
      <c r="EI546" s="58"/>
      <c r="EJ546" s="58"/>
      <c r="EK546" s="58"/>
      <c r="EL546" s="58"/>
      <c r="EN546" s="4">
        <v>9</v>
      </c>
      <c r="EO546" s="16">
        <v>1</v>
      </c>
    </row>
    <row r="547" spans="1:145">
      <c r="B547" s="30" t="s">
        <v>1072</v>
      </c>
      <c r="C547" s="18" t="s">
        <v>210</v>
      </c>
      <c r="D547" s="4">
        <v>9</v>
      </c>
      <c r="E547" s="8">
        <v>9</v>
      </c>
      <c r="F547" s="16">
        <v>1</v>
      </c>
      <c r="G547" s="16"/>
      <c r="H547" s="16"/>
      <c r="I547" s="64">
        <v>3.51</v>
      </c>
      <c r="J547" s="64">
        <v>3.96</v>
      </c>
      <c r="K547" s="64">
        <v>0.5796</v>
      </c>
      <c r="L547" s="64">
        <v>74.58</v>
      </c>
      <c r="M547" s="64">
        <v>0.10639999999999999</v>
      </c>
      <c r="N547" s="64">
        <v>7.3999999999999996E-2</v>
      </c>
      <c r="O547" s="64">
        <v>0.63859999999999995</v>
      </c>
      <c r="P547" s="64">
        <v>9.6100000000000005E-2</v>
      </c>
      <c r="Q547" s="64">
        <v>12</v>
      </c>
      <c r="R547" s="64">
        <v>5.6599999999999998E-2</v>
      </c>
      <c r="S547" s="64">
        <v>95.601399999999998</v>
      </c>
      <c r="T547" s="31"/>
      <c r="V547" s="58">
        <f t="shared" si="719"/>
        <v>3.6714943505011433</v>
      </c>
      <c r="W547" s="58"/>
      <c r="X547" s="58">
        <f t="shared" si="720"/>
        <v>4.1421987544115462</v>
      </c>
      <c r="Y547" s="58"/>
      <c r="Z547" s="58">
        <f t="shared" si="721"/>
        <v>0.60626727223659904</v>
      </c>
      <c r="AA547" s="58"/>
      <c r="AB547" s="58">
        <f t="shared" si="722"/>
        <v>78.011409874750797</v>
      </c>
      <c r="AC547" s="58"/>
      <c r="AD547" s="58">
        <f t="shared" si="723"/>
        <v>0.11129544128014861</v>
      </c>
      <c r="AE547" s="58"/>
      <c r="AF547" s="58">
        <f t="shared" si="724"/>
        <v>7.7404724198599603E-2</v>
      </c>
      <c r="AG547" s="58"/>
      <c r="AH547" s="58">
        <f t="shared" si="725"/>
        <v>0.66798184963818519</v>
      </c>
      <c r="AI547" s="58"/>
      <c r="AJ547" s="58">
        <f t="shared" si="726"/>
        <v>0.10052154047953274</v>
      </c>
      <c r="AK547" s="58"/>
      <c r="AL547" s="58">
        <f t="shared" si="727"/>
        <v>12.552117437610747</v>
      </c>
      <c r="AM547" s="58"/>
      <c r="AN547" s="58">
        <f t="shared" si="728"/>
        <v>5.9204153914064021E-2</v>
      </c>
      <c r="AO547" s="58"/>
      <c r="AP547" s="58">
        <f t="shared" si="729"/>
        <v>7.813693104912689</v>
      </c>
      <c r="AQ547" s="58">
        <f t="shared" si="730"/>
        <v>2.6868686868686868E-2</v>
      </c>
      <c r="AR547" s="58">
        <f t="shared" si="731"/>
        <v>700.93984962406023</v>
      </c>
      <c r="AS547" s="58">
        <f t="shared" si="732"/>
        <v>18.833333333333336</v>
      </c>
      <c r="AT547" s="58">
        <f t="shared" si="733"/>
        <v>0.11587848418415284</v>
      </c>
      <c r="AU547" s="58">
        <f t="shared" si="734"/>
        <v>7.8324324324324319</v>
      </c>
      <c r="AV547" s="58">
        <f t="shared" si="735"/>
        <v>5.4473684210526319</v>
      </c>
      <c r="AW547" s="58">
        <f t="shared" si="736"/>
        <v>7.7715205148833457E-3</v>
      </c>
      <c r="AX547" s="58">
        <f t="shared" si="737"/>
        <v>33.588743086514278</v>
      </c>
      <c r="AY547" s="58"/>
      <c r="AZ547" s="58"/>
      <c r="BA547" s="58"/>
      <c r="BB547" s="58"/>
      <c r="BC547" s="58"/>
      <c r="BD547" s="58"/>
      <c r="BE547" s="58"/>
      <c r="BF547" s="58"/>
      <c r="BG547" s="58"/>
      <c r="BH547" s="58"/>
      <c r="BI547" s="58"/>
      <c r="BJ547" s="58"/>
      <c r="BK547" s="58"/>
      <c r="BL547" s="58"/>
      <c r="BM547" s="58"/>
      <c r="BN547" s="58"/>
      <c r="BO547" s="58"/>
      <c r="BP547" s="58"/>
      <c r="BQ547" s="58"/>
      <c r="BR547" s="58"/>
      <c r="BS547" s="58"/>
      <c r="BT547" s="58"/>
      <c r="BU547" s="58"/>
      <c r="BV547" s="58"/>
      <c r="BW547" s="58"/>
      <c r="BX547" s="58"/>
      <c r="BY547" s="58"/>
      <c r="BZ547" s="58"/>
      <c r="CA547" s="58"/>
      <c r="CB547" s="58"/>
      <c r="CC547" s="58"/>
      <c r="CD547" s="58"/>
      <c r="CE547" s="58"/>
      <c r="CF547" s="58"/>
      <c r="CG547" s="58"/>
      <c r="CH547" s="58"/>
      <c r="CI547" s="58"/>
      <c r="CJ547" s="58"/>
      <c r="CK547" s="58"/>
      <c r="CL547" s="58"/>
      <c r="CM547" s="58"/>
      <c r="CN547" s="58"/>
      <c r="CO547" s="58"/>
      <c r="CP547" s="58"/>
      <c r="CQ547" s="58"/>
      <c r="CR547" s="58"/>
      <c r="CS547" s="58"/>
      <c r="CT547" s="58"/>
      <c r="CU547" s="58"/>
      <c r="CV547" s="58"/>
      <c r="CW547" s="58"/>
      <c r="CX547" s="58"/>
      <c r="CY547" s="58"/>
      <c r="CZ547" s="58"/>
      <c r="DA547" s="58"/>
      <c r="DB547" s="58"/>
      <c r="DC547" s="58"/>
      <c r="DD547" s="58"/>
      <c r="DE547" s="58"/>
      <c r="DF547" s="58"/>
      <c r="DG547" s="58"/>
      <c r="DH547" s="58"/>
      <c r="DI547" s="58"/>
      <c r="DJ547" s="58"/>
      <c r="DK547" s="58"/>
      <c r="DL547" s="58"/>
      <c r="DM547" s="58"/>
      <c r="DN547" s="58"/>
      <c r="DO547" s="58"/>
      <c r="DP547" s="58"/>
      <c r="DQ547" s="58"/>
      <c r="DR547" s="58"/>
      <c r="DS547" s="58"/>
      <c r="DT547" s="58"/>
      <c r="DU547" s="58"/>
      <c r="DV547" s="58"/>
      <c r="DW547" s="58"/>
      <c r="DX547" s="58"/>
      <c r="DY547" s="58"/>
      <c r="DZ547" s="58"/>
      <c r="EA547" s="58"/>
      <c r="EB547" s="58"/>
      <c r="EC547" s="58"/>
      <c r="ED547" s="58"/>
      <c r="EE547" s="58"/>
      <c r="EF547" s="58"/>
      <c r="EG547" s="58"/>
      <c r="EH547" s="58"/>
      <c r="EI547" s="58"/>
      <c r="EJ547" s="58"/>
      <c r="EK547" s="58"/>
      <c r="EL547" s="58"/>
      <c r="EN547" s="4">
        <v>9</v>
      </c>
      <c r="EO547" s="16">
        <v>1</v>
      </c>
    </row>
    <row r="548" spans="1:145">
      <c r="B548" s="30" t="s">
        <v>1073</v>
      </c>
      <c r="C548" s="18" t="s">
        <v>210</v>
      </c>
      <c r="D548" s="4">
        <v>9</v>
      </c>
      <c r="E548" s="8">
        <v>9</v>
      </c>
      <c r="F548" s="16">
        <v>1</v>
      </c>
      <c r="G548" s="16"/>
      <c r="H548" s="16"/>
      <c r="I548" s="64">
        <v>3.62</v>
      </c>
      <c r="J548" s="64">
        <v>3.93</v>
      </c>
      <c r="K548" s="64">
        <v>0.54159999999999997</v>
      </c>
      <c r="L548" s="64">
        <v>75.02</v>
      </c>
      <c r="M548" s="64">
        <v>9.7000000000000003E-2</v>
      </c>
      <c r="N548" s="64">
        <v>7.5899999999999995E-2</v>
      </c>
      <c r="O548" s="64">
        <v>0.58709999999999996</v>
      </c>
      <c r="P548" s="64">
        <v>0.1109</v>
      </c>
      <c r="Q548" s="64">
        <v>12.2</v>
      </c>
      <c r="R548" s="64">
        <v>2.35E-2</v>
      </c>
      <c r="S548" s="64">
        <v>96.206000000000003</v>
      </c>
      <c r="T548" s="31"/>
      <c r="V548" s="58">
        <f t="shared" si="719"/>
        <v>3.7627590794752925</v>
      </c>
      <c r="W548" s="58"/>
      <c r="X548" s="58">
        <f t="shared" si="720"/>
        <v>4.0849843045132319</v>
      </c>
      <c r="Y548" s="58"/>
      <c r="Z548" s="58">
        <f t="shared" si="721"/>
        <v>0.56295865122757416</v>
      </c>
      <c r="AA548" s="58"/>
      <c r="AB548" s="58">
        <f t="shared" si="722"/>
        <v>77.978504459181337</v>
      </c>
      <c r="AC548" s="58"/>
      <c r="AD548" s="58">
        <f t="shared" si="723"/>
        <v>0.10082531235058105</v>
      </c>
      <c r="AE548" s="58"/>
      <c r="AF548" s="58">
        <f t="shared" si="724"/>
        <v>7.889320832380517E-2</v>
      </c>
      <c r="AG548" s="58"/>
      <c r="AH548" s="58">
        <f t="shared" si="725"/>
        <v>0.61025299877346517</v>
      </c>
      <c r="AI548" s="58"/>
      <c r="AJ548" s="58">
        <f t="shared" si="726"/>
        <v>0.11527347566679833</v>
      </c>
      <c r="AK548" s="58"/>
      <c r="AL548" s="58">
        <f t="shared" si="727"/>
        <v>12.681121759557616</v>
      </c>
      <c r="AM548" s="58"/>
      <c r="AN548" s="58">
        <f t="shared" si="728"/>
        <v>2.4426750930295407E-2</v>
      </c>
      <c r="AO548" s="58"/>
      <c r="AP548" s="58">
        <f t="shared" si="729"/>
        <v>7.847743383988524</v>
      </c>
      <c r="AQ548" s="58">
        <f t="shared" si="730"/>
        <v>2.4681933842239188E-2</v>
      </c>
      <c r="AR548" s="58">
        <f t="shared" si="731"/>
        <v>773.40206185567001</v>
      </c>
      <c r="AS548" s="58">
        <f t="shared" si="732"/>
        <v>19.089058524173026</v>
      </c>
      <c r="AT548" s="58">
        <f t="shared" si="733"/>
        <v>0.12927950945324479</v>
      </c>
      <c r="AU548" s="58">
        <f t="shared" si="734"/>
        <v>7.1357048748353096</v>
      </c>
      <c r="AV548" s="58">
        <f t="shared" si="735"/>
        <v>5.583505154639175</v>
      </c>
      <c r="AW548" s="58">
        <f t="shared" si="736"/>
        <v>7.2194081578245799E-3</v>
      </c>
      <c r="AX548" s="58">
        <f t="shared" si="737"/>
        <v>35.697599671788652</v>
      </c>
      <c r="AY548" s="58"/>
      <c r="AZ548" s="58"/>
      <c r="BA548" s="58"/>
      <c r="BB548" s="58"/>
      <c r="BC548" s="58"/>
      <c r="BD548" s="58"/>
      <c r="BE548" s="58"/>
      <c r="BF548" s="58"/>
      <c r="BG548" s="58"/>
      <c r="BH548" s="58"/>
      <c r="BI548" s="58"/>
      <c r="BJ548" s="58"/>
      <c r="BK548" s="58"/>
      <c r="BL548" s="58"/>
      <c r="BM548" s="58"/>
      <c r="BN548" s="58"/>
      <c r="BO548" s="58"/>
      <c r="BP548" s="58"/>
      <c r="BQ548" s="58"/>
      <c r="BR548" s="58"/>
      <c r="BS548" s="58"/>
      <c r="BT548" s="58"/>
      <c r="BU548" s="58"/>
      <c r="BV548" s="58"/>
      <c r="BW548" s="58"/>
      <c r="BX548" s="58"/>
      <c r="BY548" s="58"/>
      <c r="BZ548" s="58"/>
      <c r="CA548" s="58"/>
      <c r="CB548" s="58"/>
      <c r="CC548" s="58"/>
      <c r="CD548" s="58"/>
      <c r="CE548" s="58"/>
      <c r="CF548" s="58"/>
      <c r="CG548" s="58"/>
      <c r="CH548" s="58"/>
      <c r="CI548" s="58"/>
      <c r="CJ548" s="58"/>
      <c r="CK548" s="58"/>
      <c r="CL548" s="58"/>
      <c r="CM548" s="58"/>
      <c r="CN548" s="58"/>
      <c r="CO548" s="58"/>
      <c r="CP548" s="58"/>
      <c r="CQ548" s="58"/>
      <c r="CR548" s="58"/>
      <c r="CS548" s="58"/>
      <c r="CT548" s="58"/>
      <c r="CU548" s="58"/>
      <c r="CV548" s="58"/>
      <c r="CW548" s="58"/>
      <c r="CX548" s="58"/>
      <c r="CY548" s="58"/>
      <c r="CZ548" s="58"/>
      <c r="DA548" s="58"/>
      <c r="DB548" s="58"/>
      <c r="DC548" s="58"/>
      <c r="DD548" s="58"/>
      <c r="DE548" s="58"/>
      <c r="DF548" s="58"/>
      <c r="DG548" s="58"/>
      <c r="DH548" s="58"/>
      <c r="DI548" s="58"/>
      <c r="DJ548" s="58"/>
      <c r="DK548" s="58"/>
      <c r="DL548" s="58"/>
      <c r="DM548" s="58"/>
      <c r="DN548" s="58"/>
      <c r="DO548" s="58"/>
      <c r="DP548" s="58"/>
      <c r="DQ548" s="58"/>
      <c r="DR548" s="58"/>
      <c r="DS548" s="58"/>
      <c r="DT548" s="58"/>
      <c r="DU548" s="58"/>
      <c r="DV548" s="58"/>
      <c r="DW548" s="58"/>
      <c r="DX548" s="58"/>
      <c r="DY548" s="58"/>
      <c r="DZ548" s="58"/>
      <c r="EA548" s="58"/>
      <c r="EB548" s="58"/>
      <c r="EC548" s="58"/>
      <c r="ED548" s="58"/>
      <c r="EE548" s="58"/>
      <c r="EF548" s="58"/>
      <c r="EG548" s="58"/>
      <c r="EH548" s="58"/>
      <c r="EI548" s="58"/>
      <c r="EJ548" s="58"/>
      <c r="EK548" s="58"/>
      <c r="EL548" s="58"/>
      <c r="EN548" s="4">
        <v>9</v>
      </c>
      <c r="EO548" s="16">
        <v>1</v>
      </c>
    </row>
    <row r="549" spans="1:145">
      <c r="B549" s="30" t="s">
        <v>1074</v>
      </c>
      <c r="C549" s="18" t="s">
        <v>210</v>
      </c>
      <c r="D549" s="4">
        <v>9</v>
      </c>
      <c r="E549" s="8">
        <v>9</v>
      </c>
      <c r="F549" s="16">
        <v>1</v>
      </c>
      <c r="G549" s="16"/>
      <c r="H549" s="16"/>
      <c r="I549" s="64">
        <v>3.59</v>
      </c>
      <c r="J549" s="64">
        <v>3.85</v>
      </c>
      <c r="K549" s="64">
        <v>0.64329999999999998</v>
      </c>
      <c r="L549" s="64">
        <v>75.040000000000006</v>
      </c>
      <c r="M549" s="64">
        <v>9.8599999999999993E-2</v>
      </c>
      <c r="N549" s="64">
        <v>8.5300000000000001E-2</v>
      </c>
      <c r="O549" s="64">
        <v>0.62990000000000002</v>
      </c>
      <c r="P549" s="64">
        <v>1.5599999999999999E-2</v>
      </c>
      <c r="Q549" s="64">
        <v>12.24</v>
      </c>
      <c r="R549" s="64">
        <v>0</v>
      </c>
      <c r="S549" s="64">
        <v>96.192700000000002</v>
      </c>
      <c r="T549" s="31"/>
      <c r="V549" s="58">
        <f t="shared" si="719"/>
        <v>3.7320919362903835</v>
      </c>
      <c r="W549" s="58"/>
      <c r="X549" s="58">
        <f t="shared" si="720"/>
        <v>4.0023827171916375</v>
      </c>
      <c r="Y549" s="58"/>
      <c r="Z549" s="58">
        <f t="shared" si="721"/>
        <v>0.66876176674529353</v>
      </c>
      <c r="AA549" s="58"/>
      <c r="AB549" s="58">
        <f t="shared" si="722"/>
        <v>78.010077687807922</v>
      </c>
      <c r="AC549" s="58"/>
      <c r="AD549" s="58">
        <f t="shared" si="723"/>
        <v>0.10250258075716763</v>
      </c>
      <c r="AE549" s="58"/>
      <c r="AF549" s="58">
        <f t="shared" si="724"/>
        <v>8.8676167734141984E-2</v>
      </c>
      <c r="AG549" s="58"/>
      <c r="AH549" s="58">
        <f t="shared" si="725"/>
        <v>0.65483139572961357</v>
      </c>
      <c r="AI549" s="58"/>
      <c r="AJ549" s="58">
        <f t="shared" si="726"/>
        <v>1.6217446854075203E-2</v>
      </c>
      <c r="AK549" s="58"/>
      <c r="AL549" s="58">
        <f t="shared" si="727"/>
        <v>12.724458300889776</v>
      </c>
      <c r="AM549" s="58"/>
      <c r="AN549" s="58">
        <f t="shared" si="728"/>
        <v>0</v>
      </c>
      <c r="AO549" s="58"/>
      <c r="AP549" s="58">
        <f t="shared" si="729"/>
        <v>7.734474653482021</v>
      </c>
      <c r="AQ549" s="58">
        <f t="shared" si="730"/>
        <v>2.5610389610389604E-2</v>
      </c>
      <c r="AR549" s="58">
        <f t="shared" si="731"/>
        <v>761.05476673428018</v>
      </c>
      <c r="AS549" s="58">
        <f t="shared" si="732"/>
        <v>19.490909090909092</v>
      </c>
      <c r="AT549" s="58">
        <f t="shared" si="733"/>
        <v>0.13541832036831242</v>
      </c>
      <c r="AU549" s="58">
        <f t="shared" si="734"/>
        <v>7.5416178194607273</v>
      </c>
      <c r="AV549" s="58">
        <f t="shared" si="735"/>
        <v>6.5243407707910759</v>
      </c>
      <c r="AW549" s="58">
        <f t="shared" si="736"/>
        <v>8.5727611940298494E-3</v>
      </c>
      <c r="AX549" s="58">
        <f t="shared" si="737"/>
        <v>34.437920004895048</v>
      </c>
      <c r="AY549" s="58"/>
      <c r="AZ549" s="58"/>
      <c r="BA549" s="58"/>
      <c r="BB549" s="58"/>
      <c r="BC549" s="58"/>
      <c r="BD549" s="58"/>
      <c r="BE549" s="58"/>
      <c r="BF549" s="58"/>
      <c r="BG549" s="58"/>
      <c r="BH549" s="58"/>
      <c r="BI549" s="58"/>
      <c r="BJ549" s="58"/>
      <c r="BK549" s="58"/>
      <c r="BL549" s="58"/>
      <c r="BM549" s="58"/>
      <c r="BN549" s="58"/>
      <c r="BO549" s="58"/>
      <c r="BP549" s="58"/>
      <c r="BQ549" s="58"/>
      <c r="BR549" s="58"/>
      <c r="BS549" s="58"/>
      <c r="BT549" s="58"/>
      <c r="BU549" s="58"/>
      <c r="BV549" s="58"/>
      <c r="BW549" s="58"/>
      <c r="BX549" s="58"/>
      <c r="BY549" s="58"/>
      <c r="BZ549" s="58"/>
      <c r="CA549" s="58"/>
      <c r="CB549" s="58"/>
      <c r="CC549" s="58"/>
      <c r="CD549" s="58"/>
      <c r="CE549" s="58"/>
      <c r="CF549" s="58"/>
      <c r="CG549" s="58"/>
      <c r="CH549" s="58"/>
      <c r="CI549" s="58"/>
      <c r="CJ549" s="58"/>
      <c r="CK549" s="58"/>
      <c r="CL549" s="58"/>
      <c r="CM549" s="58"/>
      <c r="CN549" s="58"/>
      <c r="CO549" s="58"/>
      <c r="CP549" s="58"/>
      <c r="CQ549" s="58"/>
      <c r="CR549" s="58"/>
      <c r="CS549" s="58"/>
      <c r="CT549" s="58"/>
      <c r="CU549" s="58"/>
      <c r="CV549" s="58"/>
      <c r="CW549" s="58"/>
      <c r="CX549" s="58"/>
      <c r="CY549" s="58"/>
      <c r="CZ549" s="58"/>
      <c r="DA549" s="58"/>
      <c r="DB549" s="58"/>
      <c r="DC549" s="58"/>
      <c r="DD549" s="58"/>
      <c r="DE549" s="58"/>
      <c r="DF549" s="58"/>
      <c r="DG549" s="58"/>
      <c r="DH549" s="58"/>
      <c r="DI549" s="58"/>
      <c r="DJ549" s="58"/>
      <c r="DK549" s="58"/>
      <c r="DL549" s="58"/>
      <c r="DM549" s="58"/>
      <c r="DN549" s="58"/>
      <c r="DO549" s="58"/>
      <c r="DP549" s="58"/>
      <c r="DQ549" s="58"/>
      <c r="DR549" s="58"/>
      <c r="DS549" s="58"/>
      <c r="DT549" s="58"/>
      <c r="DU549" s="58"/>
      <c r="DV549" s="58"/>
      <c r="DW549" s="58"/>
      <c r="DX549" s="58"/>
      <c r="DY549" s="58"/>
      <c r="DZ549" s="58"/>
      <c r="EA549" s="58"/>
      <c r="EB549" s="58"/>
      <c r="EC549" s="58"/>
      <c r="ED549" s="58"/>
      <c r="EE549" s="58"/>
      <c r="EF549" s="58"/>
      <c r="EG549" s="58"/>
      <c r="EH549" s="58"/>
      <c r="EI549" s="58"/>
      <c r="EJ549" s="58"/>
      <c r="EK549" s="58"/>
      <c r="EL549" s="58"/>
      <c r="EN549" s="4">
        <v>9</v>
      </c>
      <c r="EO549" s="16">
        <v>1</v>
      </c>
    </row>
    <row r="550" spans="1:145">
      <c r="B550" s="30" t="s">
        <v>1075</v>
      </c>
      <c r="C550" s="18" t="s">
        <v>210</v>
      </c>
      <c r="D550" s="4">
        <v>9</v>
      </c>
      <c r="E550" s="8">
        <v>9</v>
      </c>
      <c r="F550" s="16">
        <v>1</v>
      </c>
      <c r="G550" s="16"/>
      <c r="H550" s="16"/>
      <c r="I550" s="64">
        <v>3.57</v>
      </c>
      <c r="J550" s="64">
        <v>3.9</v>
      </c>
      <c r="K550" s="64">
        <v>0.57340000000000002</v>
      </c>
      <c r="L550" s="64">
        <v>75.95</v>
      </c>
      <c r="M550" s="64">
        <v>8.8499999999999995E-2</v>
      </c>
      <c r="N550" s="64">
        <v>6.0400000000000002E-2</v>
      </c>
      <c r="O550" s="64">
        <v>0.64439999999999997</v>
      </c>
      <c r="P550" s="64">
        <v>2.2499999999999999E-2</v>
      </c>
      <c r="Q550" s="64">
        <v>12.58</v>
      </c>
      <c r="R550" s="64">
        <v>0</v>
      </c>
      <c r="S550" s="64">
        <v>97.389300000000006</v>
      </c>
      <c r="T550" s="31"/>
      <c r="V550" s="58">
        <f t="shared" si="719"/>
        <v>3.6657004414242631</v>
      </c>
      <c r="W550" s="58"/>
      <c r="X550" s="58">
        <f t="shared" si="720"/>
        <v>4.0045467007155811</v>
      </c>
      <c r="Y550" s="58"/>
      <c r="Z550" s="58">
        <f t="shared" si="721"/>
        <v>0.58877104568982419</v>
      </c>
      <c r="AA550" s="58"/>
      <c r="AB550" s="58">
        <f t="shared" si="722"/>
        <v>77.985979979320106</v>
      </c>
      <c r="AC550" s="58"/>
      <c r="AD550" s="58">
        <f t="shared" si="723"/>
        <v>9.0872405900853576E-2</v>
      </c>
      <c r="AE550" s="58"/>
      <c r="AF550" s="58">
        <f t="shared" si="724"/>
        <v>6.2019133518774645E-2</v>
      </c>
      <c r="AG550" s="58"/>
      <c r="AH550" s="58">
        <f t="shared" si="725"/>
        <v>0.66167433177977453</v>
      </c>
      <c r="AI550" s="58"/>
      <c r="AJ550" s="58">
        <f t="shared" si="726"/>
        <v>2.3103154042589894E-2</v>
      </c>
      <c r="AK550" s="58"/>
      <c r="AL550" s="58">
        <f t="shared" si="727"/>
        <v>12.917230126923593</v>
      </c>
      <c r="AM550" s="58"/>
      <c r="AN550" s="58">
        <f t="shared" si="728"/>
        <v>0</v>
      </c>
      <c r="AO550" s="58"/>
      <c r="AP550" s="58">
        <f t="shared" si="729"/>
        <v>7.6702471421398446</v>
      </c>
      <c r="AQ550" s="58">
        <f t="shared" si="730"/>
        <v>2.2692307692307692E-2</v>
      </c>
      <c r="AR550" s="58">
        <f t="shared" si="731"/>
        <v>858.19209039548025</v>
      </c>
      <c r="AS550" s="58">
        <f t="shared" si="732"/>
        <v>19.474358974358978</v>
      </c>
      <c r="AT550" s="58">
        <f t="shared" si="733"/>
        <v>9.3730602110490377E-2</v>
      </c>
      <c r="AU550" s="58">
        <f t="shared" si="734"/>
        <v>9.4933774834437088</v>
      </c>
      <c r="AV550" s="58">
        <f t="shared" si="735"/>
        <v>6.47909604519774</v>
      </c>
      <c r="AW550" s="58">
        <f t="shared" si="736"/>
        <v>7.5497037524687293E-3</v>
      </c>
      <c r="AX550" s="58">
        <f t="shared" si="737"/>
        <v>29.442330691755185</v>
      </c>
      <c r="AY550" s="58"/>
      <c r="AZ550" s="58"/>
      <c r="BA550" s="58"/>
      <c r="BB550" s="58"/>
      <c r="BC550" s="58"/>
      <c r="BD550" s="58"/>
      <c r="BE550" s="58"/>
      <c r="BF550" s="58"/>
      <c r="BG550" s="58"/>
      <c r="BH550" s="58"/>
      <c r="BI550" s="58"/>
      <c r="BJ550" s="58"/>
      <c r="BK550" s="58"/>
      <c r="BL550" s="58"/>
      <c r="BM550" s="58"/>
      <c r="BN550" s="58"/>
      <c r="BO550" s="58"/>
      <c r="BP550" s="58"/>
      <c r="BQ550" s="58"/>
      <c r="BR550" s="58"/>
      <c r="BS550" s="58"/>
      <c r="BT550" s="58"/>
      <c r="BU550" s="58"/>
      <c r="BV550" s="58"/>
      <c r="BW550" s="58"/>
      <c r="BX550" s="58"/>
      <c r="BY550" s="58"/>
      <c r="BZ550" s="58"/>
      <c r="CA550" s="58"/>
      <c r="CB550" s="58"/>
      <c r="CC550" s="58"/>
      <c r="CD550" s="58"/>
      <c r="CE550" s="58"/>
      <c r="CF550" s="58"/>
      <c r="CG550" s="58"/>
      <c r="CH550" s="58"/>
      <c r="CI550" s="58"/>
      <c r="CJ550" s="58"/>
      <c r="CK550" s="58"/>
      <c r="CL550" s="58"/>
      <c r="CM550" s="58"/>
      <c r="CN550" s="58"/>
      <c r="CO550" s="58"/>
      <c r="CP550" s="58"/>
      <c r="CQ550" s="58"/>
      <c r="CR550" s="58"/>
      <c r="CS550" s="58"/>
      <c r="CT550" s="58"/>
      <c r="CU550" s="58"/>
      <c r="CV550" s="58"/>
      <c r="CW550" s="58"/>
      <c r="CX550" s="58"/>
      <c r="CY550" s="58"/>
      <c r="CZ550" s="58"/>
      <c r="DA550" s="58"/>
      <c r="DB550" s="58"/>
      <c r="DC550" s="58"/>
      <c r="DD550" s="58"/>
      <c r="DE550" s="58"/>
      <c r="DF550" s="58"/>
      <c r="DG550" s="58"/>
      <c r="DH550" s="58"/>
      <c r="DI550" s="58"/>
      <c r="DJ550" s="58"/>
      <c r="DK550" s="58"/>
      <c r="DL550" s="58"/>
      <c r="DM550" s="58"/>
      <c r="DN550" s="58"/>
      <c r="DO550" s="58"/>
      <c r="DP550" s="58"/>
      <c r="DQ550" s="58"/>
      <c r="DR550" s="58"/>
      <c r="DS550" s="58"/>
      <c r="DT550" s="58"/>
      <c r="DU550" s="58"/>
      <c r="DV550" s="58"/>
      <c r="DW550" s="58"/>
      <c r="DX550" s="58"/>
      <c r="DY550" s="58"/>
      <c r="DZ550" s="58"/>
      <c r="EA550" s="58"/>
      <c r="EB550" s="58"/>
      <c r="EC550" s="58"/>
      <c r="ED550" s="58"/>
      <c r="EE550" s="58"/>
      <c r="EF550" s="58"/>
      <c r="EG550" s="58"/>
      <c r="EH550" s="58"/>
      <c r="EI550" s="58"/>
      <c r="EJ550" s="58"/>
      <c r="EK550" s="58"/>
      <c r="EL550" s="58"/>
      <c r="EN550" s="4">
        <v>9</v>
      </c>
      <c r="EO550" s="16">
        <v>1</v>
      </c>
    </row>
    <row r="551" spans="1:145">
      <c r="B551" s="30" t="s">
        <v>1076</v>
      </c>
      <c r="C551" s="18" t="s">
        <v>210</v>
      </c>
      <c r="D551" s="4">
        <v>9</v>
      </c>
      <c r="E551" s="8">
        <v>9</v>
      </c>
      <c r="F551" s="16">
        <v>1</v>
      </c>
      <c r="G551" s="16"/>
      <c r="H551" s="16"/>
      <c r="I551" s="64">
        <v>3.72</v>
      </c>
      <c r="J551" s="64">
        <v>3.9</v>
      </c>
      <c r="K551" s="64">
        <v>0.50309999999999999</v>
      </c>
      <c r="L551" s="64">
        <v>74.31</v>
      </c>
      <c r="M551" s="64">
        <v>8.2299999999999998E-2</v>
      </c>
      <c r="N551" s="64">
        <v>7.46E-2</v>
      </c>
      <c r="O551" s="64">
        <v>0.60729999999999995</v>
      </c>
      <c r="P551" s="64">
        <v>3.1899999999999998E-2</v>
      </c>
      <c r="Q551" s="64">
        <v>12.27</v>
      </c>
      <c r="R551" s="64">
        <v>1.66E-2</v>
      </c>
      <c r="S551" s="64">
        <v>95.515900000000002</v>
      </c>
      <c r="T551" s="31"/>
      <c r="V551" s="58">
        <f t="shared" si="719"/>
        <v>3.8946395312194095</v>
      </c>
      <c r="W551" s="58"/>
      <c r="X551" s="58">
        <f t="shared" si="720"/>
        <v>4.0830898311171229</v>
      </c>
      <c r="Y551" s="58"/>
      <c r="Z551" s="58">
        <f t="shared" si="721"/>
        <v>0.52671858821410888</v>
      </c>
      <c r="AA551" s="58"/>
      <c r="AB551" s="58">
        <f t="shared" si="722"/>
        <v>77.798565474439329</v>
      </c>
      <c r="AC551" s="58"/>
      <c r="AD551" s="58">
        <f t="shared" si="723"/>
        <v>8.6163664897676726E-2</v>
      </c>
      <c r="AE551" s="58"/>
      <c r="AF551" s="58">
        <f t="shared" si="724"/>
        <v>7.8102179846496755E-2</v>
      </c>
      <c r="AG551" s="58"/>
      <c r="AH551" s="58">
        <f t="shared" si="725"/>
        <v>0.63581037293267395</v>
      </c>
      <c r="AI551" s="58"/>
      <c r="AJ551" s="58">
        <f t="shared" si="726"/>
        <v>3.3397580926316978E-2</v>
      </c>
      <c r="AK551" s="58"/>
      <c r="AL551" s="58">
        <f t="shared" si="727"/>
        <v>12.846028776360795</v>
      </c>
      <c r="AM551" s="58"/>
      <c r="AN551" s="58">
        <f t="shared" si="728"/>
        <v>1.7379305435011344E-2</v>
      </c>
      <c r="AO551" s="58"/>
      <c r="AP551" s="58">
        <f t="shared" si="729"/>
        <v>7.9777293623365324</v>
      </c>
      <c r="AQ551" s="58">
        <f t="shared" si="730"/>
        <v>2.1102564102564104E-2</v>
      </c>
      <c r="AR551" s="58">
        <f t="shared" si="731"/>
        <v>902.91616038882125</v>
      </c>
      <c r="AS551" s="58">
        <f t="shared" si="732"/>
        <v>19.053846153846152</v>
      </c>
      <c r="AT551" s="58">
        <f t="shared" si="733"/>
        <v>0.12283879466491027</v>
      </c>
      <c r="AU551" s="58">
        <f t="shared" si="734"/>
        <v>6.7439678284182314</v>
      </c>
      <c r="AV551" s="58">
        <f t="shared" si="735"/>
        <v>6.1130012150668289</v>
      </c>
      <c r="AW551" s="58">
        <f t="shared" si="736"/>
        <v>6.7702866370609616E-3</v>
      </c>
      <c r="AX551" s="58">
        <f t="shared" si="737"/>
        <v>37.003866988771648</v>
      </c>
      <c r="AY551" s="58"/>
      <c r="AZ551" s="58"/>
      <c r="BA551" s="58"/>
      <c r="BB551" s="58"/>
      <c r="BC551" s="58"/>
      <c r="BD551" s="58"/>
      <c r="BE551" s="58"/>
      <c r="BF551" s="58"/>
      <c r="BG551" s="58"/>
      <c r="BH551" s="58"/>
      <c r="BI551" s="58"/>
      <c r="BJ551" s="58"/>
      <c r="BK551" s="58"/>
      <c r="BL551" s="58"/>
      <c r="BM551" s="58"/>
      <c r="BN551" s="58"/>
      <c r="BO551" s="58"/>
      <c r="BP551" s="58"/>
      <c r="BQ551" s="58"/>
      <c r="BR551" s="58"/>
      <c r="BS551" s="58"/>
      <c r="BT551" s="58"/>
      <c r="BU551" s="58"/>
      <c r="BV551" s="58"/>
      <c r="BW551" s="58"/>
      <c r="BX551" s="58"/>
      <c r="BY551" s="58"/>
      <c r="BZ551" s="58"/>
      <c r="CA551" s="58"/>
      <c r="CB551" s="58"/>
      <c r="CC551" s="58"/>
      <c r="CD551" s="58"/>
      <c r="CE551" s="58"/>
      <c r="CF551" s="58"/>
      <c r="CG551" s="58"/>
      <c r="CH551" s="58"/>
      <c r="CI551" s="58"/>
      <c r="CJ551" s="58"/>
      <c r="CK551" s="58"/>
      <c r="CL551" s="58"/>
      <c r="CM551" s="58"/>
      <c r="CN551" s="58"/>
      <c r="CO551" s="58"/>
      <c r="CP551" s="58"/>
      <c r="CQ551" s="58"/>
      <c r="CR551" s="58"/>
      <c r="CS551" s="58"/>
      <c r="CT551" s="58"/>
      <c r="CU551" s="58"/>
      <c r="CV551" s="58"/>
      <c r="CW551" s="58"/>
      <c r="CX551" s="58"/>
      <c r="CY551" s="58"/>
      <c r="CZ551" s="58"/>
      <c r="DA551" s="58"/>
      <c r="DB551" s="58"/>
      <c r="DC551" s="58"/>
      <c r="DD551" s="58"/>
      <c r="DE551" s="58"/>
      <c r="DF551" s="58"/>
      <c r="DG551" s="58"/>
      <c r="DH551" s="58"/>
      <c r="DI551" s="58"/>
      <c r="DJ551" s="58"/>
      <c r="DK551" s="58"/>
      <c r="DL551" s="58"/>
      <c r="DM551" s="58"/>
      <c r="DN551" s="58"/>
      <c r="DO551" s="58"/>
      <c r="DP551" s="58"/>
      <c r="DQ551" s="58"/>
      <c r="DR551" s="58"/>
      <c r="DS551" s="58"/>
      <c r="DT551" s="58"/>
      <c r="DU551" s="58"/>
      <c r="DV551" s="58"/>
      <c r="DW551" s="58"/>
      <c r="DX551" s="58"/>
      <c r="DY551" s="58"/>
      <c r="DZ551" s="58"/>
      <c r="EA551" s="58"/>
      <c r="EB551" s="58"/>
      <c r="EC551" s="58"/>
      <c r="ED551" s="58"/>
      <c r="EE551" s="58"/>
      <c r="EF551" s="58"/>
      <c r="EG551" s="58"/>
      <c r="EH551" s="58"/>
      <c r="EI551" s="58"/>
      <c r="EJ551" s="58"/>
      <c r="EK551" s="58"/>
      <c r="EL551" s="58"/>
      <c r="EN551" s="4">
        <v>9</v>
      </c>
      <c r="EO551" s="16">
        <v>1</v>
      </c>
    </row>
    <row r="552" spans="1:145">
      <c r="B552" s="30" t="s">
        <v>1077</v>
      </c>
      <c r="C552" s="18" t="s">
        <v>210</v>
      </c>
      <c r="D552" s="4">
        <v>9</v>
      </c>
      <c r="E552" s="8">
        <v>9</v>
      </c>
      <c r="F552" s="16">
        <v>1</v>
      </c>
      <c r="G552" s="16"/>
      <c r="H552" s="16"/>
      <c r="I552" s="64">
        <v>3.58</v>
      </c>
      <c r="J552" s="64">
        <v>3.89</v>
      </c>
      <c r="K552" s="64">
        <v>0.50329999999999997</v>
      </c>
      <c r="L552" s="64">
        <v>75.459999999999994</v>
      </c>
      <c r="M552" s="64">
        <v>0.1153</v>
      </c>
      <c r="N552" s="64">
        <v>5.33E-2</v>
      </c>
      <c r="O552" s="64">
        <v>0.60170000000000001</v>
      </c>
      <c r="P552" s="64">
        <v>3.9399999999999998E-2</v>
      </c>
      <c r="Q552" s="64">
        <v>12.2</v>
      </c>
      <c r="R552" s="64">
        <v>1.0500000000000001E-2</v>
      </c>
      <c r="S552" s="64">
        <v>96.453599999999994</v>
      </c>
      <c r="T552" s="31"/>
      <c r="V552" s="58">
        <f t="shared" si="719"/>
        <v>3.7116292186087407</v>
      </c>
      <c r="W552" s="58"/>
      <c r="X552" s="58">
        <f t="shared" si="720"/>
        <v>4.0330272794379889</v>
      </c>
      <c r="Y552" s="58"/>
      <c r="Z552" s="58">
        <f t="shared" si="721"/>
        <v>0.52180530327535724</v>
      </c>
      <c r="AA552" s="58"/>
      <c r="AB552" s="58">
        <f t="shared" si="722"/>
        <v>78.234508613468023</v>
      </c>
      <c r="AC552" s="58"/>
      <c r="AD552" s="58">
        <f t="shared" si="723"/>
        <v>0.11953934326971725</v>
      </c>
      <c r="AE552" s="58"/>
      <c r="AF552" s="58">
        <f t="shared" si="724"/>
        <v>5.525973110386756E-2</v>
      </c>
      <c r="AG552" s="58"/>
      <c r="AH552" s="58">
        <f t="shared" si="725"/>
        <v>0.62382326839018976</v>
      </c>
      <c r="AI552" s="58"/>
      <c r="AJ552" s="58">
        <f t="shared" si="726"/>
        <v>4.0848656763459321E-2</v>
      </c>
      <c r="AK552" s="58"/>
      <c r="AL552" s="58">
        <f t="shared" si="727"/>
        <v>12.648568845538167</v>
      </c>
      <c r="AM552" s="58"/>
      <c r="AN552" s="58">
        <f t="shared" si="728"/>
        <v>1.0886063350668095E-2</v>
      </c>
      <c r="AO552" s="58"/>
      <c r="AP552" s="58">
        <f t="shared" si="729"/>
        <v>7.7446564980467301</v>
      </c>
      <c r="AQ552" s="58">
        <f t="shared" si="730"/>
        <v>2.9640102827763495E-2</v>
      </c>
      <c r="AR552" s="58">
        <f t="shared" si="731"/>
        <v>654.46660884648736</v>
      </c>
      <c r="AS552" s="58">
        <f t="shared" si="732"/>
        <v>19.398457583547557</v>
      </c>
      <c r="AT552" s="58">
        <f t="shared" si="733"/>
        <v>8.8582350008309774E-2</v>
      </c>
      <c r="AU552" s="58">
        <f t="shared" si="734"/>
        <v>9.4427767354596615</v>
      </c>
      <c r="AV552" s="58">
        <f t="shared" si="735"/>
        <v>4.3651344319167382</v>
      </c>
      <c r="AW552" s="58">
        <f t="shared" si="736"/>
        <v>6.6697588126159559E-3</v>
      </c>
      <c r="AX552" s="58">
        <f t="shared" si="737"/>
        <v>29.553475447014364</v>
      </c>
      <c r="AY552" s="58"/>
      <c r="AZ552" s="58"/>
      <c r="BA552" s="58"/>
      <c r="BB552" s="58"/>
      <c r="BC552" s="58"/>
      <c r="BD552" s="58"/>
      <c r="BE552" s="58"/>
      <c r="BF552" s="58"/>
      <c r="BG552" s="58"/>
      <c r="BH552" s="58"/>
      <c r="BI552" s="58"/>
      <c r="BJ552" s="58"/>
      <c r="BK552" s="58"/>
      <c r="BL552" s="58"/>
      <c r="BM552" s="58"/>
      <c r="BN552" s="58"/>
      <c r="BO552" s="58"/>
      <c r="BP552" s="58"/>
      <c r="BQ552" s="58"/>
      <c r="BR552" s="58"/>
      <c r="BS552" s="58"/>
      <c r="BT552" s="58"/>
      <c r="BU552" s="58"/>
      <c r="BV552" s="58"/>
      <c r="BW552" s="58"/>
      <c r="BX552" s="58"/>
      <c r="BY552" s="58"/>
      <c r="BZ552" s="58"/>
      <c r="CA552" s="58"/>
      <c r="CB552" s="58"/>
      <c r="CC552" s="58"/>
      <c r="CD552" s="58"/>
      <c r="CE552" s="58"/>
      <c r="CF552" s="58"/>
      <c r="CG552" s="58"/>
      <c r="CH552" s="58"/>
      <c r="CI552" s="58"/>
      <c r="CJ552" s="58"/>
      <c r="CK552" s="58"/>
      <c r="CL552" s="58"/>
      <c r="CM552" s="58"/>
      <c r="CN552" s="58"/>
      <c r="CO552" s="58"/>
      <c r="CP552" s="58"/>
      <c r="CQ552" s="58"/>
      <c r="CR552" s="58"/>
      <c r="CS552" s="58"/>
      <c r="CT552" s="58"/>
      <c r="CU552" s="58"/>
      <c r="CV552" s="58"/>
      <c r="CW552" s="58"/>
      <c r="CX552" s="58"/>
      <c r="CY552" s="58"/>
      <c r="CZ552" s="58"/>
      <c r="DA552" s="58"/>
      <c r="DB552" s="58"/>
      <c r="DC552" s="58"/>
      <c r="DD552" s="58"/>
      <c r="DE552" s="58"/>
      <c r="DF552" s="58"/>
      <c r="DG552" s="58"/>
      <c r="DH552" s="58"/>
      <c r="DI552" s="58"/>
      <c r="DJ552" s="58"/>
      <c r="DK552" s="58"/>
      <c r="DL552" s="58"/>
      <c r="DM552" s="58"/>
      <c r="DN552" s="58"/>
      <c r="DO552" s="58"/>
      <c r="DP552" s="58"/>
      <c r="DQ552" s="58"/>
      <c r="DR552" s="58"/>
      <c r="DS552" s="58"/>
      <c r="DT552" s="58"/>
      <c r="DU552" s="58"/>
      <c r="DV552" s="58"/>
      <c r="DW552" s="58"/>
      <c r="DX552" s="58"/>
      <c r="DY552" s="58"/>
      <c r="DZ552" s="58"/>
      <c r="EA552" s="58"/>
      <c r="EB552" s="58"/>
      <c r="EC552" s="58"/>
      <c r="ED552" s="58"/>
      <c r="EE552" s="58"/>
      <c r="EF552" s="58"/>
      <c r="EG552" s="58"/>
      <c r="EH552" s="58"/>
      <c r="EI552" s="58"/>
      <c r="EJ552" s="58"/>
      <c r="EK552" s="58"/>
      <c r="EL552" s="58"/>
      <c r="EN552" s="4">
        <v>9</v>
      </c>
      <c r="EO552" s="16">
        <v>1</v>
      </c>
    </row>
    <row r="553" spans="1:145">
      <c r="B553" s="30" t="s">
        <v>1078</v>
      </c>
      <c r="C553" s="18" t="s">
        <v>210</v>
      </c>
      <c r="D553" s="4">
        <v>9</v>
      </c>
      <c r="E553" s="8">
        <v>9</v>
      </c>
      <c r="F553" s="16">
        <v>1</v>
      </c>
      <c r="G553" s="16"/>
      <c r="H553" s="16"/>
      <c r="I553" s="64">
        <v>3.47</v>
      </c>
      <c r="J553" s="64">
        <v>3.85</v>
      </c>
      <c r="K553" s="64">
        <v>0.4461</v>
      </c>
      <c r="L553" s="64">
        <v>75.06</v>
      </c>
      <c r="M553" s="64">
        <v>9.7699999999999995E-2</v>
      </c>
      <c r="N553" s="64">
        <v>0.1023</v>
      </c>
      <c r="O553" s="64">
        <v>0.6079</v>
      </c>
      <c r="P553" s="64">
        <v>6.9199999999999998E-2</v>
      </c>
      <c r="Q553" s="64">
        <v>12.55</v>
      </c>
      <c r="R553" s="64">
        <v>1.1599999999999999E-2</v>
      </c>
      <c r="S553" s="64">
        <v>96.264899999999997</v>
      </c>
      <c r="T553" s="31"/>
      <c r="V553" s="58">
        <f t="shared" si="719"/>
        <v>3.6046367886945294</v>
      </c>
      <c r="W553" s="58"/>
      <c r="X553" s="58">
        <f t="shared" si="720"/>
        <v>3.9993808750645354</v>
      </c>
      <c r="Y553" s="58"/>
      <c r="Z553" s="58">
        <f t="shared" si="721"/>
        <v>0.4634087813938414</v>
      </c>
      <c r="AA553" s="58"/>
      <c r="AB553" s="58">
        <f t="shared" si="722"/>
        <v>77.972345060349099</v>
      </c>
      <c r="AC553" s="58"/>
      <c r="AD553" s="58">
        <f t="shared" si="723"/>
        <v>0.10149078220618314</v>
      </c>
      <c r="AE553" s="58"/>
      <c r="AF553" s="58">
        <f t="shared" si="724"/>
        <v>0.1062692632517148</v>
      </c>
      <c r="AG553" s="58"/>
      <c r="AH553" s="58">
        <f t="shared" si="725"/>
        <v>0.63148665816928085</v>
      </c>
      <c r="AI553" s="58"/>
      <c r="AJ553" s="58">
        <f t="shared" si="726"/>
        <v>7.1884975728432693E-2</v>
      </c>
      <c r="AK553" s="58"/>
      <c r="AL553" s="58">
        <f t="shared" si="727"/>
        <v>13.036942852483097</v>
      </c>
      <c r="AM553" s="58"/>
      <c r="AN553" s="58">
        <f t="shared" si="728"/>
        <v>1.2050082636558081E-2</v>
      </c>
      <c r="AO553" s="58"/>
      <c r="AP553" s="58">
        <f t="shared" si="729"/>
        <v>7.6040176637590644</v>
      </c>
      <c r="AQ553" s="58">
        <f t="shared" si="730"/>
        <v>2.5376623376623376E-2</v>
      </c>
      <c r="AR553" s="58">
        <f t="shared" si="731"/>
        <v>768.27021494370524</v>
      </c>
      <c r="AS553" s="58">
        <f t="shared" si="732"/>
        <v>19.496103896103897</v>
      </c>
      <c r="AT553" s="58">
        <f t="shared" si="733"/>
        <v>0.16828425727915775</v>
      </c>
      <c r="AU553" s="58">
        <f t="shared" si="734"/>
        <v>4.3607038123167152</v>
      </c>
      <c r="AV553" s="58">
        <f t="shared" si="735"/>
        <v>4.5660184237461623</v>
      </c>
      <c r="AW553" s="58">
        <f t="shared" si="736"/>
        <v>5.9432454036770586E-3</v>
      </c>
      <c r="AX553" s="58">
        <f t="shared" si="737"/>
        <v>47.600945015023029</v>
      </c>
      <c r="AY553" s="58"/>
      <c r="AZ553" s="58"/>
      <c r="BA553" s="58"/>
      <c r="BB553" s="58"/>
      <c r="BC553" s="58"/>
      <c r="BD553" s="58"/>
      <c r="BE553" s="58"/>
      <c r="BF553" s="58"/>
      <c r="BG553" s="58"/>
      <c r="BH553" s="58"/>
      <c r="BI553" s="58"/>
      <c r="BJ553" s="58"/>
      <c r="BK553" s="58"/>
      <c r="BL553" s="58"/>
      <c r="BM553" s="58"/>
      <c r="BN553" s="58"/>
      <c r="BO553" s="58"/>
      <c r="BP553" s="58"/>
      <c r="BQ553" s="58"/>
      <c r="BR553" s="58"/>
      <c r="BS553" s="58"/>
      <c r="BT553" s="58"/>
      <c r="BU553" s="58"/>
      <c r="BV553" s="58"/>
      <c r="BW553" s="58"/>
      <c r="BX553" s="58"/>
      <c r="BY553" s="58"/>
      <c r="BZ553" s="58"/>
      <c r="CA553" s="58"/>
      <c r="CB553" s="58"/>
      <c r="CC553" s="58"/>
      <c r="CD553" s="58"/>
      <c r="CE553" s="58"/>
      <c r="CF553" s="58"/>
      <c r="CG553" s="58"/>
      <c r="CH553" s="58"/>
      <c r="CI553" s="58"/>
      <c r="CJ553" s="58"/>
      <c r="CK553" s="58"/>
      <c r="CL553" s="58"/>
      <c r="CM553" s="58"/>
      <c r="CN553" s="58"/>
      <c r="CO553" s="58"/>
      <c r="CP553" s="58"/>
      <c r="CQ553" s="58"/>
      <c r="CR553" s="58"/>
      <c r="CS553" s="58"/>
      <c r="CT553" s="58"/>
      <c r="CU553" s="58"/>
      <c r="CV553" s="58"/>
      <c r="CW553" s="58"/>
      <c r="CX553" s="58"/>
      <c r="CY553" s="58"/>
      <c r="CZ553" s="58"/>
      <c r="DA553" s="58"/>
      <c r="DB553" s="58"/>
      <c r="DC553" s="58"/>
      <c r="DD553" s="58"/>
      <c r="DE553" s="58"/>
      <c r="DF553" s="58"/>
      <c r="DG553" s="58"/>
      <c r="DH553" s="58"/>
      <c r="DI553" s="58"/>
      <c r="DJ553" s="58"/>
      <c r="DK553" s="58"/>
      <c r="DL553" s="58"/>
      <c r="DM553" s="58"/>
      <c r="DN553" s="58"/>
      <c r="DO553" s="58"/>
      <c r="DP553" s="58"/>
      <c r="DQ553" s="58"/>
      <c r="DR553" s="58"/>
      <c r="DS553" s="58"/>
      <c r="DT553" s="58"/>
      <c r="DU553" s="58"/>
      <c r="DV553" s="58"/>
      <c r="DW553" s="58"/>
      <c r="DX553" s="58"/>
      <c r="DY553" s="58"/>
      <c r="DZ553" s="58"/>
      <c r="EA553" s="58"/>
      <c r="EB553" s="58"/>
      <c r="EC553" s="58"/>
      <c r="ED553" s="58"/>
      <c r="EE553" s="58"/>
      <c r="EF553" s="58"/>
      <c r="EG553" s="58"/>
      <c r="EH553" s="58"/>
      <c r="EI553" s="58"/>
      <c r="EJ553" s="58"/>
      <c r="EK553" s="58"/>
      <c r="EL553" s="58"/>
      <c r="EN553" s="4">
        <v>9</v>
      </c>
      <c r="EO553" s="16">
        <v>1</v>
      </c>
    </row>
    <row r="554" spans="1:145">
      <c r="B554" s="30" t="s">
        <v>1079</v>
      </c>
      <c r="C554" s="18" t="s">
        <v>210</v>
      </c>
      <c r="D554" s="4">
        <v>9</v>
      </c>
      <c r="E554" s="8">
        <v>9</v>
      </c>
      <c r="F554" s="16">
        <v>1</v>
      </c>
      <c r="G554" s="16"/>
      <c r="H554" s="16"/>
      <c r="I554" s="64">
        <v>3.54</v>
      </c>
      <c r="J554" s="64">
        <v>3.94</v>
      </c>
      <c r="K554" s="64">
        <v>0.4844</v>
      </c>
      <c r="L554" s="64">
        <v>76.41</v>
      </c>
      <c r="M554" s="64">
        <v>8.43E-2</v>
      </c>
      <c r="N554" s="64">
        <v>9.11E-2</v>
      </c>
      <c r="O554" s="64">
        <v>0.57679999999999998</v>
      </c>
      <c r="P554" s="64">
        <v>2.9000000000000001E-2</v>
      </c>
      <c r="Q554" s="64">
        <v>12.48</v>
      </c>
      <c r="R554" s="64">
        <v>7.1999999999999998E-3</v>
      </c>
      <c r="S554" s="64">
        <v>97.642899999999997</v>
      </c>
      <c r="T554" s="31"/>
      <c r="V554" s="58">
        <f t="shared" si="719"/>
        <v>3.6254556142842951</v>
      </c>
      <c r="W554" s="58"/>
      <c r="X554" s="58">
        <f t="shared" si="720"/>
        <v>4.03511161589834</v>
      </c>
      <c r="Y554" s="58"/>
      <c r="Z554" s="58">
        <f t="shared" si="721"/>
        <v>0.49609341795460804</v>
      </c>
      <c r="AA554" s="58"/>
      <c r="AB554" s="58">
        <f t="shared" si="722"/>
        <v>78.254537708322886</v>
      </c>
      <c r="AC554" s="58"/>
      <c r="AD554" s="58">
        <f t="shared" si="723"/>
        <v>8.6335002340159908E-2</v>
      </c>
      <c r="AE554" s="58"/>
      <c r="AF554" s="58">
        <f t="shared" si="724"/>
        <v>9.3299154367598669E-2</v>
      </c>
      <c r="AG554" s="58"/>
      <c r="AH554" s="58">
        <f t="shared" si="725"/>
        <v>0.59072395432745239</v>
      </c>
      <c r="AI554" s="58"/>
      <c r="AJ554" s="58">
        <f t="shared" si="726"/>
        <v>2.9700060117018243E-2</v>
      </c>
      <c r="AK554" s="58"/>
      <c r="AL554" s="58">
        <f t="shared" si="727"/>
        <v>12.781267250358193</v>
      </c>
      <c r="AM554" s="58"/>
      <c r="AN554" s="58">
        <f t="shared" si="728"/>
        <v>7.3738080290528035E-3</v>
      </c>
      <c r="AO554" s="58"/>
      <c r="AP554" s="58">
        <f t="shared" si="729"/>
        <v>7.6605672301826351</v>
      </c>
      <c r="AQ554" s="58">
        <f t="shared" si="730"/>
        <v>2.1395939086294415E-2</v>
      </c>
      <c r="AR554" s="58">
        <f t="shared" si="731"/>
        <v>906.40569395017803</v>
      </c>
      <c r="AS554" s="58">
        <f t="shared" si="732"/>
        <v>19.393401015228427</v>
      </c>
      <c r="AT554" s="58">
        <f t="shared" si="733"/>
        <v>0.15794036061026351</v>
      </c>
      <c r="AU554" s="58">
        <f t="shared" si="734"/>
        <v>5.3172338090010971</v>
      </c>
      <c r="AV554" s="58">
        <f t="shared" si="735"/>
        <v>5.7461447212336889</v>
      </c>
      <c r="AW554" s="58">
        <f t="shared" si="736"/>
        <v>6.3394843606857732E-3</v>
      </c>
      <c r="AX554" s="58">
        <f t="shared" si="737"/>
        <v>42.693786035082027</v>
      </c>
      <c r="AY554" s="58"/>
      <c r="AZ554" s="58"/>
      <c r="BA554" s="58"/>
      <c r="BB554" s="58"/>
      <c r="BC554" s="58"/>
      <c r="BD554" s="58"/>
      <c r="BE554" s="58"/>
      <c r="BF554" s="58"/>
      <c r="BG554" s="58"/>
      <c r="BH554" s="58"/>
      <c r="BI554" s="58"/>
      <c r="BJ554" s="58"/>
      <c r="BK554" s="58"/>
      <c r="BL554" s="58"/>
      <c r="BM554" s="58"/>
      <c r="BN554" s="58"/>
      <c r="BO554" s="58"/>
      <c r="BP554" s="58"/>
      <c r="BQ554" s="58"/>
      <c r="BR554" s="58"/>
      <c r="BS554" s="58"/>
      <c r="BT554" s="58"/>
      <c r="BU554" s="58"/>
      <c r="BV554" s="58"/>
      <c r="BW554" s="58"/>
      <c r="BX554" s="58"/>
      <c r="BY554" s="58"/>
      <c r="BZ554" s="58"/>
      <c r="CA554" s="58"/>
      <c r="CB554" s="58"/>
      <c r="CC554" s="58"/>
      <c r="CD554" s="58"/>
      <c r="CE554" s="58"/>
      <c r="CF554" s="58"/>
      <c r="CG554" s="58"/>
      <c r="CH554" s="58"/>
      <c r="CI554" s="58"/>
      <c r="CJ554" s="58"/>
      <c r="CK554" s="58"/>
      <c r="CL554" s="58"/>
      <c r="CM554" s="58"/>
      <c r="CN554" s="58"/>
      <c r="CO554" s="58"/>
      <c r="CP554" s="58"/>
      <c r="CQ554" s="58"/>
      <c r="CR554" s="58"/>
      <c r="CS554" s="58"/>
      <c r="CT554" s="58"/>
      <c r="CU554" s="58"/>
      <c r="CV554" s="58"/>
      <c r="CW554" s="58"/>
      <c r="CX554" s="58"/>
      <c r="CY554" s="58"/>
      <c r="CZ554" s="58"/>
      <c r="DA554" s="58"/>
      <c r="DB554" s="58"/>
      <c r="DC554" s="58"/>
      <c r="DD554" s="58"/>
      <c r="DE554" s="58"/>
      <c r="DF554" s="58"/>
      <c r="DG554" s="58"/>
      <c r="DH554" s="58"/>
      <c r="DI554" s="58"/>
      <c r="DJ554" s="58"/>
      <c r="DK554" s="58"/>
      <c r="DL554" s="58"/>
      <c r="DM554" s="58"/>
      <c r="DN554" s="58"/>
      <c r="DO554" s="58"/>
      <c r="DP554" s="58"/>
      <c r="DQ554" s="58"/>
      <c r="DR554" s="58"/>
      <c r="DS554" s="58"/>
      <c r="DT554" s="58"/>
      <c r="DU554" s="58"/>
      <c r="DV554" s="58"/>
      <c r="DW554" s="58"/>
      <c r="DX554" s="58"/>
      <c r="DY554" s="58"/>
      <c r="DZ554" s="58"/>
      <c r="EA554" s="58"/>
      <c r="EB554" s="58"/>
      <c r="EC554" s="58"/>
      <c r="ED554" s="58"/>
      <c r="EE554" s="58"/>
      <c r="EF554" s="58"/>
      <c r="EG554" s="58"/>
      <c r="EH554" s="58"/>
      <c r="EI554" s="58"/>
      <c r="EJ554" s="58"/>
      <c r="EK554" s="58"/>
      <c r="EL554" s="58"/>
      <c r="EN554" s="4">
        <v>9</v>
      </c>
      <c r="EO554" s="16">
        <v>1</v>
      </c>
    </row>
    <row r="555" spans="1:145">
      <c r="B555" s="30" t="s">
        <v>1080</v>
      </c>
      <c r="C555" s="18" t="s">
        <v>210</v>
      </c>
      <c r="D555" s="4">
        <v>9</v>
      </c>
      <c r="E555" s="8">
        <v>9</v>
      </c>
      <c r="F555" s="16">
        <v>1</v>
      </c>
      <c r="G555" s="16"/>
      <c r="H555" s="16"/>
      <c r="I555" s="64">
        <v>3.62</v>
      </c>
      <c r="J555" s="64">
        <v>3.93</v>
      </c>
      <c r="K555" s="64">
        <v>0.36940000000000001</v>
      </c>
      <c r="L555" s="64">
        <v>75.11</v>
      </c>
      <c r="M555" s="64">
        <v>9.3399999999999997E-2</v>
      </c>
      <c r="N555" s="64">
        <v>9.2799999999999994E-2</v>
      </c>
      <c r="O555" s="64">
        <v>0.58740000000000003</v>
      </c>
      <c r="P555" s="64">
        <v>4.5400000000000003E-2</v>
      </c>
      <c r="Q555" s="64">
        <v>12.09</v>
      </c>
      <c r="R555" s="64">
        <v>2.8500000000000001E-2</v>
      </c>
      <c r="S555" s="64">
        <v>95.966999999999999</v>
      </c>
      <c r="T555" s="31"/>
      <c r="V555" s="58">
        <f t="shared" si="719"/>
        <v>3.7721300030218723</v>
      </c>
      <c r="W555" s="58"/>
      <c r="X555" s="58">
        <f t="shared" si="720"/>
        <v>4.0951577104629715</v>
      </c>
      <c r="Y555" s="58"/>
      <c r="Z555" s="58">
        <f t="shared" si="721"/>
        <v>0.38492398428626506</v>
      </c>
      <c r="AA555" s="58"/>
      <c r="AB555" s="58">
        <f t="shared" si="722"/>
        <v>78.266487438390286</v>
      </c>
      <c r="AC555" s="58"/>
      <c r="AD555" s="58">
        <f t="shared" si="723"/>
        <v>9.7325122177415152E-2</v>
      </c>
      <c r="AE555" s="58"/>
      <c r="AF555" s="58">
        <f t="shared" si="724"/>
        <v>9.6699907259787207E-2</v>
      </c>
      <c r="AG555" s="58"/>
      <c r="AH555" s="58">
        <f t="shared" si="725"/>
        <v>0.61208540435774805</v>
      </c>
      <c r="AI555" s="58"/>
      <c r="AJ555" s="58">
        <f t="shared" si="726"/>
        <v>4.7307928767180388E-2</v>
      </c>
      <c r="AK555" s="58"/>
      <c r="AL555" s="58">
        <f t="shared" si="727"/>
        <v>12.598080590202882</v>
      </c>
      <c r="AM555" s="58"/>
      <c r="AN555" s="58">
        <f t="shared" si="728"/>
        <v>2.9697708587326895E-2</v>
      </c>
      <c r="AO555" s="58"/>
      <c r="AP555" s="58">
        <f t="shared" si="729"/>
        <v>7.8672877134848438</v>
      </c>
      <c r="AQ555" s="58">
        <f t="shared" si="730"/>
        <v>2.3765903307888043E-2</v>
      </c>
      <c r="AR555" s="58">
        <f t="shared" si="731"/>
        <v>804.17558886509642</v>
      </c>
      <c r="AS555" s="58">
        <f t="shared" si="732"/>
        <v>19.111959287531807</v>
      </c>
      <c r="AT555" s="58">
        <f t="shared" si="733"/>
        <v>0.15798433775961862</v>
      </c>
      <c r="AU555" s="58">
        <f t="shared" si="734"/>
        <v>3.9806034482758625</v>
      </c>
      <c r="AV555" s="58">
        <f t="shared" si="735"/>
        <v>3.955032119914347</v>
      </c>
      <c r="AW555" s="58">
        <f t="shared" si="736"/>
        <v>4.9181200905338831E-3</v>
      </c>
      <c r="AX555" s="58">
        <f t="shared" si="737"/>
        <v>49.879102709963313</v>
      </c>
      <c r="AY555" s="58"/>
      <c r="AZ555" s="58"/>
      <c r="BA555" s="58"/>
      <c r="BB555" s="58"/>
      <c r="BC555" s="58"/>
      <c r="BD555" s="58"/>
      <c r="BE555" s="58"/>
      <c r="BF555" s="58"/>
      <c r="BG555" s="58"/>
      <c r="BH555" s="58"/>
      <c r="BI555" s="58"/>
      <c r="BJ555" s="58"/>
      <c r="BK555" s="58"/>
      <c r="BL555" s="58"/>
      <c r="BM555" s="58"/>
      <c r="BN555" s="58"/>
      <c r="BO555" s="58"/>
      <c r="BP555" s="58"/>
      <c r="BQ555" s="58"/>
      <c r="BR555" s="58"/>
      <c r="BS555" s="58"/>
      <c r="BT555" s="58"/>
      <c r="BU555" s="58"/>
      <c r="BV555" s="58"/>
      <c r="BW555" s="58"/>
      <c r="BX555" s="58"/>
      <c r="BY555" s="58"/>
      <c r="BZ555" s="58"/>
      <c r="CA555" s="58"/>
      <c r="CB555" s="58"/>
      <c r="CC555" s="58"/>
      <c r="CD555" s="58"/>
      <c r="CE555" s="58"/>
      <c r="CF555" s="58"/>
      <c r="CG555" s="58"/>
      <c r="CH555" s="58"/>
      <c r="CI555" s="58"/>
      <c r="CJ555" s="58"/>
      <c r="CK555" s="58"/>
      <c r="CL555" s="58"/>
      <c r="CM555" s="58"/>
      <c r="CN555" s="58"/>
      <c r="CO555" s="58"/>
      <c r="CP555" s="58"/>
      <c r="CQ555" s="58"/>
      <c r="CR555" s="58"/>
      <c r="CS555" s="58"/>
      <c r="CT555" s="58"/>
      <c r="CU555" s="58"/>
      <c r="CV555" s="58"/>
      <c r="CW555" s="58"/>
      <c r="CX555" s="58"/>
      <c r="CY555" s="58"/>
      <c r="CZ555" s="58"/>
      <c r="DA555" s="58"/>
      <c r="DB555" s="58"/>
      <c r="DC555" s="58"/>
      <c r="DD555" s="58"/>
      <c r="DE555" s="58"/>
      <c r="DF555" s="58"/>
      <c r="DG555" s="58"/>
      <c r="DH555" s="58"/>
      <c r="DI555" s="58"/>
      <c r="DJ555" s="58"/>
      <c r="DK555" s="58"/>
      <c r="DL555" s="58"/>
      <c r="DM555" s="58"/>
      <c r="DN555" s="58"/>
      <c r="DO555" s="58"/>
      <c r="DP555" s="58"/>
      <c r="DQ555" s="58"/>
      <c r="DR555" s="58"/>
      <c r="DS555" s="58"/>
      <c r="DT555" s="58"/>
      <c r="DU555" s="58"/>
      <c r="DV555" s="58"/>
      <c r="DW555" s="58"/>
      <c r="DX555" s="58"/>
      <c r="DY555" s="58"/>
      <c r="DZ555" s="58"/>
      <c r="EA555" s="58"/>
      <c r="EB555" s="58"/>
      <c r="EC555" s="58"/>
      <c r="ED555" s="58"/>
      <c r="EE555" s="58"/>
      <c r="EF555" s="58"/>
      <c r="EG555" s="58"/>
      <c r="EH555" s="58"/>
      <c r="EI555" s="58"/>
      <c r="EJ555" s="58"/>
      <c r="EK555" s="58"/>
      <c r="EL555" s="58"/>
      <c r="EN555" s="4">
        <v>9</v>
      </c>
      <c r="EO555" s="16">
        <v>1</v>
      </c>
    </row>
    <row r="556" spans="1:145" s="16" customFormat="1">
      <c r="A556" s="1"/>
      <c r="B556" s="1" t="s">
        <v>130</v>
      </c>
      <c r="C556" s="1" t="s">
        <v>210</v>
      </c>
      <c r="D556" s="1">
        <v>9</v>
      </c>
      <c r="E556" s="1">
        <v>9</v>
      </c>
      <c r="F556" s="1">
        <v>1</v>
      </c>
      <c r="G556" s="1"/>
      <c r="H556" s="1"/>
      <c r="I556" s="59">
        <f t="shared" ref="I556:S556" si="738">AVERAGE(I543:I555)</f>
        <v>3.5730769230769228</v>
      </c>
      <c r="J556" s="59">
        <f t="shared" si="738"/>
        <v>3.8976923076923078</v>
      </c>
      <c r="K556" s="59">
        <f t="shared" si="738"/>
        <v>0.51894615384615395</v>
      </c>
      <c r="L556" s="59">
        <f t="shared" si="738"/>
        <v>75.193076923076916</v>
      </c>
      <c r="M556" s="59">
        <f t="shared" si="738"/>
        <v>9.6384615384615374E-2</v>
      </c>
      <c r="N556" s="59">
        <f t="shared" si="738"/>
        <v>8.1007692307692308E-2</v>
      </c>
      <c r="O556" s="59">
        <f t="shared" si="738"/>
        <v>0.60983076923076929</v>
      </c>
      <c r="P556" s="59">
        <f t="shared" si="738"/>
        <v>5.3907692307692316E-2</v>
      </c>
      <c r="Q556" s="59">
        <f t="shared" si="738"/>
        <v>12.251538461538461</v>
      </c>
      <c r="R556" s="59">
        <f t="shared" si="738"/>
        <v>1.8130769230769232E-2</v>
      </c>
      <c r="S556" s="59">
        <f t="shared" si="738"/>
        <v>96.293661538461549</v>
      </c>
      <c r="T556" s="1"/>
      <c r="U556" s="1"/>
      <c r="V556" s="59">
        <f>AVERAGE(V543:V555)</f>
        <v>3.7109149140363424</v>
      </c>
      <c r="W556" s="59">
        <f>STDEV(V543:V555)</f>
        <v>8.3176018965474413E-2</v>
      </c>
      <c r="X556" s="59">
        <f>AVERAGE(X543:X555)</f>
        <v>4.0479338623969339</v>
      </c>
      <c r="Y556" s="59">
        <f>STDEV(X543:X555)</f>
        <v>6.2285027857068243E-2</v>
      </c>
      <c r="Z556" s="59">
        <f>AVERAGE(Z543:Z555)</f>
        <v>0.53896693796688777</v>
      </c>
      <c r="AA556" s="59">
        <f>STDEV(Z543:Z555)</f>
        <v>6.9817128451681656E-2</v>
      </c>
      <c r="AB556" s="59">
        <f>AVERAGE(AB543:AB555)</f>
        <v>78.086801922456402</v>
      </c>
      <c r="AC556" s="59">
        <f>STDEV(AB543:AB555)</f>
        <v>0.15416871108264102</v>
      </c>
      <c r="AD556" s="59">
        <f>AVERAGE(AD543:AD555)</f>
        <v>0.10011961981679847</v>
      </c>
      <c r="AE556" s="59">
        <f>STDEV(AD543:AD555)</f>
        <v>1.3862307263044011E-2</v>
      </c>
      <c r="AF556" s="59">
        <f>AVERAGE(AF543:AF555)</f>
        <v>8.415726945082308E-2</v>
      </c>
      <c r="AG556" s="59">
        <f>STDEV(AF543:AF555)</f>
        <v>1.5158853525214596E-2</v>
      </c>
      <c r="AH556" s="59">
        <f>AVERAGE(AH543:AH555)</f>
        <v>0.63329452133201569</v>
      </c>
      <c r="AI556" s="59">
        <f>STDEV(AH543:AH555)</f>
        <v>2.8697909465436398E-2</v>
      </c>
      <c r="AJ556" s="59">
        <f>AVERAGE(AJ543:AJ555)</f>
        <v>5.6062251510128738E-2</v>
      </c>
      <c r="AK556" s="59">
        <f>STDEV(AJ543:AJ555)</f>
        <v>2.9836006656696175E-2</v>
      </c>
      <c r="AL556" s="59">
        <f>AVERAGE(AL543:AL555)</f>
        <v>12.722801732361317</v>
      </c>
      <c r="AM556" s="59">
        <f>STDEV(AL543:AL555)</f>
        <v>0.14442697093234125</v>
      </c>
      <c r="AN556" s="59">
        <f>AVERAGE(AN543:AN555)</f>
        <v>1.8875178319903686E-2</v>
      </c>
      <c r="AO556" s="59">
        <f>STDEV(AN543:AN555)</f>
        <v>1.5751178730145744E-2</v>
      </c>
      <c r="AP556" s="59">
        <f t="shared" ref="AP556:DA556" si="739">AVERAGE(AP543:AP555)</f>
        <v>7.7588487764332772</v>
      </c>
      <c r="AQ556" s="59">
        <f t="shared" si="739"/>
        <v>2.4744914223870668E-2</v>
      </c>
      <c r="AR556" s="59">
        <f t="shared" si="739"/>
        <v>792.50352151611639</v>
      </c>
      <c r="AS556" s="59">
        <f t="shared" si="739"/>
        <v>19.294883800093935</v>
      </c>
      <c r="AT556" s="59">
        <f t="shared" si="739"/>
        <v>0.13346219126292375</v>
      </c>
      <c r="AU556" s="59">
        <f t="shared" si="739"/>
        <v>6.6645222800179624</v>
      </c>
      <c r="AV556" s="59">
        <f t="shared" si="739"/>
        <v>5.4557601773021682</v>
      </c>
      <c r="AW556" s="59">
        <f t="shared" si="739"/>
        <v>6.9028878247245672E-3</v>
      </c>
      <c r="AX556" s="59">
        <f t="shared" si="739"/>
        <v>38.194765974114972</v>
      </c>
      <c r="AY556" s="59">
        <f t="shared" si="739"/>
        <v>40.36</v>
      </c>
      <c r="AZ556" s="59" t="e">
        <f t="shared" si="739"/>
        <v>#DIV/0!</v>
      </c>
      <c r="BA556" s="59" t="e">
        <f t="shared" si="739"/>
        <v>#DIV/0!</v>
      </c>
      <c r="BB556" s="59" t="e">
        <f t="shared" si="739"/>
        <v>#DIV/0!</v>
      </c>
      <c r="BC556" s="59">
        <f t="shared" si="739"/>
        <v>4645.5600000000004</v>
      </c>
      <c r="BD556" s="59">
        <f t="shared" si="739"/>
        <v>4.3466666666666667</v>
      </c>
      <c r="BE556" s="59" t="e">
        <f t="shared" si="739"/>
        <v>#DIV/0!</v>
      </c>
      <c r="BF556" s="59" t="e">
        <f t="shared" si="739"/>
        <v>#DIV/0!</v>
      </c>
      <c r="BG556" s="59" t="e">
        <f t="shared" si="739"/>
        <v>#DIV/0!</v>
      </c>
      <c r="BH556" s="59" t="e">
        <f t="shared" si="739"/>
        <v>#DIV/0!</v>
      </c>
      <c r="BI556" s="59">
        <f t="shared" si="739"/>
        <v>0.224</v>
      </c>
      <c r="BJ556" s="59" t="e">
        <f t="shared" si="739"/>
        <v>#DIV/0!</v>
      </c>
      <c r="BK556" s="59" t="e">
        <f t="shared" si="739"/>
        <v>#DIV/0!</v>
      </c>
      <c r="BL556" s="59" t="e">
        <f t="shared" si="739"/>
        <v>#DIV/0!</v>
      </c>
      <c r="BM556" s="59">
        <f t="shared" si="739"/>
        <v>143.73666666666665</v>
      </c>
      <c r="BN556" s="59">
        <f t="shared" si="739"/>
        <v>69.540000000000006</v>
      </c>
      <c r="BO556" s="59">
        <f t="shared" si="739"/>
        <v>10.18</v>
      </c>
      <c r="BP556" s="59">
        <f t="shared" si="739"/>
        <v>48.176666666666669</v>
      </c>
      <c r="BQ556" s="59">
        <f t="shared" si="739"/>
        <v>7</v>
      </c>
      <c r="BR556" s="59" t="e">
        <f t="shared" si="739"/>
        <v>#DIV/0!</v>
      </c>
      <c r="BS556" s="59">
        <f t="shared" si="739"/>
        <v>6.9200000000000008</v>
      </c>
      <c r="BT556" s="59">
        <f t="shared" si="739"/>
        <v>1103.4466666666667</v>
      </c>
      <c r="BU556" s="59">
        <f t="shared" si="739"/>
        <v>14.996666666666668</v>
      </c>
      <c r="BV556" s="59">
        <f t="shared" si="739"/>
        <v>31.676666666666666</v>
      </c>
      <c r="BW556" s="59">
        <f t="shared" si="739"/>
        <v>3.3366666666666664</v>
      </c>
      <c r="BX556" s="59">
        <f t="shared" si="739"/>
        <v>10.86</v>
      </c>
      <c r="BY556" s="59">
        <f t="shared" si="739"/>
        <v>2.14</v>
      </c>
      <c r="BZ556" s="59">
        <f t="shared" si="739"/>
        <v>0.28899999999999998</v>
      </c>
      <c r="CA556" s="59">
        <f t="shared" si="739"/>
        <v>1.5966666666666667</v>
      </c>
      <c r="CB556" s="59">
        <f t="shared" si="739"/>
        <v>0.29833333333333334</v>
      </c>
      <c r="CC556" s="59">
        <f t="shared" si="739"/>
        <v>1.5533333333333335</v>
      </c>
      <c r="CD556" s="59">
        <f t="shared" si="739"/>
        <v>0.35600000000000004</v>
      </c>
      <c r="CE556" s="59">
        <f t="shared" si="739"/>
        <v>1.0533333333333335</v>
      </c>
      <c r="CF556" s="59">
        <f t="shared" si="739"/>
        <v>0.16033333333333333</v>
      </c>
      <c r="CG556" s="59">
        <f t="shared" si="739"/>
        <v>1.1300000000000001</v>
      </c>
      <c r="CH556" s="59">
        <f t="shared" si="739"/>
        <v>0.17033333333333334</v>
      </c>
      <c r="CI556" s="59">
        <f t="shared" si="739"/>
        <v>2.0066666666666668</v>
      </c>
      <c r="CJ556" s="59">
        <f t="shared" si="739"/>
        <v>0.69166666666666676</v>
      </c>
      <c r="CK556" s="59">
        <f t="shared" si="739"/>
        <v>14.846666666666666</v>
      </c>
      <c r="CL556" s="59">
        <f t="shared" si="739"/>
        <v>11.006666666666666</v>
      </c>
      <c r="CM556" s="59">
        <f t="shared" si="739"/>
        <v>5.376666666666666</v>
      </c>
      <c r="CN556" s="59">
        <f t="shared" si="739"/>
        <v>1.3627214273981405</v>
      </c>
      <c r="CO556" s="59">
        <f t="shared" si="739"/>
        <v>13.266644718884331</v>
      </c>
      <c r="CP556" s="59">
        <f t="shared" si="739"/>
        <v>9.6531183175958422</v>
      </c>
      <c r="CQ556" s="59">
        <f t="shared" si="739"/>
        <v>7.1459185661406588</v>
      </c>
      <c r="CR556" s="59">
        <f t="shared" si="739"/>
        <v>28.016830105874892</v>
      </c>
      <c r="CS556" s="59">
        <f t="shared" si="739"/>
        <v>6.970559690254702</v>
      </c>
      <c r="CT556" s="59">
        <f t="shared" si="739"/>
        <v>1.3709371541165722</v>
      </c>
      <c r="CU556" s="59">
        <f t="shared" si="739"/>
        <v>3.9679465316677267</v>
      </c>
      <c r="CV556" s="59">
        <f t="shared" si="739"/>
        <v>4.8827134462936482E-2</v>
      </c>
      <c r="CW556" s="59">
        <f t="shared" si="739"/>
        <v>34.934684942215078</v>
      </c>
      <c r="CX556" s="59">
        <f t="shared" si="739"/>
        <v>2.1420556029514581</v>
      </c>
      <c r="CY556" s="59">
        <f t="shared" si="739"/>
        <v>0.48860115175337843</v>
      </c>
      <c r="CZ556" s="59">
        <f t="shared" si="739"/>
        <v>73.880131129676286</v>
      </c>
      <c r="DA556" s="59">
        <f t="shared" si="739"/>
        <v>0.36198030378592261</v>
      </c>
      <c r="DB556" s="59">
        <f t="shared" ref="DB556:EG556" si="740">AVERAGE(DB543:DB555)</f>
        <v>7.6917803396526567</v>
      </c>
      <c r="DC556" s="59">
        <f t="shared" si="740"/>
        <v>10.17990329731264</v>
      </c>
      <c r="DD556" s="59">
        <f t="shared" si="740"/>
        <v>100.29657430534168</v>
      </c>
      <c r="DE556" s="59">
        <f t="shared" si="740"/>
        <v>16.004015954569869</v>
      </c>
      <c r="DF556" s="59">
        <f t="shared" si="740"/>
        <v>157.57612953358395</v>
      </c>
      <c r="DG556" s="59">
        <f t="shared" si="740"/>
        <v>0.63677133085620941</v>
      </c>
      <c r="DH556" s="59">
        <f t="shared" si="740"/>
        <v>71.924196718314363</v>
      </c>
      <c r="DI556" s="59">
        <f t="shared" si="740"/>
        <v>13.298044426605399</v>
      </c>
      <c r="DJ556" s="59">
        <f t="shared" si="740"/>
        <v>2.0732170686204459</v>
      </c>
      <c r="DK556" s="59">
        <f t="shared" si="740"/>
        <v>22.896023402827044</v>
      </c>
      <c r="DL556" s="59">
        <f t="shared" si="740"/>
        <v>13.170887912465952</v>
      </c>
      <c r="DM556" s="59">
        <f t="shared" si="740"/>
        <v>6.8818665015750975</v>
      </c>
      <c r="DN556" s="59">
        <f t="shared" si="740"/>
        <v>9.4858374384236459</v>
      </c>
      <c r="DO556" s="59">
        <f t="shared" si="740"/>
        <v>2.1429176875692391</v>
      </c>
      <c r="DP556" s="59">
        <f t="shared" si="740"/>
        <v>1.8898712142101239</v>
      </c>
      <c r="DQ556" s="59">
        <f t="shared" si="740"/>
        <v>0.12854251711395376</v>
      </c>
      <c r="DR556" s="59">
        <f t="shared" si="740"/>
        <v>0.1453147600603488</v>
      </c>
      <c r="DS556" s="59">
        <f t="shared" si="740"/>
        <v>112.20628927292474</v>
      </c>
      <c r="DT556" s="59">
        <f t="shared" si="740"/>
        <v>15.80611088258147</v>
      </c>
      <c r="DU556" s="59">
        <f t="shared" si="740"/>
        <v>0.1971209534924738</v>
      </c>
      <c r="DV556" s="59">
        <f t="shared" si="740"/>
        <v>4.4309801424325244E-2</v>
      </c>
      <c r="DW556" s="59">
        <f t="shared" si="740"/>
        <v>8.6073403720462557E-2</v>
      </c>
      <c r="DX556" s="59">
        <f t="shared" si="740"/>
        <v>0.22477838812072562</v>
      </c>
      <c r="DY556" s="59">
        <f t="shared" si="740"/>
        <v>13.077058110823112</v>
      </c>
      <c r="DZ556" s="59">
        <f t="shared" si="740"/>
        <v>113.66992835630488</v>
      </c>
      <c r="EA556" s="59">
        <f t="shared" si="740"/>
        <v>24.087220622514735</v>
      </c>
      <c r="EB556" s="59">
        <f t="shared" si="740"/>
        <v>1.3072076704980049</v>
      </c>
      <c r="EC556" s="59">
        <f t="shared" si="740"/>
        <v>20.757208036117316</v>
      </c>
      <c r="ED556" s="59">
        <f t="shared" si="740"/>
        <v>5.9249665852424984</v>
      </c>
      <c r="EE556" s="59">
        <f t="shared" si="740"/>
        <v>6.4129398190599689</v>
      </c>
      <c r="EF556" s="59">
        <f t="shared" si="740"/>
        <v>0.36077348926038583</v>
      </c>
      <c r="EG556" s="59">
        <f t="shared" si="740"/>
        <v>7.3880131129676281</v>
      </c>
      <c r="EH556" s="59">
        <f>AVERAGE(EH543:EH555)</f>
        <v>22.164039338902882</v>
      </c>
      <c r="EI556" s="59">
        <f>AVERAGE(EI543:EI555)</f>
        <v>7.5700531517326084</v>
      </c>
      <c r="EJ556" s="59">
        <f>AVERAGE(EJ543:EJ555)</f>
        <v>24.430057587668916</v>
      </c>
      <c r="EK556" s="59">
        <f>AVERAGE(EK543:EK555)</f>
        <v>42.025245158812346</v>
      </c>
      <c r="EL556" s="59">
        <f>AVERAGE(EL543:EL555)</f>
        <v>0.66888888888888898</v>
      </c>
      <c r="EN556" s="16">
        <v>9</v>
      </c>
      <c r="EO556" s="16">
        <v>1</v>
      </c>
    </row>
    <row r="557" spans="1:145" s="19" customFormat="1">
      <c r="A557" s="2"/>
      <c r="B557" s="2"/>
      <c r="C557" s="2"/>
      <c r="D557" s="2"/>
      <c r="E557" s="2"/>
      <c r="F557" s="2"/>
      <c r="G557" s="2"/>
      <c r="H557" s="2"/>
      <c r="I557" s="60">
        <f>STDEV(I543:I555)</f>
        <v>6.8845795730339207E-2</v>
      </c>
      <c r="J557" s="60">
        <f t="shared" ref="J557:S557" si="741">STDEV(J543:J555)</f>
        <v>5.0851720087893161E-2</v>
      </c>
      <c r="K557" s="60">
        <f t="shared" si="741"/>
        <v>6.6858066272073635E-2</v>
      </c>
      <c r="L557" s="60">
        <f t="shared" si="741"/>
        <v>0.62607753267712474</v>
      </c>
      <c r="M557" s="60">
        <f t="shared" si="741"/>
        <v>1.3164082836380139E-2</v>
      </c>
      <c r="N557" s="60">
        <f t="shared" si="741"/>
        <v>1.4459222059436788E-2</v>
      </c>
      <c r="O557" s="60">
        <f t="shared" si="741"/>
        <v>2.8182955387236704E-2</v>
      </c>
      <c r="P557" s="60">
        <f t="shared" si="741"/>
        <v>2.8566310622201496E-2</v>
      </c>
      <c r="Q557" s="60">
        <f t="shared" si="741"/>
        <v>0.18689775073758735</v>
      </c>
      <c r="R557" s="60">
        <f t="shared" si="741"/>
        <v>1.5079588003621792E-2</v>
      </c>
      <c r="S557" s="60">
        <f t="shared" si="741"/>
        <v>0.69998386474077801</v>
      </c>
      <c r="T557" s="2"/>
      <c r="U557" s="2"/>
      <c r="V557" s="60"/>
      <c r="W557" s="60"/>
      <c r="X557" s="60"/>
      <c r="Y557" s="60"/>
      <c r="Z557" s="60"/>
      <c r="AA557" s="60"/>
      <c r="AB557" s="60"/>
      <c r="AC557" s="60"/>
      <c r="AD557" s="60"/>
      <c r="AE557" s="60"/>
      <c r="AF557" s="60"/>
      <c r="AG557" s="60"/>
      <c r="AH557" s="60"/>
      <c r="AI557" s="60"/>
      <c r="AJ557" s="60"/>
      <c r="AK557" s="60"/>
      <c r="AL557" s="60"/>
      <c r="AM557" s="60"/>
      <c r="AN557" s="60"/>
      <c r="AO557" s="60"/>
      <c r="AP557" s="60">
        <f t="shared" ref="AP557:DA557" si="742">STDEV(AP543:AP555)</f>
        <v>0.11533106212106663</v>
      </c>
      <c r="AQ557" s="60">
        <f t="shared" si="742"/>
        <v>3.4985808042723265E-3</v>
      </c>
      <c r="AR557" s="60">
        <f t="shared" si="742"/>
        <v>99.235200500718676</v>
      </c>
      <c r="AS557" s="60">
        <f t="shared" si="742"/>
        <v>0.30852291220755418</v>
      </c>
      <c r="AT557" s="60">
        <f t="shared" si="742"/>
        <v>2.6546224781259484E-2</v>
      </c>
      <c r="AU557" s="60">
        <f t="shared" si="742"/>
        <v>1.7107200656602635</v>
      </c>
      <c r="AV557" s="60">
        <f t="shared" si="742"/>
        <v>0.89912487126872565</v>
      </c>
      <c r="AW557" s="60">
        <f t="shared" si="742"/>
        <v>8.997426486897931E-4</v>
      </c>
      <c r="AX557" s="60">
        <f t="shared" si="742"/>
        <v>6.2421808772493232</v>
      </c>
      <c r="AY557" s="60">
        <f t="shared" si="742"/>
        <v>1.0858637115218472</v>
      </c>
      <c r="AZ557" s="60" t="e">
        <f t="shared" si="742"/>
        <v>#DIV/0!</v>
      </c>
      <c r="BA557" s="60" t="e">
        <f t="shared" si="742"/>
        <v>#DIV/0!</v>
      </c>
      <c r="BB557" s="60" t="e">
        <f t="shared" si="742"/>
        <v>#DIV/0!</v>
      </c>
      <c r="BC557" s="60">
        <f t="shared" si="742"/>
        <v>0</v>
      </c>
      <c r="BD557" s="60">
        <f t="shared" si="742"/>
        <v>0.32868424564212606</v>
      </c>
      <c r="BE557" s="60" t="e">
        <f t="shared" si="742"/>
        <v>#DIV/0!</v>
      </c>
      <c r="BF557" s="60" t="e">
        <f t="shared" si="742"/>
        <v>#DIV/0!</v>
      </c>
      <c r="BG557" s="60" t="e">
        <f t="shared" si="742"/>
        <v>#DIV/0!</v>
      </c>
      <c r="BH557" s="60" t="e">
        <f t="shared" si="742"/>
        <v>#DIV/0!</v>
      </c>
      <c r="BI557" s="60">
        <f t="shared" si="742"/>
        <v>9.282779756085989E-2</v>
      </c>
      <c r="BJ557" s="60" t="e">
        <f t="shared" si="742"/>
        <v>#DIV/0!</v>
      </c>
      <c r="BK557" s="60" t="e">
        <f t="shared" si="742"/>
        <v>#DIV/0!</v>
      </c>
      <c r="BL557" s="60" t="e">
        <f t="shared" si="742"/>
        <v>#DIV/0!</v>
      </c>
      <c r="BM557" s="60">
        <f t="shared" si="742"/>
        <v>10.37408469858104</v>
      </c>
      <c r="BN557" s="60">
        <f t="shared" si="742"/>
        <v>3.5040119862808736</v>
      </c>
      <c r="BO557" s="60">
        <f t="shared" si="742"/>
        <v>0.49386232899463006</v>
      </c>
      <c r="BP557" s="60">
        <f t="shared" si="742"/>
        <v>1.4001547533516934</v>
      </c>
      <c r="BQ557" s="60">
        <f t="shared" si="742"/>
        <v>0.1664331697709327</v>
      </c>
      <c r="BR557" s="60" t="e">
        <f t="shared" si="742"/>
        <v>#DIV/0!</v>
      </c>
      <c r="BS557" s="60">
        <f t="shared" si="742"/>
        <v>0.36592348927063956</v>
      </c>
      <c r="BT557" s="60">
        <f t="shared" si="742"/>
        <v>52.326395187642511</v>
      </c>
      <c r="BU557" s="60">
        <f t="shared" si="742"/>
        <v>1.22622727637797</v>
      </c>
      <c r="BV557" s="60">
        <f t="shared" si="742"/>
        <v>2.4102766092988843</v>
      </c>
      <c r="BW557" s="60">
        <f t="shared" si="742"/>
        <v>0.17502380790433417</v>
      </c>
      <c r="BX557" s="60">
        <f t="shared" si="742"/>
        <v>0.84539931393395407</v>
      </c>
      <c r="BY557" s="60">
        <f t="shared" si="742"/>
        <v>0.34698703145794824</v>
      </c>
      <c r="BZ557" s="60">
        <f t="shared" si="742"/>
        <v>5.5749439459065415E-2</v>
      </c>
      <c r="CA557" s="60">
        <f t="shared" si="742"/>
        <v>0.11930353445448851</v>
      </c>
      <c r="CB557" s="60">
        <f t="shared" si="742"/>
        <v>5.4095594398558336E-2</v>
      </c>
      <c r="CC557" s="60">
        <f t="shared" si="742"/>
        <v>0.14843629385474882</v>
      </c>
      <c r="CD557" s="60">
        <f t="shared" si="742"/>
        <v>1.1357816691600525E-2</v>
      </c>
      <c r="CE557" s="60">
        <f t="shared" si="742"/>
        <v>7.7674534651540228E-2</v>
      </c>
      <c r="CF557" s="60">
        <f t="shared" si="742"/>
        <v>1.973153144926499E-2</v>
      </c>
      <c r="CG557" s="60">
        <f t="shared" si="742"/>
        <v>5.2915026221291732E-2</v>
      </c>
      <c r="CH557" s="60">
        <f t="shared" si="742"/>
        <v>3.5837596645608531E-2</v>
      </c>
      <c r="CI557" s="60">
        <f t="shared" si="742"/>
        <v>0.1721433511156715</v>
      </c>
      <c r="CJ557" s="60">
        <f t="shared" si="742"/>
        <v>7.1598417114719329E-2</v>
      </c>
      <c r="CK557" s="60">
        <f t="shared" si="742"/>
        <v>1.1654326807385034</v>
      </c>
      <c r="CL557" s="60">
        <f t="shared" si="742"/>
        <v>0.60351746729761957</v>
      </c>
      <c r="CM557" s="60">
        <f t="shared" si="742"/>
        <v>0.47427137098219763</v>
      </c>
      <c r="CN557" s="60">
        <f t="shared" si="742"/>
        <v>8.7851361862948743E-2</v>
      </c>
      <c r="CO557" s="60">
        <f t="shared" si="742"/>
        <v>0.77649397515652885</v>
      </c>
      <c r="CP557" s="60">
        <f t="shared" si="742"/>
        <v>1.3911322584682722</v>
      </c>
      <c r="CQ557" s="60">
        <f t="shared" si="742"/>
        <v>1.3886078712044625</v>
      </c>
      <c r="CR557" s="60">
        <f t="shared" si="742"/>
        <v>1.2058468396882824</v>
      </c>
      <c r="CS557" s="60">
        <f t="shared" si="742"/>
        <v>0.29103999396155256</v>
      </c>
      <c r="CT557" s="60">
        <f t="shared" si="742"/>
        <v>0.13123798304603973</v>
      </c>
      <c r="CU557" s="60">
        <f t="shared" si="742"/>
        <v>0.11424657989268926</v>
      </c>
      <c r="CV557" s="60">
        <f t="shared" si="742"/>
        <v>2.7352863650730308E-3</v>
      </c>
      <c r="CW557" s="60">
        <f t="shared" si="742"/>
        <v>2.5428130363776602</v>
      </c>
      <c r="CX557" s="60">
        <f t="shared" si="742"/>
        <v>0.22266492847099564</v>
      </c>
      <c r="CY557" s="60">
        <f t="shared" si="742"/>
        <v>3.7308382878167672E-2</v>
      </c>
      <c r="CZ557" s="60">
        <f t="shared" si="742"/>
        <v>6.612327823440376</v>
      </c>
      <c r="DA557" s="60">
        <f t="shared" si="742"/>
        <v>5.8224870103375228E-3</v>
      </c>
      <c r="DB557" s="60">
        <f t="shared" ref="DB557:EL557" si="743">STDEV(DB543:DB555)</f>
        <v>0.4133039890513498</v>
      </c>
      <c r="DC557" s="60">
        <f t="shared" si="743"/>
        <v>0.86558802465408369</v>
      </c>
      <c r="DD557" s="60">
        <f t="shared" si="743"/>
        <v>2.5129299667449918</v>
      </c>
      <c r="DE557" s="60">
        <f t="shared" si="743"/>
        <v>1.5046581117649367</v>
      </c>
      <c r="DF557" s="60">
        <f t="shared" si="743"/>
        <v>3.8039878870110457</v>
      </c>
      <c r="DG557" s="60">
        <f t="shared" si="743"/>
        <v>2.3106169473632063E-2</v>
      </c>
      <c r="DH557" s="60">
        <f t="shared" si="743"/>
        <v>7.2896557891897302</v>
      </c>
      <c r="DI557" s="60">
        <f t="shared" si="743"/>
        <v>1.5623754679126882</v>
      </c>
      <c r="DJ557" s="60">
        <f t="shared" si="743"/>
        <v>0.22855872628635901</v>
      </c>
      <c r="DK557" s="60">
        <f t="shared" si="743"/>
        <v>0.4351109905432437</v>
      </c>
      <c r="DL557" s="60">
        <f t="shared" si="743"/>
        <v>2.8815162605726021</v>
      </c>
      <c r="DM557" s="60">
        <f t="shared" si="743"/>
        <v>5.1224420570744757E-2</v>
      </c>
      <c r="DN557" s="60">
        <f t="shared" si="743"/>
        <v>2.8073546795009934</v>
      </c>
      <c r="DO557" s="60">
        <f t="shared" si="743"/>
        <v>0.1755641498577829</v>
      </c>
      <c r="DP557" s="60">
        <f t="shared" si="743"/>
        <v>0.25977190819807422</v>
      </c>
      <c r="DQ557" s="60">
        <f t="shared" si="743"/>
        <v>2.9505798681198356E-3</v>
      </c>
      <c r="DR557" s="60">
        <f t="shared" si="743"/>
        <v>1.0770090835023794E-3</v>
      </c>
      <c r="DS557" s="60">
        <f t="shared" si="743"/>
        <v>21.914197001650574</v>
      </c>
      <c r="DT557" s="60">
        <f t="shared" si="743"/>
        <v>0.77740750617818632</v>
      </c>
      <c r="DU557" s="60">
        <f t="shared" si="743"/>
        <v>2.9816748970070056E-2</v>
      </c>
      <c r="DV557" s="60">
        <f t="shared" si="743"/>
        <v>6.0787743848929538E-3</v>
      </c>
      <c r="DW557" s="60">
        <f t="shared" si="743"/>
        <v>2.3125557901816508E-2</v>
      </c>
      <c r="DX557" s="60">
        <f t="shared" si="743"/>
        <v>1.5380088131058529E-2</v>
      </c>
      <c r="DY557" s="60">
        <f t="shared" si="743"/>
        <v>1.0503605359324877</v>
      </c>
      <c r="DZ557" s="60">
        <f t="shared" si="743"/>
        <v>22.986508717188169</v>
      </c>
      <c r="EA557" s="60">
        <f t="shared" si="743"/>
        <v>1.4070584380830171</v>
      </c>
      <c r="EB557" s="60">
        <f t="shared" si="743"/>
        <v>9.0350418029929713E-2</v>
      </c>
      <c r="EC557" s="60">
        <f t="shared" si="743"/>
        <v>0.3989646946021288</v>
      </c>
      <c r="ED557" s="60">
        <f t="shared" si="743"/>
        <v>0.70176847537305476</v>
      </c>
      <c r="EE557" s="60">
        <f t="shared" si="743"/>
        <v>0.21524453949896269</v>
      </c>
      <c r="EF557" s="60">
        <f t="shared" si="743"/>
        <v>5.2050752852324356E-2</v>
      </c>
      <c r="EG557" s="60">
        <f t="shared" si="743"/>
        <v>0.66123278234403737</v>
      </c>
      <c r="EH557" s="60">
        <f t="shared" si="743"/>
        <v>1.983698347032113</v>
      </c>
      <c r="EI557" s="60">
        <f t="shared" si="743"/>
        <v>5.6346862627819232E-2</v>
      </c>
      <c r="EJ557" s="60">
        <f t="shared" si="743"/>
        <v>1.8654191439083827</v>
      </c>
      <c r="EK557" s="60">
        <f t="shared" si="743"/>
        <v>1.808770259532426</v>
      </c>
      <c r="EL557" s="60">
        <f t="shared" si="743"/>
        <v>5.7381117038557139E-2</v>
      </c>
    </row>
    <row r="558" spans="1:145" s="12" customFormat="1">
      <c r="B558" s="32"/>
      <c r="C558" s="5"/>
      <c r="D558" s="3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29"/>
      <c r="U558" s="29"/>
      <c r="V558" s="62"/>
      <c r="W558" s="62"/>
      <c r="X558" s="62"/>
      <c r="Y558" s="62"/>
      <c r="Z558" s="62"/>
      <c r="AA558" s="62"/>
      <c r="AB558" s="62"/>
      <c r="AC558" s="62"/>
      <c r="AD558" s="62"/>
      <c r="AE558" s="62"/>
      <c r="AF558" s="62"/>
      <c r="AG558" s="62"/>
      <c r="AH558" s="62"/>
      <c r="AI558" s="62"/>
      <c r="AJ558" s="62"/>
      <c r="AK558" s="62"/>
      <c r="AL558" s="62"/>
      <c r="AM558" s="62"/>
      <c r="AN558" s="62"/>
      <c r="AO558" s="62"/>
      <c r="AP558" s="62"/>
      <c r="AQ558" s="62"/>
      <c r="AR558" s="62"/>
      <c r="AS558" s="62"/>
      <c r="AT558" s="62"/>
      <c r="AU558" s="62"/>
      <c r="AV558" s="62"/>
      <c r="AW558" s="62"/>
      <c r="AX558" s="62"/>
      <c r="AY558" s="62"/>
      <c r="AZ558" s="62"/>
      <c r="BA558" s="62"/>
      <c r="BB558" s="62"/>
      <c r="BC558" s="62"/>
      <c r="BD558" s="62"/>
      <c r="BE558" s="62"/>
      <c r="BF558" s="62"/>
      <c r="BG558" s="62"/>
      <c r="BH558" s="62"/>
      <c r="BI558" s="62"/>
      <c r="BJ558" s="62"/>
      <c r="BK558" s="62"/>
      <c r="BL558" s="62"/>
      <c r="BM558" s="62"/>
      <c r="BN558" s="62"/>
      <c r="BO558" s="62"/>
      <c r="BP558" s="62"/>
      <c r="BQ558" s="62"/>
      <c r="BR558" s="62"/>
      <c r="BS558" s="62"/>
      <c r="BT558" s="62"/>
      <c r="BU558" s="62"/>
      <c r="BV558" s="62"/>
      <c r="BW558" s="62"/>
      <c r="BX558" s="62"/>
      <c r="BY558" s="62"/>
      <c r="BZ558" s="62"/>
      <c r="CA558" s="62"/>
      <c r="CB558" s="62"/>
      <c r="CC558" s="62"/>
      <c r="CD558" s="62"/>
      <c r="CE558" s="62"/>
      <c r="CF558" s="62"/>
      <c r="CG558" s="62"/>
      <c r="CH558" s="62"/>
      <c r="CI558" s="62"/>
      <c r="CJ558" s="62"/>
      <c r="CK558" s="62"/>
      <c r="CL558" s="62"/>
      <c r="CM558" s="62"/>
      <c r="CN558" s="62"/>
      <c r="CO558" s="62"/>
      <c r="CP558" s="62"/>
      <c r="CQ558" s="62"/>
      <c r="CR558" s="62"/>
      <c r="CS558" s="62"/>
      <c r="CT558" s="62"/>
      <c r="CU558" s="62"/>
      <c r="CV558" s="62"/>
      <c r="CW558" s="62"/>
      <c r="CX558" s="62"/>
      <c r="CY558" s="62"/>
      <c r="CZ558" s="62"/>
      <c r="DA558" s="62"/>
      <c r="DB558" s="62"/>
      <c r="DC558" s="62"/>
      <c r="DD558" s="62"/>
      <c r="DE558" s="62"/>
      <c r="DF558" s="62"/>
      <c r="DG558" s="62"/>
      <c r="DH558" s="62"/>
      <c r="DI558" s="62"/>
      <c r="DJ558" s="62"/>
      <c r="DK558" s="62"/>
      <c r="DL558" s="62"/>
      <c r="DM558" s="62"/>
      <c r="DN558" s="62"/>
      <c r="DO558" s="62"/>
      <c r="DP558" s="62"/>
      <c r="DQ558" s="62"/>
      <c r="DR558" s="62"/>
      <c r="DS558" s="62"/>
      <c r="DT558" s="62"/>
      <c r="DU558" s="62"/>
      <c r="DV558" s="62"/>
      <c r="DW558" s="62"/>
      <c r="DX558" s="62"/>
      <c r="DY558" s="62"/>
      <c r="DZ558" s="62"/>
      <c r="EA558" s="62"/>
      <c r="EB558" s="62"/>
      <c r="EC558" s="62"/>
      <c r="ED558" s="62"/>
      <c r="EE558" s="62"/>
      <c r="EF558" s="62"/>
      <c r="EG558" s="62"/>
      <c r="EH558" s="62"/>
      <c r="EI558" s="62"/>
      <c r="EJ558" s="62"/>
      <c r="EK558" s="62"/>
      <c r="EL558" s="62"/>
      <c r="EN558" s="32"/>
    </row>
    <row r="559" spans="1:145">
      <c r="B559" s="8" t="s">
        <v>1081</v>
      </c>
      <c r="C559" s="18" t="s">
        <v>210</v>
      </c>
      <c r="D559" s="4">
        <v>10</v>
      </c>
      <c r="E559" s="8">
        <v>10</v>
      </c>
      <c r="F559" s="8">
        <v>1</v>
      </c>
      <c r="G559" s="8" t="s">
        <v>1192</v>
      </c>
      <c r="H559" s="8" t="s">
        <v>1193</v>
      </c>
      <c r="I559" s="64">
        <v>3.63</v>
      </c>
      <c r="J559" s="64">
        <v>3.89</v>
      </c>
      <c r="K559" s="64">
        <v>0.50339999999999996</v>
      </c>
      <c r="L559" s="64">
        <v>75.05</v>
      </c>
      <c r="M559" s="64">
        <v>6.7299999999999999E-2</v>
      </c>
      <c r="N559" s="64">
        <v>6.6299999999999998E-2</v>
      </c>
      <c r="O559" s="64">
        <v>0.55279999999999996</v>
      </c>
      <c r="P559" s="64">
        <v>5.3E-3</v>
      </c>
      <c r="Q559" s="64">
        <v>12.09</v>
      </c>
      <c r="R559" s="64">
        <v>1.23E-2</v>
      </c>
      <c r="S559" s="64">
        <v>95.867500000000007</v>
      </c>
      <c r="T559" s="31"/>
      <c r="V559" s="58">
        <f t="shared" ref="V559:V573" si="744">(I559*100)/S559</f>
        <v>3.7864761259029387</v>
      </c>
      <c r="W559" s="58"/>
      <c r="X559" s="58">
        <f t="shared" ref="X559:X573" si="745">(J559*100)/S559</f>
        <v>4.0576837823037</v>
      </c>
      <c r="Y559" s="58"/>
      <c r="Z559" s="58">
        <f t="shared" ref="Z559:Z573" si="746">(K559*100)/S559</f>
        <v>0.52509974704670503</v>
      </c>
      <c r="AA559" s="58"/>
      <c r="AB559" s="58">
        <f t="shared" ref="AB559:AB573" si="747">(L559*100)/S559</f>
        <v>78.28513312645056</v>
      </c>
      <c r="AC559" s="58"/>
      <c r="AD559" s="58">
        <f t="shared" ref="AD559:AD573" si="748">(M559*100)/S559</f>
        <v>7.0201058752966325E-2</v>
      </c>
      <c r="AE559" s="58"/>
      <c r="AF559" s="58">
        <f t="shared" ref="AF559:AF573" si="749">(N559*100)/S559</f>
        <v>6.9157952382194174E-2</v>
      </c>
      <c r="AG559" s="58"/>
      <c r="AH559" s="58">
        <f t="shared" ref="AH559:AH573" si="750">(O559*100)/S559</f>
        <v>0.57662920176284971</v>
      </c>
      <c r="AI559" s="58"/>
      <c r="AJ559" s="58">
        <f t="shared" ref="AJ559:AJ573" si="751">(P559*100)/S559</f>
        <v>5.5284637650924451E-3</v>
      </c>
      <c r="AK559" s="58"/>
      <c r="AL559" s="58">
        <f t="shared" ref="AL559:AL573" si="752">(Q559*100)/S559</f>
        <v>12.611156022635408</v>
      </c>
      <c r="AM559" s="58"/>
      <c r="AN559" s="58">
        <f t="shared" ref="AN559:AN573" si="753">(R559*100)/S559</f>
        <v>1.283020836049756E-2</v>
      </c>
      <c r="AO559" s="58"/>
      <c r="AP559" s="58">
        <f t="shared" ref="AP559:AP573" si="754">V559+X559</f>
        <v>7.8441599082066382</v>
      </c>
      <c r="AQ559" s="58">
        <f t="shared" ref="AQ559:AQ573" si="755">AD559/X559</f>
        <v>1.730077120822622E-2</v>
      </c>
      <c r="AR559" s="58">
        <f t="shared" ref="AR559:AR573" si="756">AB559/AD559</f>
        <v>1115.1560178306092</v>
      </c>
      <c r="AS559" s="58">
        <f t="shared" ref="AS559:AS573" si="757">AB559/X559</f>
        <v>19.29305912596401</v>
      </c>
      <c r="AT559" s="58">
        <f t="shared" ref="AT559:AT573" si="758">AF559/AH559</f>
        <v>0.11993487698986977</v>
      </c>
      <c r="AU559" s="58">
        <f t="shared" ref="AU559:AU573" si="759">Z559/AF559</f>
        <v>7.5927601809954748</v>
      </c>
      <c r="AV559" s="58">
        <f t="shared" ref="AV559:AV573" si="760">Z559/AD559</f>
        <v>7.4799405646359585</v>
      </c>
      <c r="AW559" s="58">
        <f t="shared" ref="AW559:AW573" si="761">Z559/AB559</f>
        <v>6.7075283144570289E-3</v>
      </c>
      <c r="AX559" s="58">
        <f t="shared" ref="AX559:AX573" si="762">((AF559/40.311)/((AF559/40.311)+(Z559/159.688)))*100</f>
        <v>34.285486897649626</v>
      </c>
      <c r="AY559" s="75">
        <v>36.64</v>
      </c>
      <c r="AZ559" s="75"/>
      <c r="BA559" s="75"/>
      <c r="BB559" s="75"/>
      <c r="BC559" s="75">
        <v>4574.09</v>
      </c>
      <c r="BD559" s="75">
        <v>4.04</v>
      </c>
      <c r="BE559" s="75"/>
      <c r="BF559" s="75"/>
      <c r="BG559" s="76" t="s">
        <v>489</v>
      </c>
      <c r="BH559" s="76"/>
      <c r="BI559" s="76">
        <v>0.29899999999999999</v>
      </c>
      <c r="BJ559" s="76"/>
      <c r="BK559" s="76"/>
      <c r="BL559" s="76"/>
      <c r="BM559" s="75">
        <v>130.82</v>
      </c>
      <c r="BN559" s="75">
        <v>68.319999999999993</v>
      </c>
      <c r="BO559" s="77">
        <v>9.48</v>
      </c>
      <c r="BP559" s="75">
        <v>46.56</v>
      </c>
      <c r="BQ559" s="75">
        <v>6.21</v>
      </c>
      <c r="BR559" s="75"/>
      <c r="BS559" s="75">
        <v>5.54</v>
      </c>
      <c r="BT559" s="75">
        <v>1020.91</v>
      </c>
      <c r="BU559" s="75">
        <v>15.1</v>
      </c>
      <c r="BV559" s="75">
        <v>30.87</v>
      </c>
      <c r="BW559" s="75">
        <v>3.28</v>
      </c>
      <c r="BX559" s="75">
        <v>11.11</v>
      </c>
      <c r="BY559" s="75">
        <v>1.78</v>
      </c>
      <c r="BZ559" s="75">
        <v>0.33800000000000002</v>
      </c>
      <c r="CA559" s="75">
        <v>1.55</v>
      </c>
      <c r="CB559" s="75">
        <v>0.22500000000000001</v>
      </c>
      <c r="CC559" s="75">
        <v>1.57</v>
      </c>
      <c r="CD559" s="75">
        <v>0.29799999999999999</v>
      </c>
      <c r="CE559" s="75">
        <v>0.99</v>
      </c>
      <c r="CF559" s="77">
        <v>0.17399999999999999</v>
      </c>
      <c r="CG559" s="75">
        <v>1.07</v>
      </c>
      <c r="CH559" s="77">
        <v>0.17</v>
      </c>
      <c r="CI559" s="75">
        <v>1.94</v>
      </c>
      <c r="CJ559" s="75">
        <v>0.63100000000000001</v>
      </c>
      <c r="CK559" s="77">
        <v>12.8</v>
      </c>
      <c r="CL559" s="75">
        <v>11.03</v>
      </c>
      <c r="CM559" s="75">
        <v>4.54</v>
      </c>
      <c r="CN559" s="78">
        <f>BU559/CL559</f>
        <v>1.3689936536718041</v>
      </c>
      <c r="CO559" s="78">
        <f>BU559/CG559</f>
        <v>14.11214953271028</v>
      </c>
      <c r="CP559" s="78">
        <f>BM559/BU559</f>
        <v>8.6635761589403977</v>
      </c>
      <c r="CQ559" s="78">
        <f>BU559/BY559</f>
        <v>8.4831460674157295</v>
      </c>
      <c r="CR559" s="78">
        <f>BV559/CG559</f>
        <v>28.850467289719624</v>
      </c>
      <c r="CS559" s="78">
        <f>BP559/BS559</f>
        <v>8.4043321299638993</v>
      </c>
      <c r="CT559" s="78">
        <f>CK559/BX559</f>
        <v>1.1521152115211521</v>
      </c>
      <c r="CU559" s="78">
        <f>AY559/BO559</f>
        <v>3.8649789029535864</v>
      </c>
      <c r="CV559" s="78">
        <f>BQ559/BM559</f>
        <v>4.7469805840085616E-2</v>
      </c>
      <c r="CW559" s="78">
        <f>BT559/BV559</f>
        <v>33.071266601878847</v>
      </c>
      <c r="CX559" s="78">
        <f>BV559/CK559</f>
        <v>2.4117187499999999</v>
      </c>
      <c r="CY559" s="78">
        <f>CM559/CL559</f>
        <v>0.41160471441523122</v>
      </c>
      <c r="CZ559" s="79">
        <f>BT559/BU559</f>
        <v>67.609933774834431</v>
      </c>
      <c r="DA559" s="78">
        <f>CM559/CK559</f>
        <v>0.35468749999999999</v>
      </c>
      <c r="DB559" s="79">
        <f>BT559/BM559</f>
        <v>7.8039290628344293</v>
      </c>
      <c r="DC559" s="79">
        <f>BQ559/CJ559</f>
        <v>9.8415213946117266</v>
      </c>
      <c r="DD559" s="78">
        <f>BT559/CL559</f>
        <v>92.557570262919313</v>
      </c>
      <c r="DE559" s="78">
        <f>CL559/CJ559</f>
        <v>17.480190174326466</v>
      </c>
      <c r="DF559" s="78">
        <f>BT559/BQ559</f>
        <v>164.39774557165862</v>
      </c>
      <c r="DG559" s="78">
        <f>BQ559/CL559</f>
        <v>0.5630099728014506</v>
      </c>
      <c r="DH559" s="78">
        <f>BM559/CI559</f>
        <v>67.432989690721641</v>
      </c>
      <c r="DI559" s="78">
        <f>BM559/BX559</f>
        <v>11.774977497749775</v>
      </c>
      <c r="DJ559" s="78">
        <f>BM559/BN559</f>
        <v>1.9148126463700235</v>
      </c>
      <c r="DK559" s="78">
        <f>BT559/BP559</f>
        <v>21.926761168384878</v>
      </c>
      <c r="DL559" s="67">
        <f>(AD559*0.59933)/BP559*10000</f>
        <v>9.0364262333366216</v>
      </c>
      <c r="DM559" s="78">
        <f>BP559/BQ559</f>
        <v>7.4975845410628024</v>
      </c>
      <c r="DN559" s="78">
        <f>CC559/CH559</f>
        <v>9.235294117647058</v>
      </c>
      <c r="DO559" s="78">
        <f>BU559/BQ559</f>
        <v>2.4315619967793882</v>
      </c>
      <c r="DP559" s="78">
        <f>BY559/CG559</f>
        <v>1.6635514018691588</v>
      </c>
      <c r="DQ559" s="78">
        <f>CJ559/CM559</f>
        <v>0.13898678414096916</v>
      </c>
      <c r="DR559" s="78">
        <f>BQ559/BP559</f>
        <v>0.13337628865979381</v>
      </c>
      <c r="DS559" s="78">
        <f>BV559/BZ559</f>
        <v>91.331360946745562</v>
      </c>
      <c r="DT559" s="78">
        <f>BV559/CI559</f>
        <v>15.912371134020619</v>
      </c>
      <c r="DU559" s="78">
        <f>BY559/BX559</f>
        <v>0.16021602160216022</v>
      </c>
      <c r="DV559" s="78">
        <f>BY559/BP559</f>
        <v>3.8230240549828175E-2</v>
      </c>
      <c r="DW559" s="78">
        <f>CH559/CI559</f>
        <v>8.7628865979381451E-2</v>
      </c>
      <c r="DX559" s="67">
        <f>(X559*0.83014)/BU559</f>
        <v>0.22307586854580091</v>
      </c>
      <c r="DY559" s="67">
        <f>BM559/CL559</f>
        <v>11.86038077969175</v>
      </c>
      <c r="DZ559" s="67">
        <f>BQ559/(AD559*0.59933)</f>
        <v>147.59849216469041</v>
      </c>
      <c r="EA559" s="80">
        <f>BP559/CI559</f>
        <v>24.000000000000004</v>
      </c>
      <c r="EB559" s="80">
        <f>BQ559/CM559</f>
        <v>1.36784140969163</v>
      </c>
      <c r="EC559" s="81">
        <f>BM559/BS559</f>
        <v>23.613718411552345</v>
      </c>
      <c r="ED559" s="80">
        <f>BV559/CM559</f>
        <v>6.7995594713656393</v>
      </c>
      <c r="EE559" s="81">
        <f>BN559/BX559</f>
        <v>6.1494149414941495</v>
      </c>
      <c r="EF559" s="81">
        <f>CM559/BU559</f>
        <v>0.30066225165562915</v>
      </c>
      <c r="EG559" s="81">
        <f>BT559/BU559*0.1</f>
        <v>6.7609933774834436</v>
      </c>
      <c r="EH559" s="81">
        <f>BT559/BU559*0.3</f>
        <v>20.28298013245033</v>
      </c>
      <c r="EI559" s="81">
        <f>DM559*1.1</f>
        <v>8.2473429951690829</v>
      </c>
      <c r="EJ559" s="81">
        <f>CY559*50</f>
        <v>20.580235720761561</v>
      </c>
      <c r="EK559" s="81">
        <f>CR559*1.5</f>
        <v>43.275700934579433</v>
      </c>
      <c r="EL559" s="81">
        <f>CI559/3</f>
        <v>0.64666666666666661</v>
      </c>
      <c r="EN559" s="4">
        <v>10</v>
      </c>
      <c r="EO559" s="8">
        <v>1</v>
      </c>
    </row>
    <row r="560" spans="1:145">
      <c r="B560" s="8" t="s">
        <v>1082</v>
      </c>
      <c r="C560" s="18" t="s">
        <v>210</v>
      </c>
      <c r="D560" s="4">
        <v>10</v>
      </c>
      <c r="E560" s="8">
        <v>10</v>
      </c>
      <c r="F560" s="8">
        <v>1</v>
      </c>
      <c r="I560" s="64">
        <v>3.6</v>
      </c>
      <c r="J560" s="64">
        <v>3.87</v>
      </c>
      <c r="K560" s="64">
        <v>0.63670000000000004</v>
      </c>
      <c r="L560" s="64">
        <v>75.150000000000006</v>
      </c>
      <c r="M560" s="64">
        <v>0.1077</v>
      </c>
      <c r="N560" s="64">
        <v>8.1199999999999994E-2</v>
      </c>
      <c r="O560" s="64">
        <v>0.65059999999999996</v>
      </c>
      <c r="P560" s="64">
        <v>6.0499999999999998E-2</v>
      </c>
      <c r="Q560" s="64">
        <v>12.18</v>
      </c>
      <c r="R560" s="64">
        <v>2.8999999999999998E-3</v>
      </c>
      <c r="S560" s="64">
        <v>96.339699999999993</v>
      </c>
      <c r="T560" s="31"/>
      <c r="V560" s="58">
        <f t="shared" si="744"/>
        <v>3.7367772579736083</v>
      </c>
      <c r="W560" s="58"/>
      <c r="X560" s="58">
        <f t="shared" si="745"/>
        <v>4.0170355523216292</v>
      </c>
      <c r="Y560" s="58"/>
      <c r="Z560" s="58">
        <f t="shared" si="746"/>
        <v>0.66089057781994343</v>
      </c>
      <c r="AA560" s="58"/>
      <c r="AB560" s="58">
        <f t="shared" si="747"/>
        <v>78.005225260199083</v>
      </c>
      <c r="AC560" s="58"/>
      <c r="AD560" s="58">
        <f t="shared" si="748"/>
        <v>0.11179191963437711</v>
      </c>
      <c r="AE560" s="58"/>
      <c r="AF560" s="58">
        <f t="shared" si="749"/>
        <v>8.4285087040960271E-2</v>
      </c>
      <c r="AG560" s="58"/>
      <c r="AH560" s="58">
        <f t="shared" si="750"/>
        <v>0.67531869001045264</v>
      </c>
      <c r="AI560" s="58"/>
      <c r="AJ560" s="58">
        <f t="shared" si="751"/>
        <v>6.279861780761202E-2</v>
      </c>
      <c r="AK560" s="58"/>
      <c r="AL560" s="58">
        <f t="shared" si="752"/>
        <v>12.642763056144041</v>
      </c>
      <c r="AM560" s="58"/>
      <c r="AN560" s="58">
        <f t="shared" si="753"/>
        <v>3.0101816800342952E-3</v>
      </c>
      <c r="AO560" s="58"/>
      <c r="AP560" s="58">
        <f t="shared" si="754"/>
        <v>7.7538128102952371</v>
      </c>
      <c r="AQ560" s="58">
        <f t="shared" si="755"/>
        <v>2.7829457364341083E-2</v>
      </c>
      <c r="AR560" s="58">
        <f t="shared" si="756"/>
        <v>697.77158774373265</v>
      </c>
      <c r="AS560" s="58">
        <f t="shared" si="757"/>
        <v>19.418604651162791</v>
      </c>
      <c r="AT560" s="58">
        <f t="shared" si="758"/>
        <v>0.12480786965877651</v>
      </c>
      <c r="AU560" s="58">
        <f t="shared" si="759"/>
        <v>7.8411330049261085</v>
      </c>
      <c r="AV560" s="58">
        <f t="shared" si="760"/>
        <v>5.9117920148560819</v>
      </c>
      <c r="AW560" s="58">
        <f t="shared" si="761"/>
        <v>8.4723885562208896E-3</v>
      </c>
      <c r="AX560" s="58">
        <f t="shared" si="762"/>
        <v>33.56398219059065</v>
      </c>
      <c r="AY560" s="75">
        <v>31.6</v>
      </c>
      <c r="AZ560" s="75"/>
      <c r="BA560" s="75"/>
      <c r="BB560" s="75"/>
      <c r="BC560" s="75">
        <v>4574.09</v>
      </c>
      <c r="BD560" s="75">
        <v>3.55</v>
      </c>
      <c r="BE560" s="75"/>
      <c r="BF560" s="75"/>
      <c r="BG560" s="76" t="s">
        <v>490</v>
      </c>
      <c r="BH560" s="76"/>
      <c r="BI560" s="76">
        <v>0.28699999999999998</v>
      </c>
      <c r="BJ560" s="76"/>
      <c r="BK560" s="76"/>
      <c r="BL560" s="76"/>
      <c r="BM560" s="75">
        <v>102.15</v>
      </c>
      <c r="BN560" s="75">
        <v>79.34</v>
      </c>
      <c r="BO560" s="77">
        <v>8.25</v>
      </c>
      <c r="BP560" s="75">
        <v>45.69</v>
      </c>
      <c r="BQ560" s="75">
        <v>5.41</v>
      </c>
      <c r="BR560" s="75"/>
      <c r="BS560" s="75">
        <v>4.54</v>
      </c>
      <c r="BT560" s="75">
        <v>924.03</v>
      </c>
      <c r="BU560" s="75">
        <v>16.32</v>
      </c>
      <c r="BV560" s="75">
        <v>32.590000000000003</v>
      </c>
      <c r="BW560" s="75">
        <v>3.29</v>
      </c>
      <c r="BX560" s="75">
        <v>11.05</v>
      </c>
      <c r="BY560" s="75">
        <v>1.87</v>
      </c>
      <c r="BZ560" s="75">
        <v>0.29199999999999998</v>
      </c>
      <c r="CA560" s="75">
        <v>1.29</v>
      </c>
      <c r="CB560" s="75">
        <v>0.191</v>
      </c>
      <c r="CC560" s="75">
        <v>1.35</v>
      </c>
      <c r="CD560" s="75">
        <v>0.28299999999999997</v>
      </c>
      <c r="CE560" s="75">
        <v>0.745</v>
      </c>
      <c r="CF560" s="77">
        <v>0.11600000000000001</v>
      </c>
      <c r="CG560" s="75">
        <v>1.21</v>
      </c>
      <c r="CH560" s="77">
        <v>0.14299999999999999</v>
      </c>
      <c r="CI560" s="75">
        <v>1.8</v>
      </c>
      <c r="CJ560" s="75">
        <v>0.56299999999999994</v>
      </c>
      <c r="CK560" s="77">
        <v>11.29</v>
      </c>
      <c r="CL560" s="75">
        <v>9.64</v>
      </c>
      <c r="CM560" s="75">
        <v>3.5</v>
      </c>
      <c r="CN560" s="78">
        <f>BU560/CL560</f>
        <v>1.6929460580912863</v>
      </c>
      <c r="CO560" s="78">
        <f>BU560/CG560</f>
        <v>13.487603305785125</v>
      </c>
      <c r="CP560" s="78">
        <f>BM560/BU560</f>
        <v>6.2591911764705888</v>
      </c>
      <c r="CQ560" s="78">
        <f>BU560/BY560</f>
        <v>8.7272727272727266</v>
      </c>
      <c r="CR560" s="78">
        <f>BV560/CG560</f>
        <v>26.933884297520663</v>
      </c>
      <c r="CS560" s="78">
        <f>BP560/BS560</f>
        <v>10.063876651982378</v>
      </c>
      <c r="CT560" s="78">
        <f>CK560/BX560</f>
        <v>1.0217194570135746</v>
      </c>
      <c r="CU560" s="78">
        <f>AY560/BO560</f>
        <v>3.8303030303030305</v>
      </c>
      <c r="CV560" s="78">
        <f>BQ560/BM560</f>
        <v>5.2961331375428293E-2</v>
      </c>
      <c r="CW560" s="78">
        <f>BT560/BV560</f>
        <v>28.353175820803923</v>
      </c>
      <c r="CX560" s="78">
        <f>BV560/CK560</f>
        <v>2.8866253321523478</v>
      </c>
      <c r="CY560" s="78">
        <f>CM560/CL560</f>
        <v>0.36307053941908712</v>
      </c>
      <c r="CZ560" s="79">
        <f>BT560/BU560</f>
        <v>56.619485294117645</v>
      </c>
      <c r="DA560" s="78">
        <f>CM560/CK560</f>
        <v>0.3100088573959256</v>
      </c>
      <c r="DB560" s="79">
        <f>BT560/BM560</f>
        <v>9.045814977973567</v>
      </c>
      <c r="DC560" s="79">
        <f>BQ560/CJ560</f>
        <v>9.60923623445826</v>
      </c>
      <c r="DD560" s="78">
        <f>BT560/CL560</f>
        <v>95.853734439834014</v>
      </c>
      <c r="DE560" s="78">
        <f>CL560/CJ560</f>
        <v>17.122557726465367</v>
      </c>
      <c r="DF560" s="78">
        <f>BT560/BQ560</f>
        <v>170.80036968576709</v>
      </c>
      <c r="DG560" s="78">
        <f>BQ560/CL560</f>
        <v>0.56120331950207469</v>
      </c>
      <c r="DH560" s="78">
        <f>BM560/CI560</f>
        <v>56.75</v>
      </c>
      <c r="DI560" s="78">
        <f>BM560/BX560</f>
        <v>9.2443438914027141</v>
      </c>
      <c r="DJ560" s="78">
        <f>BM560/BN560</f>
        <v>1.2874968490042853</v>
      </c>
      <c r="DK560" s="78">
        <f>BT560/BP560</f>
        <v>20.223900196979645</v>
      </c>
      <c r="DL560" s="67">
        <f>(AD560*0.59933)/BP560*10000</f>
        <v>14.664095249391826</v>
      </c>
      <c r="DM560" s="78">
        <f>BP560/BQ560</f>
        <v>8.4454713493530491</v>
      </c>
      <c r="DN560" s="78">
        <f>CC560/CH560</f>
        <v>9.4405594405594417</v>
      </c>
      <c r="DO560" s="78">
        <f>BU560/BQ560</f>
        <v>3.0166358595194085</v>
      </c>
      <c r="DP560" s="78">
        <f>BY560/CG560</f>
        <v>1.5454545454545456</v>
      </c>
      <c r="DQ560" s="78">
        <f>CJ560/CM560</f>
        <v>0.16085714285714284</v>
      </c>
      <c r="DR560" s="78">
        <f>BQ560/BP560</f>
        <v>0.11840665353469031</v>
      </c>
      <c r="DS560" s="78">
        <f>BV560/BZ560</f>
        <v>111.60958904109592</v>
      </c>
      <c r="DT560" s="78">
        <f>BV560/CI560</f>
        <v>18.105555555555558</v>
      </c>
      <c r="DU560" s="78">
        <f>BY560/BX560</f>
        <v>0.16923076923076924</v>
      </c>
      <c r="DV560" s="78">
        <f>BY560/BP560</f>
        <v>4.0927992996279278E-2</v>
      </c>
      <c r="DW560" s="78">
        <f>CH560/CI560</f>
        <v>7.9444444444444443E-2</v>
      </c>
      <c r="DX560" s="67">
        <f>(X560*0.83014)/BU560</f>
        <v>0.20433222386055619</v>
      </c>
      <c r="DY560" s="67">
        <f>BM560/CL560</f>
        <v>10.596473029045644</v>
      </c>
      <c r="DZ560" s="67">
        <f>BQ560/(AD560*0.59933)</f>
        <v>80.745965926265441</v>
      </c>
      <c r="EA560" s="80">
        <f>BP560/CI560</f>
        <v>25.383333333333333</v>
      </c>
      <c r="EB560" s="80">
        <f>BQ560/CM560</f>
        <v>1.5457142857142858</v>
      </c>
      <c r="EC560" s="81">
        <f>BM560/BS560</f>
        <v>22.5</v>
      </c>
      <c r="ED560" s="80">
        <f>BV560/CM560</f>
        <v>9.3114285714285732</v>
      </c>
      <c r="EE560" s="81">
        <f>BN560/BX560</f>
        <v>7.1800904977375568</v>
      </c>
      <c r="EF560" s="81">
        <f>CM560/BU560</f>
        <v>0.21446078431372548</v>
      </c>
      <c r="EG560" s="81">
        <f>BT560/BU560*0.1</f>
        <v>5.6619485294117649</v>
      </c>
      <c r="EH560" s="81">
        <f>BT560/BU560*0.3</f>
        <v>16.985845588235293</v>
      </c>
      <c r="EI560" s="81">
        <f>DM560*1.1</f>
        <v>9.2900184842883551</v>
      </c>
      <c r="EJ560" s="81">
        <f>CY560*50</f>
        <v>18.153526970954356</v>
      </c>
      <c r="EK560" s="81">
        <f>CR560*1.5</f>
        <v>40.400826446280995</v>
      </c>
      <c r="EL560" s="81">
        <f>CI560/3</f>
        <v>0.6</v>
      </c>
      <c r="EN560" s="4">
        <v>10</v>
      </c>
      <c r="EO560" s="8">
        <v>1</v>
      </c>
    </row>
    <row r="561" spans="1:145">
      <c r="B561" s="8" t="s">
        <v>1083</v>
      </c>
      <c r="C561" s="18" t="s">
        <v>210</v>
      </c>
      <c r="D561" s="4">
        <v>10</v>
      </c>
      <c r="E561" s="8">
        <v>10</v>
      </c>
      <c r="F561" s="8">
        <v>1</v>
      </c>
      <c r="I561" s="64">
        <v>3.66</v>
      </c>
      <c r="J561" s="64">
        <v>3.87</v>
      </c>
      <c r="K561" s="64">
        <v>0.53469999999999995</v>
      </c>
      <c r="L561" s="64">
        <v>74.81</v>
      </c>
      <c r="M561" s="64">
        <v>6.6900000000000001E-2</v>
      </c>
      <c r="N561" s="64">
        <v>0.1338</v>
      </c>
      <c r="O561" s="64">
        <v>0.64239999999999997</v>
      </c>
      <c r="P561" s="64">
        <v>3.3599999999999998E-2</v>
      </c>
      <c r="Q561" s="64">
        <v>12.35</v>
      </c>
      <c r="R561" s="64">
        <v>0</v>
      </c>
      <c r="S561" s="64">
        <v>96.101500000000001</v>
      </c>
      <c r="T561" s="31"/>
      <c r="V561" s="58">
        <f t="shared" si="744"/>
        <v>3.808473332882421</v>
      </c>
      <c r="W561" s="58"/>
      <c r="X561" s="58">
        <f t="shared" si="745"/>
        <v>4.0269922946051828</v>
      </c>
      <c r="Y561" s="58"/>
      <c r="Z561" s="58">
        <f t="shared" si="746"/>
        <v>0.55639089920552742</v>
      </c>
      <c r="AA561" s="58"/>
      <c r="AB561" s="58">
        <f t="shared" si="747"/>
        <v>77.844778697522926</v>
      </c>
      <c r="AC561" s="58"/>
      <c r="AD561" s="58">
        <f t="shared" si="748"/>
        <v>6.9613897805965566E-2</v>
      </c>
      <c r="AE561" s="58"/>
      <c r="AF561" s="58">
        <f t="shared" si="749"/>
        <v>0.13922779561193113</v>
      </c>
      <c r="AG561" s="58"/>
      <c r="AH561" s="58">
        <f t="shared" si="750"/>
        <v>0.66845990957477242</v>
      </c>
      <c r="AI561" s="58"/>
      <c r="AJ561" s="58">
        <f t="shared" si="751"/>
        <v>3.4963033875641897E-2</v>
      </c>
      <c r="AK561" s="58"/>
      <c r="AL561" s="58">
        <f t="shared" si="752"/>
        <v>12.850996082267185</v>
      </c>
      <c r="AM561" s="58"/>
      <c r="AN561" s="58">
        <f t="shared" si="753"/>
        <v>0</v>
      </c>
      <c r="AO561" s="58"/>
      <c r="AP561" s="58">
        <f t="shared" si="754"/>
        <v>7.8354656274876042</v>
      </c>
      <c r="AQ561" s="58">
        <f t="shared" si="755"/>
        <v>1.7286821705426357E-2</v>
      </c>
      <c r="AR561" s="58">
        <f t="shared" si="756"/>
        <v>1118.2361733931241</v>
      </c>
      <c r="AS561" s="58">
        <f t="shared" si="757"/>
        <v>19.330749354005167</v>
      </c>
      <c r="AT561" s="58">
        <f t="shared" si="758"/>
        <v>0.20828144458281447</v>
      </c>
      <c r="AU561" s="58">
        <f t="shared" si="759"/>
        <v>3.9962630792227203</v>
      </c>
      <c r="AV561" s="58">
        <f t="shared" si="760"/>
        <v>7.9925261584454406</v>
      </c>
      <c r="AW561" s="58">
        <f t="shared" si="761"/>
        <v>7.1474401817938774E-3</v>
      </c>
      <c r="AX561" s="58">
        <f t="shared" si="762"/>
        <v>49.780947218656188</v>
      </c>
      <c r="AY561" s="75">
        <v>50.65</v>
      </c>
      <c r="AZ561" s="75"/>
      <c r="BA561" s="75"/>
      <c r="BB561" s="75"/>
      <c r="BC561" s="75">
        <v>4574.09</v>
      </c>
      <c r="BD561" s="75">
        <v>4.9800000000000004</v>
      </c>
      <c r="BE561" s="75"/>
      <c r="BF561" s="75"/>
      <c r="BG561" s="76" t="s">
        <v>491</v>
      </c>
      <c r="BH561" s="76"/>
      <c r="BI561" s="76">
        <v>0.23400000000000001</v>
      </c>
      <c r="BJ561" s="76"/>
      <c r="BK561" s="76"/>
      <c r="BL561" s="76"/>
      <c r="BM561" s="75">
        <v>166.28</v>
      </c>
      <c r="BN561" s="75">
        <v>77.53</v>
      </c>
      <c r="BO561" s="77">
        <v>14.25</v>
      </c>
      <c r="BP561" s="75">
        <v>113.58</v>
      </c>
      <c r="BQ561" s="75">
        <v>9.4</v>
      </c>
      <c r="BR561" s="75"/>
      <c r="BS561" s="75">
        <v>8.01</v>
      </c>
      <c r="BT561" s="75">
        <v>1323.33</v>
      </c>
      <c r="BU561" s="75">
        <v>18.98</v>
      </c>
      <c r="BV561" s="75">
        <v>37.94</v>
      </c>
      <c r="BW561" s="75">
        <v>3.95</v>
      </c>
      <c r="BX561" s="75">
        <v>13.34</v>
      </c>
      <c r="BY561" s="75">
        <v>2.81</v>
      </c>
      <c r="BZ561" s="75">
        <v>0.35499999999999998</v>
      </c>
      <c r="CA561" s="75">
        <v>2.1800000000000002</v>
      </c>
      <c r="CB561" s="75">
        <v>0.36699999999999999</v>
      </c>
      <c r="CC561" s="75">
        <v>2.3199999999999998</v>
      </c>
      <c r="CD561" s="75">
        <v>0.53400000000000003</v>
      </c>
      <c r="CE561" s="75">
        <v>1.46</v>
      </c>
      <c r="CF561" s="77">
        <v>0.20100000000000001</v>
      </c>
      <c r="CG561" s="75">
        <v>1.49</v>
      </c>
      <c r="CH561" s="77">
        <v>0.191</v>
      </c>
      <c r="CI561" s="75">
        <v>3.99</v>
      </c>
      <c r="CJ561" s="75">
        <v>0.98299999999999998</v>
      </c>
      <c r="CK561" s="77">
        <v>19.46</v>
      </c>
      <c r="CL561" s="75">
        <v>14.67</v>
      </c>
      <c r="CM561" s="75">
        <v>6.4</v>
      </c>
      <c r="CN561" s="78">
        <f>BU561/CL561</f>
        <v>1.2937968643490116</v>
      </c>
      <c r="CO561" s="78">
        <f>BU561/CG561</f>
        <v>12.738255033557047</v>
      </c>
      <c r="CP561" s="78">
        <f>BM561/BU561</f>
        <v>8.760800842992623</v>
      </c>
      <c r="CQ561" s="78">
        <f>BU561/BY561</f>
        <v>6.7544483985765122</v>
      </c>
      <c r="CR561" s="78">
        <f>BV561/CG561</f>
        <v>25.463087248322147</v>
      </c>
      <c r="CS561" s="78">
        <f>BP561/BS561</f>
        <v>14.179775280898877</v>
      </c>
      <c r="CT561" s="78">
        <f>CK561/BX561</f>
        <v>1.4587706146926538</v>
      </c>
      <c r="CU561" s="78">
        <f>AY561/BO561</f>
        <v>3.5543859649122806</v>
      </c>
      <c r="CV561" s="78">
        <f>BQ561/BM561</f>
        <v>5.6531152273273995E-2</v>
      </c>
      <c r="CW561" s="78">
        <f>BT561/BV561</f>
        <v>34.879546652609385</v>
      </c>
      <c r="CX561" s="78">
        <f>BV561/CK561</f>
        <v>1.949640287769784</v>
      </c>
      <c r="CY561" s="78">
        <f>CM561/CL561</f>
        <v>0.43626448534423995</v>
      </c>
      <c r="CZ561" s="79">
        <f>BT561/BU561</f>
        <v>69.722339304531076</v>
      </c>
      <c r="DA561" s="78">
        <f>CM561/CK561</f>
        <v>0.32887975334018499</v>
      </c>
      <c r="DB561" s="79">
        <f>BT561/BM561</f>
        <v>7.958443589126774</v>
      </c>
      <c r="DC561" s="79">
        <f>BQ561/CJ561</f>
        <v>9.5625635808748726</v>
      </c>
      <c r="DD561" s="78">
        <f>BT561/CL561</f>
        <v>90.206543967280155</v>
      </c>
      <c r="DE561" s="78">
        <f>CL561/CJ561</f>
        <v>14.923702950152594</v>
      </c>
      <c r="DF561" s="78">
        <f>BT561/BQ561</f>
        <v>140.77978723404254</v>
      </c>
      <c r="DG561" s="78">
        <f>BQ561/CL561</f>
        <v>0.64076346284935248</v>
      </c>
      <c r="DH561" s="78">
        <f>BM561/CI561</f>
        <v>41.674185463659143</v>
      </c>
      <c r="DI561" s="78">
        <f>BM561/BX561</f>
        <v>12.464767616191905</v>
      </c>
      <c r="DJ561" s="78">
        <f>BM561/BN561</f>
        <v>2.1447181736102152</v>
      </c>
      <c r="DK561" s="78">
        <f>BT561/BP561</f>
        <v>11.651082937136819</v>
      </c>
      <c r="DL561" s="67">
        <f>(AD561*0.59933)/BP561*10000</f>
        <v>3.6733313410855208</v>
      </c>
      <c r="DM561" s="78">
        <f>BP561/BQ561</f>
        <v>12.082978723404254</v>
      </c>
      <c r="DN561" s="78">
        <f>CC561/CH561</f>
        <v>12.146596858638743</v>
      </c>
      <c r="DO561" s="78">
        <f>BU561/BQ561</f>
        <v>2.0191489361702128</v>
      </c>
      <c r="DP561" s="78">
        <f>BY561/CG561</f>
        <v>1.8859060402684564</v>
      </c>
      <c r="DQ561" s="78">
        <f>CJ561/CM561</f>
        <v>0.15359375</v>
      </c>
      <c r="DR561" s="78">
        <f>BQ561/BP561</f>
        <v>8.2761049480542359E-2</v>
      </c>
      <c r="DS561" s="78">
        <f>BV561/BZ561</f>
        <v>106.87323943661971</v>
      </c>
      <c r="DT561" s="78">
        <f>BV561/CI561</f>
        <v>9.5087719298245599</v>
      </c>
      <c r="DU561" s="78">
        <f>BY561/BX561</f>
        <v>0.21064467766116943</v>
      </c>
      <c r="DV561" s="78">
        <f>BY561/BP561</f>
        <v>2.4740271174502552E-2</v>
      </c>
      <c r="DW561" s="78">
        <f>CH561/CI561</f>
        <v>4.7869674185463659E-2</v>
      </c>
      <c r="DX561" s="67">
        <f>(X561*0.83014)/BU561</f>
        <v>0.17613105286846925</v>
      </c>
      <c r="DY561" s="67">
        <f>BM561/CL561</f>
        <v>11.334696659850033</v>
      </c>
      <c r="DZ561" s="67">
        <f>BQ561/(AD561*0.59933)</f>
        <v>225.30243475418501</v>
      </c>
      <c r="EA561" s="80">
        <f>BP561/CI561</f>
        <v>28.466165413533833</v>
      </c>
      <c r="EB561" s="80">
        <f>BQ561/CM561</f>
        <v>1.46875</v>
      </c>
      <c r="EC561" s="81">
        <f>BM561/BS561</f>
        <v>20.75905118601748</v>
      </c>
      <c r="ED561" s="80">
        <f>BV561/CM561</f>
        <v>5.9281249999999996</v>
      </c>
      <c r="EE561" s="81">
        <f>BN561/BX561</f>
        <v>5.8118440779610197</v>
      </c>
      <c r="EF561" s="81">
        <f>CM561/BU561</f>
        <v>0.33719704952581664</v>
      </c>
      <c r="EG561" s="81">
        <f>BT561/BU561*0.1</f>
        <v>6.9722339304531076</v>
      </c>
      <c r="EH561" s="81">
        <f>BT561/BU561*0.3</f>
        <v>20.916701791359323</v>
      </c>
      <c r="EI561" s="81">
        <f>DM561*1.1</f>
        <v>13.291276595744682</v>
      </c>
      <c r="EJ561" s="81">
        <f>CY561*50</f>
        <v>21.813224267211996</v>
      </c>
      <c r="EK561" s="81">
        <f>CR561*1.5</f>
        <v>38.194630872483216</v>
      </c>
      <c r="EL561" s="81">
        <f>CI561/3</f>
        <v>1.33</v>
      </c>
      <c r="EN561" s="4">
        <v>10</v>
      </c>
      <c r="EO561" s="8">
        <v>1</v>
      </c>
    </row>
    <row r="562" spans="1:145">
      <c r="B562" s="8" t="s">
        <v>1084</v>
      </c>
      <c r="C562" s="18" t="s">
        <v>210</v>
      </c>
      <c r="D562" s="4">
        <v>10</v>
      </c>
      <c r="E562" s="8">
        <v>10</v>
      </c>
      <c r="F562" s="8">
        <v>1</v>
      </c>
      <c r="I562" s="64">
        <v>3.63</v>
      </c>
      <c r="J562" s="64">
        <v>3.92</v>
      </c>
      <c r="K562" s="64">
        <v>0.66839999999999999</v>
      </c>
      <c r="L562" s="64">
        <v>74.62</v>
      </c>
      <c r="M562" s="64">
        <v>7.9299999999999995E-2</v>
      </c>
      <c r="N562" s="64">
        <v>7.4099999999999999E-2</v>
      </c>
      <c r="O562" s="64">
        <v>0.65149999999999997</v>
      </c>
      <c r="P562" s="64">
        <v>3.9399999999999998E-2</v>
      </c>
      <c r="Q562" s="64">
        <v>12.45</v>
      </c>
      <c r="R562" s="64">
        <v>1.55E-2</v>
      </c>
      <c r="S562" s="64">
        <v>96.148200000000003</v>
      </c>
      <c r="T562" s="31"/>
      <c r="V562" s="58">
        <f t="shared" si="744"/>
        <v>3.7754216927617987</v>
      </c>
      <c r="W562" s="58"/>
      <c r="X562" s="58">
        <f t="shared" si="745"/>
        <v>4.0770394037537887</v>
      </c>
      <c r="Y562" s="58"/>
      <c r="Z562" s="58">
        <f t="shared" si="746"/>
        <v>0.69517682078291643</v>
      </c>
      <c r="AA562" s="58"/>
      <c r="AB562" s="58">
        <f t="shared" si="747"/>
        <v>77.609357221456037</v>
      </c>
      <c r="AC562" s="58"/>
      <c r="AD562" s="58">
        <f t="shared" si="748"/>
        <v>8.2476843040223319E-2</v>
      </c>
      <c r="AE562" s="58"/>
      <c r="AF562" s="58">
        <f t="shared" si="749"/>
        <v>7.7068525463815235E-2</v>
      </c>
      <c r="AG562" s="58"/>
      <c r="AH562" s="58">
        <f t="shared" si="750"/>
        <v>0.67759978865959003</v>
      </c>
      <c r="AI562" s="58"/>
      <c r="AJ562" s="58">
        <f t="shared" si="751"/>
        <v>4.0978406252015119E-2</v>
      </c>
      <c r="AK562" s="58"/>
      <c r="AL562" s="58">
        <f t="shared" si="752"/>
        <v>12.948760351207822</v>
      </c>
      <c r="AM562" s="58"/>
      <c r="AN562" s="58">
        <f t="shared" si="753"/>
        <v>1.6120946621985644E-2</v>
      </c>
      <c r="AO562" s="58"/>
      <c r="AP562" s="58">
        <f t="shared" si="754"/>
        <v>7.8524610965155874</v>
      </c>
      <c r="AQ562" s="58">
        <f t="shared" si="755"/>
        <v>2.022959183673469E-2</v>
      </c>
      <c r="AR562" s="58">
        <f t="shared" si="756"/>
        <v>940.98360655737702</v>
      </c>
      <c r="AS562" s="58">
        <f t="shared" si="757"/>
        <v>19.035714285714281</v>
      </c>
      <c r="AT562" s="58">
        <f t="shared" si="758"/>
        <v>0.11373752877973907</v>
      </c>
      <c r="AU562" s="58">
        <f t="shared" si="759"/>
        <v>9.0202429149797574</v>
      </c>
      <c r="AV562" s="58">
        <f t="shared" si="760"/>
        <v>8.4287515762925604</v>
      </c>
      <c r="AW562" s="58">
        <f t="shared" si="761"/>
        <v>8.957384079335301E-3</v>
      </c>
      <c r="AX562" s="58">
        <f t="shared" si="762"/>
        <v>30.515398591958437</v>
      </c>
      <c r="AY562" s="58"/>
      <c r="AZ562" s="58"/>
      <c r="BA562" s="58"/>
      <c r="BB562" s="58"/>
      <c r="BC562" s="58"/>
      <c r="BD562" s="58"/>
      <c r="BE562" s="58"/>
      <c r="BF562" s="58"/>
      <c r="BG562" s="58"/>
      <c r="BH562" s="58"/>
      <c r="BI562" s="58"/>
      <c r="BJ562" s="58"/>
      <c r="BK562" s="58"/>
      <c r="BL562" s="58"/>
      <c r="BM562" s="58"/>
      <c r="BN562" s="58"/>
      <c r="BO562" s="58"/>
      <c r="BP562" s="58"/>
      <c r="BQ562" s="58"/>
      <c r="BR562" s="58"/>
      <c r="BS562" s="58"/>
      <c r="BT562" s="58"/>
      <c r="BU562" s="58"/>
      <c r="BV562" s="58"/>
      <c r="BW562" s="58"/>
      <c r="BX562" s="58"/>
      <c r="BY562" s="58"/>
      <c r="BZ562" s="58"/>
      <c r="CA562" s="58"/>
      <c r="CB562" s="58"/>
      <c r="CC562" s="58"/>
      <c r="CD562" s="58"/>
      <c r="CE562" s="58"/>
      <c r="CF562" s="58"/>
      <c r="CG562" s="58"/>
      <c r="CH562" s="58"/>
      <c r="CI562" s="58"/>
      <c r="CJ562" s="58"/>
      <c r="CK562" s="58"/>
      <c r="CL562" s="58"/>
      <c r="CM562" s="58"/>
      <c r="CN562" s="58"/>
      <c r="CO562" s="58"/>
      <c r="CP562" s="58"/>
      <c r="CQ562" s="58"/>
      <c r="CR562" s="58"/>
      <c r="CS562" s="58"/>
      <c r="CT562" s="58"/>
      <c r="CU562" s="58"/>
      <c r="CV562" s="58"/>
      <c r="CW562" s="58"/>
      <c r="CX562" s="58"/>
      <c r="CY562" s="58"/>
      <c r="CZ562" s="58"/>
      <c r="DA562" s="58"/>
      <c r="DB562" s="58"/>
      <c r="DC562" s="58"/>
      <c r="DD562" s="58"/>
      <c r="DE562" s="58"/>
      <c r="DF562" s="58"/>
      <c r="DG562" s="58"/>
      <c r="DH562" s="58"/>
      <c r="DI562" s="58"/>
      <c r="DJ562" s="58"/>
      <c r="DK562" s="58"/>
      <c r="DL562" s="58"/>
      <c r="DM562" s="58"/>
      <c r="DN562" s="58"/>
      <c r="DO562" s="58"/>
      <c r="DP562" s="58"/>
      <c r="DQ562" s="58"/>
      <c r="DR562" s="58"/>
      <c r="DS562" s="58"/>
      <c r="DT562" s="58"/>
      <c r="DU562" s="58"/>
      <c r="DV562" s="58"/>
      <c r="DW562" s="58"/>
      <c r="DX562" s="58"/>
      <c r="DY562" s="58"/>
      <c r="DZ562" s="58"/>
      <c r="EA562" s="58"/>
      <c r="EB562" s="58"/>
      <c r="EC562" s="58"/>
      <c r="ED562" s="58"/>
      <c r="EE562" s="58"/>
      <c r="EF562" s="58"/>
      <c r="EG562" s="58"/>
      <c r="EH562" s="58"/>
      <c r="EI562" s="58"/>
      <c r="EJ562" s="58"/>
      <c r="EK562" s="58"/>
      <c r="EL562" s="58"/>
      <c r="EN562" s="4">
        <v>10</v>
      </c>
      <c r="EO562" s="8">
        <v>1</v>
      </c>
    </row>
    <row r="563" spans="1:145">
      <c r="B563" s="8" t="s">
        <v>1085</v>
      </c>
      <c r="C563" s="18" t="s">
        <v>210</v>
      </c>
      <c r="D563" s="4">
        <v>10</v>
      </c>
      <c r="E563" s="8">
        <v>10</v>
      </c>
      <c r="F563" s="8">
        <v>1</v>
      </c>
      <c r="I563" s="64">
        <v>3.69</v>
      </c>
      <c r="J563" s="64">
        <v>3.85</v>
      </c>
      <c r="K563" s="64">
        <v>0.43309999999999998</v>
      </c>
      <c r="L563" s="64">
        <v>75.81</v>
      </c>
      <c r="M563" s="64">
        <v>0.1018</v>
      </c>
      <c r="N563" s="64">
        <v>6.2700000000000006E-2</v>
      </c>
      <c r="O563" s="64">
        <v>0.62780000000000002</v>
      </c>
      <c r="P563" s="64">
        <v>5.67E-2</v>
      </c>
      <c r="Q563" s="64">
        <v>12.17</v>
      </c>
      <c r="R563" s="64">
        <v>1.1900000000000001E-2</v>
      </c>
      <c r="S563" s="64">
        <v>96.813999999999993</v>
      </c>
      <c r="T563" s="31"/>
      <c r="V563" s="58">
        <f t="shared" si="744"/>
        <v>3.8114322308757003</v>
      </c>
      <c r="W563" s="58"/>
      <c r="X563" s="58">
        <f t="shared" si="745"/>
        <v>3.9766975850600121</v>
      </c>
      <c r="Y563" s="58"/>
      <c r="Z563" s="58">
        <f t="shared" si="746"/>
        <v>0.44735265560766002</v>
      </c>
      <c r="AA563" s="58"/>
      <c r="AB563" s="58">
        <f t="shared" si="747"/>
        <v>78.30479062945443</v>
      </c>
      <c r="AC563" s="58"/>
      <c r="AD563" s="58">
        <f t="shared" si="748"/>
        <v>0.10515008159976863</v>
      </c>
      <c r="AE563" s="58"/>
      <c r="AF563" s="58">
        <f t="shared" si="749"/>
        <v>6.4763360670977349E-2</v>
      </c>
      <c r="AG563" s="58"/>
      <c r="AH563" s="58">
        <f t="shared" si="750"/>
        <v>0.64845993348069497</v>
      </c>
      <c r="AI563" s="58"/>
      <c r="AJ563" s="58">
        <f t="shared" si="751"/>
        <v>5.8565909889065633E-2</v>
      </c>
      <c r="AK563" s="58"/>
      <c r="AL563" s="58">
        <f t="shared" si="752"/>
        <v>12.570496002644246</v>
      </c>
      <c r="AM563" s="58"/>
      <c r="AN563" s="58">
        <f t="shared" si="753"/>
        <v>1.2291610717458221E-2</v>
      </c>
      <c r="AO563" s="58"/>
      <c r="AP563" s="58">
        <f t="shared" si="754"/>
        <v>7.7881298159357124</v>
      </c>
      <c r="AQ563" s="58">
        <f t="shared" si="755"/>
        <v>2.644155844155844E-2</v>
      </c>
      <c r="AR563" s="58">
        <f t="shared" si="756"/>
        <v>744.69548133595299</v>
      </c>
      <c r="AS563" s="58">
        <f t="shared" si="757"/>
        <v>19.690909090909095</v>
      </c>
      <c r="AT563" s="58">
        <f t="shared" si="758"/>
        <v>9.9872570882446651E-2</v>
      </c>
      <c r="AU563" s="58">
        <f t="shared" si="759"/>
        <v>6.9074960127591689</v>
      </c>
      <c r="AV563" s="58">
        <f t="shared" si="760"/>
        <v>4.254420432220039</v>
      </c>
      <c r="AW563" s="58">
        <f t="shared" si="761"/>
        <v>5.7129666270940493E-3</v>
      </c>
      <c r="AX563" s="58">
        <f t="shared" si="762"/>
        <v>36.447124600986129</v>
      </c>
      <c r="AY563" s="58"/>
      <c r="AZ563" s="58"/>
      <c r="BA563" s="58"/>
      <c r="BB563" s="58"/>
      <c r="BC563" s="58"/>
      <c r="BD563" s="58"/>
      <c r="BE563" s="58"/>
      <c r="BF563" s="58"/>
      <c r="BG563" s="58"/>
      <c r="BH563" s="58"/>
      <c r="BI563" s="58"/>
      <c r="BJ563" s="58"/>
      <c r="BK563" s="58"/>
      <c r="BL563" s="58"/>
      <c r="BM563" s="58"/>
      <c r="BN563" s="58"/>
      <c r="BO563" s="58"/>
      <c r="BP563" s="58"/>
      <c r="BQ563" s="58"/>
      <c r="BR563" s="58"/>
      <c r="BS563" s="58"/>
      <c r="BT563" s="58"/>
      <c r="BU563" s="58"/>
      <c r="BV563" s="58"/>
      <c r="BW563" s="58"/>
      <c r="BX563" s="58"/>
      <c r="BY563" s="58"/>
      <c r="BZ563" s="58"/>
      <c r="CA563" s="58"/>
      <c r="CB563" s="58"/>
      <c r="CC563" s="58"/>
      <c r="CD563" s="58"/>
      <c r="CE563" s="58"/>
      <c r="CF563" s="58"/>
      <c r="CG563" s="58"/>
      <c r="CH563" s="58"/>
      <c r="CI563" s="58"/>
      <c r="CJ563" s="58"/>
      <c r="CK563" s="58"/>
      <c r="CL563" s="58"/>
      <c r="CM563" s="58"/>
      <c r="CN563" s="58"/>
      <c r="CO563" s="58"/>
      <c r="CP563" s="58"/>
      <c r="CQ563" s="58"/>
      <c r="CR563" s="58"/>
      <c r="CS563" s="58"/>
      <c r="CT563" s="58"/>
      <c r="CU563" s="58"/>
      <c r="CV563" s="58"/>
      <c r="CW563" s="58"/>
      <c r="CX563" s="58"/>
      <c r="CY563" s="58"/>
      <c r="CZ563" s="58"/>
      <c r="DA563" s="58"/>
      <c r="DB563" s="58"/>
      <c r="DC563" s="58"/>
      <c r="DD563" s="58"/>
      <c r="DE563" s="58"/>
      <c r="DF563" s="58"/>
      <c r="DG563" s="58"/>
      <c r="DH563" s="58"/>
      <c r="DI563" s="58"/>
      <c r="DJ563" s="58"/>
      <c r="DK563" s="58"/>
      <c r="DL563" s="58"/>
      <c r="DM563" s="58"/>
      <c r="DN563" s="58"/>
      <c r="DO563" s="58"/>
      <c r="DP563" s="58"/>
      <c r="DQ563" s="58"/>
      <c r="DR563" s="58"/>
      <c r="DS563" s="58"/>
      <c r="DT563" s="58"/>
      <c r="DU563" s="58"/>
      <c r="DV563" s="58"/>
      <c r="DW563" s="58"/>
      <c r="DX563" s="58"/>
      <c r="DY563" s="58"/>
      <c r="DZ563" s="58"/>
      <c r="EA563" s="58"/>
      <c r="EB563" s="58"/>
      <c r="EC563" s="58"/>
      <c r="ED563" s="58"/>
      <c r="EE563" s="58"/>
      <c r="EF563" s="58"/>
      <c r="EG563" s="58"/>
      <c r="EH563" s="58"/>
      <c r="EI563" s="58"/>
      <c r="EJ563" s="58"/>
      <c r="EK563" s="58"/>
      <c r="EL563" s="58"/>
      <c r="EN563" s="4">
        <v>10</v>
      </c>
      <c r="EO563" s="8">
        <v>1</v>
      </c>
    </row>
    <row r="564" spans="1:145">
      <c r="B564" s="8" t="s">
        <v>1086</v>
      </c>
      <c r="C564" s="18" t="s">
        <v>210</v>
      </c>
      <c r="D564" s="4">
        <v>10</v>
      </c>
      <c r="E564" s="8">
        <v>10</v>
      </c>
      <c r="F564" s="8">
        <v>1</v>
      </c>
      <c r="I564" s="64">
        <v>3.7</v>
      </c>
      <c r="J564" s="64">
        <v>3.88</v>
      </c>
      <c r="K564" s="64">
        <v>0.57310000000000005</v>
      </c>
      <c r="L564" s="64">
        <v>74.67</v>
      </c>
      <c r="M564" s="64">
        <v>7.0800000000000002E-2</v>
      </c>
      <c r="N564" s="64">
        <v>9.4200000000000006E-2</v>
      </c>
      <c r="O564" s="64">
        <v>0.63109999999999999</v>
      </c>
      <c r="P564" s="64">
        <v>4.9200000000000001E-2</v>
      </c>
      <c r="Q564" s="64">
        <v>12.17</v>
      </c>
      <c r="R564" s="64">
        <v>5.7999999999999996E-3</v>
      </c>
      <c r="S564" s="64">
        <v>95.844300000000004</v>
      </c>
      <c r="T564" s="31"/>
      <c r="V564" s="58">
        <f t="shared" si="744"/>
        <v>3.8604277980015502</v>
      </c>
      <c r="W564" s="58"/>
      <c r="X564" s="58">
        <f t="shared" si="745"/>
        <v>4.0482323935800038</v>
      </c>
      <c r="Y564" s="58"/>
      <c r="Z564" s="58">
        <f t="shared" si="746"/>
        <v>0.59794896514451046</v>
      </c>
      <c r="AA564" s="58"/>
      <c r="AB564" s="58">
        <f t="shared" si="747"/>
        <v>77.907606399128582</v>
      </c>
      <c r="AC564" s="58"/>
      <c r="AD564" s="58">
        <f t="shared" si="748"/>
        <v>7.386980759419183E-2</v>
      </c>
      <c r="AE564" s="58"/>
      <c r="AF564" s="58">
        <f t="shared" si="749"/>
        <v>9.8284405019390814E-2</v>
      </c>
      <c r="AG564" s="58"/>
      <c r="AH564" s="58">
        <f t="shared" si="750"/>
        <v>0.6584637792753455</v>
      </c>
      <c r="AI564" s="58"/>
      <c r="AJ564" s="58">
        <f t="shared" si="751"/>
        <v>5.133325612477737E-2</v>
      </c>
      <c r="AK564" s="58"/>
      <c r="AL564" s="58">
        <f t="shared" si="752"/>
        <v>12.697677378832125</v>
      </c>
      <c r="AM564" s="58"/>
      <c r="AN564" s="58">
        <f t="shared" si="753"/>
        <v>6.051481413083511E-3</v>
      </c>
      <c r="AO564" s="58"/>
      <c r="AP564" s="58">
        <f t="shared" si="754"/>
        <v>7.9086601915815535</v>
      </c>
      <c r="AQ564" s="58">
        <f t="shared" si="755"/>
        <v>1.8247422680412375E-2</v>
      </c>
      <c r="AR564" s="58">
        <f t="shared" si="756"/>
        <v>1054.6610169491526</v>
      </c>
      <c r="AS564" s="58">
        <f t="shared" si="757"/>
        <v>19.244845360824744</v>
      </c>
      <c r="AT564" s="58">
        <f t="shared" si="758"/>
        <v>0.14926319125336712</v>
      </c>
      <c r="AU564" s="58">
        <f t="shared" si="759"/>
        <v>6.083864118895967</v>
      </c>
      <c r="AV564" s="58">
        <f t="shared" si="760"/>
        <v>8.0946327683615831</v>
      </c>
      <c r="AW564" s="58">
        <f t="shared" si="761"/>
        <v>7.6751037900093756E-3</v>
      </c>
      <c r="AX564" s="58">
        <f t="shared" si="762"/>
        <v>39.435499377862172</v>
      </c>
      <c r="AY564" s="58"/>
      <c r="AZ564" s="58"/>
      <c r="BA564" s="58"/>
      <c r="BB564" s="58"/>
      <c r="BC564" s="58"/>
      <c r="BD564" s="58"/>
      <c r="BE564" s="58"/>
      <c r="BF564" s="58"/>
      <c r="BG564" s="58"/>
      <c r="BH564" s="58"/>
      <c r="BI564" s="58"/>
      <c r="BJ564" s="58"/>
      <c r="BK564" s="58"/>
      <c r="BL564" s="58"/>
      <c r="BM564" s="58"/>
      <c r="BN564" s="58"/>
      <c r="BO564" s="58"/>
      <c r="BP564" s="58"/>
      <c r="BQ564" s="58"/>
      <c r="BR564" s="58"/>
      <c r="BS564" s="58"/>
      <c r="BT564" s="58"/>
      <c r="BU564" s="58"/>
      <c r="BV564" s="58"/>
      <c r="BW564" s="58"/>
      <c r="BX564" s="58"/>
      <c r="BY564" s="58"/>
      <c r="BZ564" s="58"/>
      <c r="CA564" s="58"/>
      <c r="CB564" s="58"/>
      <c r="CC564" s="58"/>
      <c r="CD564" s="58"/>
      <c r="CE564" s="58"/>
      <c r="CF564" s="58"/>
      <c r="CG564" s="58"/>
      <c r="CH564" s="58"/>
      <c r="CI564" s="58"/>
      <c r="CJ564" s="58"/>
      <c r="CK564" s="58"/>
      <c r="CL564" s="58"/>
      <c r="CM564" s="58"/>
      <c r="CN564" s="58"/>
      <c r="CO564" s="58"/>
      <c r="CP564" s="58"/>
      <c r="CQ564" s="58"/>
      <c r="CR564" s="58"/>
      <c r="CS564" s="58"/>
      <c r="CT564" s="58"/>
      <c r="CU564" s="58"/>
      <c r="CV564" s="58"/>
      <c r="CW564" s="58"/>
      <c r="CX564" s="58"/>
      <c r="CY564" s="58"/>
      <c r="CZ564" s="58"/>
      <c r="DA564" s="58"/>
      <c r="DB564" s="58"/>
      <c r="DC564" s="58"/>
      <c r="DD564" s="58"/>
      <c r="DE564" s="58"/>
      <c r="DF564" s="58"/>
      <c r="DG564" s="58"/>
      <c r="DH564" s="58"/>
      <c r="DI564" s="58"/>
      <c r="DJ564" s="58"/>
      <c r="DK564" s="58"/>
      <c r="DL564" s="58"/>
      <c r="DM564" s="58"/>
      <c r="DN564" s="58"/>
      <c r="DO564" s="58"/>
      <c r="DP564" s="58"/>
      <c r="DQ564" s="58"/>
      <c r="DR564" s="58"/>
      <c r="DS564" s="58"/>
      <c r="DT564" s="58"/>
      <c r="DU564" s="58"/>
      <c r="DV564" s="58"/>
      <c r="DW564" s="58"/>
      <c r="DX564" s="58"/>
      <c r="DY564" s="58"/>
      <c r="DZ564" s="58"/>
      <c r="EA564" s="58"/>
      <c r="EB564" s="58"/>
      <c r="EC564" s="58"/>
      <c r="ED564" s="58"/>
      <c r="EE564" s="58"/>
      <c r="EF564" s="58"/>
      <c r="EG564" s="58"/>
      <c r="EH564" s="58"/>
      <c r="EI564" s="58"/>
      <c r="EJ564" s="58"/>
      <c r="EK564" s="58"/>
      <c r="EL564" s="58"/>
      <c r="EN564" s="4">
        <v>10</v>
      </c>
      <c r="EO564" s="8">
        <v>1</v>
      </c>
    </row>
    <row r="565" spans="1:145">
      <c r="B565" s="8" t="s">
        <v>1087</v>
      </c>
      <c r="C565" s="18" t="s">
        <v>210</v>
      </c>
      <c r="D565" s="4">
        <v>10</v>
      </c>
      <c r="E565" s="8">
        <v>10</v>
      </c>
      <c r="F565" s="8">
        <v>1</v>
      </c>
      <c r="I565" s="64">
        <v>3.59</v>
      </c>
      <c r="J565" s="64">
        <v>3.9</v>
      </c>
      <c r="K565" s="64">
        <v>0.67520000000000002</v>
      </c>
      <c r="L565" s="64">
        <v>74.92</v>
      </c>
      <c r="M565" s="64">
        <v>8.1299999999999997E-2</v>
      </c>
      <c r="N565" s="64">
        <v>8.8999999999999996E-2</v>
      </c>
      <c r="O565" s="64">
        <v>0.60729999999999995</v>
      </c>
      <c r="P565" s="64">
        <v>0.1071</v>
      </c>
      <c r="Q565" s="64">
        <v>12.34</v>
      </c>
      <c r="R565" s="64">
        <v>1.4800000000000001E-2</v>
      </c>
      <c r="S565" s="64">
        <v>96.324700000000007</v>
      </c>
      <c r="T565" s="31"/>
      <c r="V565" s="58">
        <f t="shared" si="744"/>
        <v>3.7269776080278474</v>
      </c>
      <c r="W565" s="58"/>
      <c r="X565" s="58">
        <f t="shared" si="745"/>
        <v>4.048805758024681</v>
      </c>
      <c r="Y565" s="58"/>
      <c r="Z565" s="58">
        <f t="shared" si="746"/>
        <v>0.70096247379955501</v>
      </c>
      <c r="AA565" s="58"/>
      <c r="AB565" s="58">
        <f t="shared" si="747"/>
        <v>77.77859676697669</v>
      </c>
      <c r="AC565" s="58"/>
      <c r="AD565" s="58">
        <f t="shared" si="748"/>
        <v>8.4402027724976028E-2</v>
      </c>
      <c r="AE565" s="58"/>
      <c r="AF565" s="58">
        <f t="shared" si="749"/>
        <v>9.2395823708768365E-2</v>
      </c>
      <c r="AG565" s="58"/>
      <c r="AH565" s="58">
        <f t="shared" si="750"/>
        <v>0.63047172739702273</v>
      </c>
      <c r="AI565" s="58"/>
      <c r="AJ565" s="58">
        <f t="shared" si="751"/>
        <v>0.11118643504729317</v>
      </c>
      <c r="AK565" s="58"/>
      <c r="AL565" s="58">
        <f t="shared" si="752"/>
        <v>12.810836680519119</v>
      </c>
      <c r="AM565" s="58"/>
      <c r="AN565" s="58">
        <f t="shared" si="753"/>
        <v>1.5364698774042378E-2</v>
      </c>
      <c r="AO565" s="58"/>
      <c r="AP565" s="58">
        <f t="shared" si="754"/>
        <v>7.7757833660525284</v>
      </c>
      <c r="AQ565" s="58">
        <f t="shared" si="755"/>
        <v>2.0846153846153844E-2</v>
      </c>
      <c r="AR565" s="58">
        <f t="shared" si="756"/>
        <v>921.52521525215263</v>
      </c>
      <c r="AS565" s="58">
        <f t="shared" si="757"/>
        <v>19.21025641025641</v>
      </c>
      <c r="AT565" s="58">
        <f t="shared" si="758"/>
        <v>0.14655030462703772</v>
      </c>
      <c r="AU565" s="58">
        <f t="shared" si="759"/>
        <v>7.5865168539325838</v>
      </c>
      <c r="AV565" s="58">
        <f t="shared" si="760"/>
        <v>8.3050430504305055</v>
      </c>
      <c r="AW565" s="58">
        <f t="shared" si="761"/>
        <v>9.0122797650827556E-3</v>
      </c>
      <c r="AX565" s="58">
        <f t="shared" si="762"/>
        <v>34.304023185086116</v>
      </c>
      <c r="AY565" s="58"/>
      <c r="AZ565" s="58"/>
      <c r="BA565" s="58"/>
      <c r="BB565" s="58"/>
      <c r="BC565" s="58"/>
      <c r="BD565" s="58"/>
      <c r="BE565" s="58"/>
      <c r="BF565" s="58"/>
      <c r="BG565" s="58"/>
      <c r="BH565" s="58"/>
      <c r="BI565" s="58"/>
      <c r="BJ565" s="58"/>
      <c r="BK565" s="58"/>
      <c r="BL565" s="58"/>
      <c r="BM565" s="58"/>
      <c r="BN565" s="58"/>
      <c r="BO565" s="58"/>
      <c r="BP565" s="58"/>
      <c r="BQ565" s="58"/>
      <c r="BR565" s="58"/>
      <c r="BS565" s="58"/>
      <c r="BT565" s="58"/>
      <c r="BU565" s="58"/>
      <c r="BV565" s="58"/>
      <c r="BW565" s="58"/>
      <c r="BX565" s="58"/>
      <c r="BY565" s="58"/>
      <c r="BZ565" s="58"/>
      <c r="CA565" s="58"/>
      <c r="CB565" s="58"/>
      <c r="CC565" s="58"/>
      <c r="CD565" s="58"/>
      <c r="CE565" s="58"/>
      <c r="CF565" s="58"/>
      <c r="CG565" s="58"/>
      <c r="CH565" s="58"/>
      <c r="CI565" s="58"/>
      <c r="CJ565" s="58"/>
      <c r="CK565" s="58"/>
      <c r="CL565" s="58"/>
      <c r="CM565" s="58"/>
      <c r="CN565" s="58"/>
      <c r="CO565" s="58"/>
      <c r="CP565" s="58"/>
      <c r="CQ565" s="58"/>
      <c r="CR565" s="58"/>
      <c r="CS565" s="58"/>
      <c r="CT565" s="58"/>
      <c r="CU565" s="58"/>
      <c r="CV565" s="58"/>
      <c r="CW565" s="58"/>
      <c r="CX565" s="58"/>
      <c r="CY565" s="58"/>
      <c r="CZ565" s="58"/>
      <c r="DA565" s="58"/>
      <c r="DB565" s="58"/>
      <c r="DC565" s="58"/>
      <c r="DD565" s="58"/>
      <c r="DE565" s="58"/>
      <c r="DF565" s="58"/>
      <c r="DG565" s="58"/>
      <c r="DH565" s="58"/>
      <c r="DI565" s="58"/>
      <c r="DJ565" s="58"/>
      <c r="DK565" s="58"/>
      <c r="DL565" s="58"/>
      <c r="DM565" s="58"/>
      <c r="DN565" s="58"/>
      <c r="DO565" s="58"/>
      <c r="DP565" s="58"/>
      <c r="DQ565" s="58"/>
      <c r="DR565" s="58"/>
      <c r="DS565" s="58"/>
      <c r="DT565" s="58"/>
      <c r="DU565" s="58"/>
      <c r="DV565" s="58"/>
      <c r="DW565" s="58"/>
      <c r="DX565" s="58"/>
      <c r="DY565" s="58"/>
      <c r="DZ565" s="58"/>
      <c r="EA565" s="58"/>
      <c r="EB565" s="58"/>
      <c r="EC565" s="58"/>
      <c r="ED565" s="58"/>
      <c r="EE565" s="58"/>
      <c r="EF565" s="58"/>
      <c r="EG565" s="58"/>
      <c r="EH565" s="58"/>
      <c r="EI565" s="58"/>
      <c r="EJ565" s="58"/>
      <c r="EK565" s="58"/>
      <c r="EL565" s="58"/>
      <c r="EN565" s="4">
        <v>10</v>
      </c>
      <c r="EO565" s="8">
        <v>1</v>
      </c>
    </row>
    <row r="566" spans="1:145">
      <c r="B566" s="8" t="s">
        <v>1088</v>
      </c>
      <c r="C566" s="18" t="s">
        <v>210</v>
      </c>
      <c r="D566" s="4">
        <v>10</v>
      </c>
      <c r="E566" s="8">
        <v>10</v>
      </c>
      <c r="F566" s="8">
        <v>1</v>
      </c>
      <c r="I566" s="64">
        <v>3.58</v>
      </c>
      <c r="J566" s="64">
        <v>3.93</v>
      </c>
      <c r="K566" s="64">
        <v>0.5161</v>
      </c>
      <c r="L566" s="64">
        <v>74.81</v>
      </c>
      <c r="M566" s="64">
        <v>0.1101</v>
      </c>
      <c r="N566" s="64">
        <v>0.106</v>
      </c>
      <c r="O566" s="64">
        <v>0.59689999999999999</v>
      </c>
      <c r="P566" s="64">
        <v>5.3600000000000002E-2</v>
      </c>
      <c r="Q566" s="64">
        <v>12.32</v>
      </c>
      <c r="R566" s="64">
        <v>3.1699999999999999E-2</v>
      </c>
      <c r="S566" s="64">
        <v>96.054500000000004</v>
      </c>
      <c r="T566" s="31"/>
      <c r="V566" s="58">
        <f t="shared" si="744"/>
        <v>3.7270507888750655</v>
      </c>
      <c r="W566" s="58"/>
      <c r="X566" s="58">
        <f t="shared" si="745"/>
        <v>4.0914272626477679</v>
      </c>
      <c r="Y566" s="58"/>
      <c r="Z566" s="58">
        <f t="shared" si="746"/>
        <v>0.53729913746883273</v>
      </c>
      <c r="AA566" s="58"/>
      <c r="AB566" s="58">
        <f t="shared" si="747"/>
        <v>77.882868579816659</v>
      </c>
      <c r="AC566" s="58"/>
      <c r="AD566" s="58">
        <f t="shared" si="748"/>
        <v>0.11462242789249852</v>
      </c>
      <c r="AE566" s="58"/>
      <c r="AF566" s="58">
        <f t="shared" si="749"/>
        <v>0.11035401777116116</v>
      </c>
      <c r="AG566" s="58"/>
      <c r="AH566" s="58">
        <f t="shared" si="750"/>
        <v>0.62141804912835941</v>
      </c>
      <c r="AI566" s="58"/>
      <c r="AJ566" s="58">
        <f t="shared" si="751"/>
        <v>5.5801654269190926E-2</v>
      </c>
      <c r="AK566" s="58"/>
      <c r="AL566" s="58">
        <f t="shared" si="752"/>
        <v>12.826051876799108</v>
      </c>
      <c r="AM566" s="58"/>
      <c r="AN566" s="58">
        <f t="shared" si="753"/>
        <v>3.3002097767413287E-2</v>
      </c>
      <c r="AO566" s="58"/>
      <c r="AP566" s="58">
        <f t="shared" si="754"/>
        <v>7.8184780515228329</v>
      </c>
      <c r="AQ566" s="58">
        <f t="shared" si="755"/>
        <v>2.8015267175572515E-2</v>
      </c>
      <c r="AR566" s="58">
        <f t="shared" si="756"/>
        <v>679.47320617620346</v>
      </c>
      <c r="AS566" s="58">
        <f t="shared" si="757"/>
        <v>19.03562340966921</v>
      </c>
      <c r="AT566" s="58">
        <f t="shared" si="758"/>
        <v>0.17758418495560396</v>
      </c>
      <c r="AU566" s="58">
        <f t="shared" si="759"/>
        <v>4.8688679245283017</v>
      </c>
      <c r="AV566" s="58">
        <f t="shared" si="760"/>
        <v>4.68755676657584</v>
      </c>
      <c r="AW566" s="58">
        <f t="shared" si="761"/>
        <v>6.8988103194760056E-3</v>
      </c>
      <c r="AX566" s="58">
        <f t="shared" si="762"/>
        <v>44.861606655401246</v>
      </c>
      <c r="AY566" s="58"/>
      <c r="AZ566" s="58"/>
      <c r="BA566" s="58"/>
      <c r="BB566" s="58"/>
      <c r="BC566" s="58"/>
      <c r="BD566" s="58"/>
      <c r="BE566" s="58"/>
      <c r="BF566" s="58"/>
      <c r="BG566" s="58"/>
      <c r="BH566" s="58"/>
      <c r="BI566" s="58"/>
      <c r="BJ566" s="58"/>
      <c r="BK566" s="58"/>
      <c r="BL566" s="58"/>
      <c r="BM566" s="58"/>
      <c r="BN566" s="58"/>
      <c r="BO566" s="58"/>
      <c r="BP566" s="58"/>
      <c r="BQ566" s="58"/>
      <c r="BR566" s="58"/>
      <c r="BS566" s="58"/>
      <c r="BT566" s="58"/>
      <c r="BU566" s="58"/>
      <c r="BV566" s="58"/>
      <c r="BW566" s="58"/>
      <c r="BX566" s="58"/>
      <c r="BY566" s="58"/>
      <c r="BZ566" s="58"/>
      <c r="CA566" s="58"/>
      <c r="CB566" s="58"/>
      <c r="CC566" s="58"/>
      <c r="CD566" s="58"/>
      <c r="CE566" s="58"/>
      <c r="CF566" s="58"/>
      <c r="CG566" s="58"/>
      <c r="CH566" s="58"/>
      <c r="CI566" s="58"/>
      <c r="CJ566" s="58"/>
      <c r="CK566" s="58"/>
      <c r="CL566" s="58"/>
      <c r="CM566" s="58"/>
      <c r="CN566" s="58"/>
      <c r="CO566" s="58"/>
      <c r="CP566" s="58"/>
      <c r="CQ566" s="58"/>
      <c r="CR566" s="58"/>
      <c r="CS566" s="58"/>
      <c r="CT566" s="58"/>
      <c r="CU566" s="58"/>
      <c r="CV566" s="58"/>
      <c r="CW566" s="58"/>
      <c r="CX566" s="58"/>
      <c r="CY566" s="58"/>
      <c r="CZ566" s="58"/>
      <c r="DA566" s="58"/>
      <c r="DB566" s="58"/>
      <c r="DC566" s="58"/>
      <c r="DD566" s="58"/>
      <c r="DE566" s="58"/>
      <c r="DF566" s="58"/>
      <c r="DG566" s="58"/>
      <c r="DH566" s="58"/>
      <c r="DI566" s="58"/>
      <c r="DJ566" s="58"/>
      <c r="DK566" s="58"/>
      <c r="DL566" s="58"/>
      <c r="DM566" s="58"/>
      <c r="DN566" s="58"/>
      <c r="DO566" s="58"/>
      <c r="DP566" s="58"/>
      <c r="DQ566" s="58"/>
      <c r="DR566" s="58"/>
      <c r="DS566" s="58"/>
      <c r="DT566" s="58"/>
      <c r="DU566" s="58"/>
      <c r="DV566" s="58"/>
      <c r="DW566" s="58"/>
      <c r="DX566" s="58"/>
      <c r="DY566" s="58"/>
      <c r="DZ566" s="58"/>
      <c r="EA566" s="58"/>
      <c r="EB566" s="58"/>
      <c r="EC566" s="58"/>
      <c r="ED566" s="58"/>
      <c r="EE566" s="58"/>
      <c r="EF566" s="58"/>
      <c r="EG566" s="58"/>
      <c r="EH566" s="58"/>
      <c r="EI566" s="58"/>
      <c r="EJ566" s="58"/>
      <c r="EK566" s="58"/>
      <c r="EL566" s="58"/>
      <c r="EN566" s="4">
        <v>10</v>
      </c>
      <c r="EO566" s="8">
        <v>1</v>
      </c>
    </row>
    <row r="567" spans="1:145">
      <c r="B567" s="8" t="s">
        <v>1089</v>
      </c>
      <c r="C567" s="18" t="s">
        <v>210</v>
      </c>
      <c r="D567" s="4">
        <v>10</v>
      </c>
      <c r="E567" s="8">
        <v>10</v>
      </c>
      <c r="F567" s="8">
        <v>1</v>
      </c>
      <c r="I567" s="64">
        <v>3.55</v>
      </c>
      <c r="J567" s="64">
        <v>3.94</v>
      </c>
      <c r="K567" s="64">
        <v>0.50949999999999995</v>
      </c>
      <c r="L567" s="64">
        <v>75.34</v>
      </c>
      <c r="M567" s="64">
        <v>3.1699999999999999E-2</v>
      </c>
      <c r="N567" s="64">
        <v>7.51E-2</v>
      </c>
      <c r="O567" s="64">
        <v>0.56559999999999999</v>
      </c>
      <c r="P567" s="64">
        <v>4.9200000000000001E-2</v>
      </c>
      <c r="Q567" s="64">
        <v>12.39</v>
      </c>
      <c r="R567" s="64">
        <v>1.0800000000000001E-2</v>
      </c>
      <c r="S567" s="64">
        <v>96.462000000000003</v>
      </c>
      <c r="T567" s="31"/>
      <c r="V567" s="58">
        <f t="shared" si="744"/>
        <v>3.6802056768468412</v>
      </c>
      <c r="W567" s="58"/>
      <c r="X567" s="58">
        <f t="shared" si="745"/>
        <v>4.0845099624722687</v>
      </c>
      <c r="Y567" s="58"/>
      <c r="Z567" s="58">
        <f t="shared" si="746"/>
        <v>0.52818726545168038</v>
      </c>
      <c r="AA567" s="58"/>
      <c r="AB567" s="58">
        <f t="shared" si="747"/>
        <v>78.10329456158901</v>
      </c>
      <c r="AC567" s="58"/>
      <c r="AD567" s="58">
        <f t="shared" si="748"/>
        <v>3.2862681677759117E-2</v>
      </c>
      <c r="AE567" s="58"/>
      <c r="AF567" s="58">
        <f t="shared" si="749"/>
        <v>7.7854491924281052E-2</v>
      </c>
      <c r="AG567" s="58"/>
      <c r="AH567" s="58">
        <f t="shared" si="750"/>
        <v>0.58634488192241507</v>
      </c>
      <c r="AI567" s="58"/>
      <c r="AJ567" s="58">
        <f t="shared" si="751"/>
        <v>5.1004540648130869E-2</v>
      </c>
      <c r="AK567" s="58"/>
      <c r="AL567" s="58">
        <f t="shared" si="752"/>
        <v>12.844436151023201</v>
      </c>
      <c r="AM567" s="58"/>
      <c r="AN567" s="58">
        <f t="shared" si="753"/>
        <v>1.1196118678857996E-2</v>
      </c>
      <c r="AO567" s="58"/>
      <c r="AP567" s="58">
        <f t="shared" si="754"/>
        <v>7.7647156393191104</v>
      </c>
      <c r="AQ567" s="58">
        <f t="shared" si="755"/>
        <v>8.0456852791878173E-3</v>
      </c>
      <c r="AR567" s="58">
        <f t="shared" si="756"/>
        <v>2376.6561514195582</v>
      </c>
      <c r="AS567" s="58">
        <f t="shared" si="757"/>
        <v>19.121827411167512</v>
      </c>
      <c r="AT567" s="58">
        <f t="shared" si="758"/>
        <v>0.13277934936350774</v>
      </c>
      <c r="AU567" s="58">
        <f t="shared" si="759"/>
        <v>6.7842876165113184</v>
      </c>
      <c r="AV567" s="58">
        <f t="shared" si="760"/>
        <v>16.072555205047315</v>
      </c>
      <c r="AW567" s="58">
        <f t="shared" si="761"/>
        <v>6.7626758693920888E-3</v>
      </c>
      <c r="AX567" s="58">
        <f t="shared" si="762"/>
        <v>36.865021703759318</v>
      </c>
      <c r="AY567" s="58"/>
      <c r="AZ567" s="58"/>
      <c r="BA567" s="58"/>
      <c r="BB567" s="58"/>
      <c r="BC567" s="58"/>
      <c r="BD567" s="58"/>
      <c r="BE567" s="58"/>
      <c r="BF567" s="58"/>
      <c r="BG567" s="58"/>
      <c r="BH567" s="58"/>
      <c r="BI567" s="58"/>
      <c r="BJ567" s="58"/>
      <c r="BK567" s="58"/>
      <c r="BL567" s="58"/>
      <c r="BM567" s="58"/>
      <c r="BN567" s="58"/>
      <c r="BO567" s="58"/>
      <c r="BP567" s="58"/>
      <c r="BQ567" s="58"/>
      <c r="BR567" s="58"/>
      <c r="BS567" s="58"/>
      <c r="BT567" s="58"/>
      <c r="BU567" s="58"/>
      <c r="BV567" s="58"/>
      <c r="BW567" s="58"/>
      <c r="BX567" s="58"/>
      <c r="BY567" s="58"/>
      <c r="BZ567" s="58"/>
      <c r="CA567" s="58"/>
      <c r="CB567" s="58"/>
      <c r="CC567" s="58"/>
      <c r="CD567" s="58"/>
      <c r="CE567" s="58"/>
      <c r="CF567" s="58"/>
      <c r="CG567" s="58"/>
      <c r="CH567" s="58"/>
      <c r="CI567" s="58"/>
      <c r="CJ567" s="58"/>
      <c r="CK567" s="58"/>
      <c r="CL567" s="58"/>
      <c r="CM567" s="58"/>
      <c r="CN567" s="58"/>
      <c r="CO567" s="58"/>
      <c r="CP567" s="58"/>
      <c r="CQ567" s="58"/>
      <c r="CR567" s="58"/>
      <c r="CS567" s="58"/>
      <c r="CT567" s="58"/>
      <c r="CU567" s="58"/>
      <c r="CV567" s="58"/>
      <c r="CW567" s="58"/>
      <c r="CX567" s="58"/>
      <c r="CY567" s="58"/>
      <c r="CZ567" s="58"/>
      <c r="DA567" s="58"/>
      <c r="DB567" s="58"/>
      <c r="DC567" s="58"/>
      <c r="DD567" s="58"/>
      <c r="DE567" s="58"/>
      <c r="DF567" s="58"/>
      <c r="DG567" s="58"/>
      <c r="DH567" s="58"/>
      <c r="DI567" s="58"/>
      <c r="DJ567" s="58"/>
      <c r="DK567" s="58"/>
      <c r="DL567" s="58"/>
      <c r="DM567" s="58"/>
      <c r="DN567" s="58"/>
      <c r="DO567" s="58"/>
      <c r="DP567" s="58"/>
      <c r="DQ567" s="58"/>
      <c r="DR567" s="58"/>
      <c r="DS567" s="58"/>
      <c r="DT567" s="58"/>
      <c r="DU567" s="58"/>
      <c r="DV567" s="58"/>
      <c r="DW567" s="58"/>
      <c r="DX567" s="58"/>
      <c r="DY567" s="58"/>
      <c r="DZ567" s="58"/>
      <c r="EA567" s="58"/>
      <c r="EB567" s="58"/>
      <c r="EC567" s="58"/>
      <c r="ED567" s="58"/>
      <c r="EE567" s="58"/>
      <c r="EF567" s="58"/>
      <c r="EG567" s="58"/>
      <c r="EH567" s="58"/>
      <c r="EI567" s="58"/>
      <c r="EJ567" s="58"/>
      <c r="EK567" s="58"/>
      <c r="EL567" s="58"/>
      <c r="EN567" s="4">
        <v>10</v>
      </c>
      <c r="EO567" s="8">
        <v>1</v>
      </c>
    </row>
    <row r="568" spans="1:145">
      <c r="B568" s="8" t="s">
        <v>1090</v>
      </c>
      <c r="C568" s="18" t="s">
        <v>210</v>
      </c>
      <c r="D568" s="4">
        <v>10</v>
      </c>
      <c r="E568" s="8">
        <v>10</v>
      </c>
      <c r="F568" s="8">
        <v>1</v>
      </c>
      <c r="I568" s="64">
        <v>3.38</v>
      </c>
      <c r="J568" s="64">
        <v>3.81</v>
      </c>
      <c r="K568" s="64">
        <v>0.54149999999999998</v>
      </c>
      <c r="L568" s="64">
        <v>75.23</v>
      </c>
      <c r="M568" s="64">
        <v>9.2399999999999996E-2</v>
      </c>
      <c r="N568" s="64">
        <v>7.3300000000000004E-2</v>
      </c>
      <c r="O568" s="64">
        <v>0.65380000000000005</v>
      </c>
      <c r="P568" s="64">
        <v>6.25E-2</v>
      </c>
      <c r="Q568" s="64">
        <v>12.24</v>
      </c>
      <c r="R568" s="64">
        <v>1.1900000000000001E-2</v>
      </c>
      <c r="S568" s="64">
        <v>96.095500000000001</v>
      </c>
      <c r="T568" s="31"/>
      <c r="V568" s="58">
        <f t="shared" si="744"/>
        <v>3.5173343184644441</v>
      </c>
      <c r="W568" s="58"/>
      <c r="X568" s="58">
        <f t="shared" si="745"/>
        <v>3.9648058441862521</v>
      </c>
      <c r="Y568" s="58"/>
      <c r="Z568" s="58">
        <f t="shared" si="746"/>
        <v>0.56350193297292794</v>
      </c>
      <c r="AA568" s="58"/>
      <c r="AB568" s="58">
        <f t="shared" si="747"/>
        <v>78.286704372213052</v>
      </c>
      <c r="AC568" s="58"/>
      <c r="AD568" s="58">
        <f t="shared" si="748"/>
        <v>9.6154346457430373E-2</v>
      </c>
      <c r="AE568" s="58"/>
      <c r="AF568" s="58">
        <f t="shared" si="749"/>
        <v>7.6278285663740758E-2</v>
      </c>
      <c r="AG568" s="58"/>
      <c r="AH568" s="58">
        <f t="shared" si="750"/>
        <v>0.68036484538818165</v>
      </c>
      <c r="AI568" s="58"/>
      <c r="AJ568" s="58">
        <f t="shared" si="751"/>
        <v>6.5039465947937206E-2</v>
      </c>
      <c r="AK568" s="58"/>
      <c r="AL568" s="58">
        <f t="shared" si="752"/>
        <v>12.737329011244023</v>
      </c>
      <c r="AM568" s="58"/>
      <c r="AN568" s="58">
        <f t="shared" si="753"/>
        <v>1.2383514316487246E-2</v>
      </c>
      <c r="AO568" s="58"/>
      <c r="AP568" s="58">
        <f t="shared" si="754"/>
        <v>7.4821401626506958</v>
      </c>
      <c r="AQ568" s="58">
        <f t="shared" si="755"/>
        <v>2.4251968503937009E-2</v>
      </c>
      <c r="AR568" s="58">
        <f t="shared" si="756"/>
        <v>814.17748917748906</v>
      </c>
      <c r="AS568" s="58">
        <f t="shared" si="757"/>
        <v>19.745406824146979</v>
      </c>
      <c r="AT568" s="58">
        <f t="shared" si="758"/>
        <v>0.11211379626797184</v>
      </c>
      <c r="AU568" s="58">
        <f t="shared" si="759"/>
        <v>7.3874488403819916</v>
      </c>
      <c r="AV568" s="58">
        <f t="shared" si="760"/>
        <v>5.8603896103896096</v>
      </c>
      <c r="AW568" s="58">
        <f t="shared" si="761"/>
        <v>7.1979263591652265E-3</v>
      </c>
      <c r="AX568" s="58">
        <f t="shared" si="762"/>
        <v>34.905743569208767</v>
      </c>
      <c r="AY568" s="58"/>
      <c r="AZ568" s="58"/>
      <c r="BA568" s="58"/>
      <c r="BB568" s="58"/>
      <c r="BC568" s="58"/>
      <c r="BD568" s="58"/>
      <c r="BE568" s="58"/>
      <c r="BF568" s="58"/>
      <c r="BG568" s="58"/>
      <c r="BH568" s="58"/>
      <c r="BI568" s="58"/>
      <c r="BJ568" s="58"/>
      <c r="BK568" s="58"/>
      <c r="BL568" s="58"/>
      <c r="BM568" s="58"/>
      <c r="BN568" s="58"/>
      <c r="BO568" s="58"/>
      <c r="BP568" s="58"/>
      <c r="BQ568" s="58"/>
      <c r="BR568" s="58"/>
      <c r="BS568" s="58"/>
      <c r="BT568" s="58"/>
      <c r="BU568" s="58"/>
      <c r="BV568" s="58"/>
      <c r="BW568" s="58"/>
      <c r="BX568" s="58"/>
      <c r="BY568" s="58"/>
      <c r="BZ568" s="58"/>
      <c r="CA568" s="58"/>
      <c r="CB568" s="58"/>
      <c r="CC568" s="58"/>
      <c r="CD568" s="58"/>
      <c r="CE568" s="58"/>
      <c r="CF568" s="58"/>
      <c r="CG568" s="58"/>
      <c r="CH568" s="58"/>
      <c r="CI568" s="58"/>
      <c r="CJ568" s="58"/>
      <c r="CK568" s="58"/>
      <c r="CL568" s="58"/>
      <c r="CM568" s="58"/>
      <c r="CN568" s="58"/>
      <c r="CO568" s="58"/>
      <c r="CP568" s="58"/>
      <c r="CQ568" s="58"/>
      <c r="CR568" s="58"/>
      <c r="CS568" s="58"/>
      <c r="CT568" s="58"/>
      <c r="CU568" s="58"/>
      <c r="CV568" s="58"/>
      <c r="CW568" s="58"/>
      <c r="CX568" s="58"/>
      <c r="CY568" s="58"/>
      <c r="CZ568" s="58"/>
      <c r="DA568" s="58"/>
      <c r="DB568" s="58"/>
      <c r="DC568" s="58"/>
      <c r="DD568" s="58"/>
      <c r="DE568" s="58"/>
      <c r="DF568" s="58"/>
      <c r="DG568" s="58"/>
      <c r="DH568" s="58"/>
      <c r="DI568" s="58"/>
      <c r="DJ568" s="58"/>
      <c r="DK568" s="58"/>
      <c r="DL568" s="58"/>
      <c r="DM568" s="58"/>
      <c r="DN568" s="58"/>
      <c r="DO568" s="58"/>
      <c r="DP568" s="58"/>
      <c r="DQ568" s="58"/>
      <c r="DR568" s="58"/>
      <c r="DS568" s="58"/>
      <c r="DT568" s="58"/>
      <c r="DU568" s="58"/>
      <c r="DV568" s="58"/>
      <c r="DW568" s="58"/>
      <c r="DX568" s="58"/>
      <c r="DY568" s="58"/>
      <c r="DZ568" s="58"/>
      <c r="EA568" s="58"/>
      <c r="EB568" s="58"/>
      <c r="EC568" s="58"/>
      <c r="ED568" s="58"/>
      <c r="EE568" s="58"/>
      <c r="EF568" s="58"/>
      <c r="EG568" s="58"/>
      <c r="EH568" s="58"/>
      <c r="EI568" s="58"/>
      <c r="EJ568" s="58"/>
      <c r="EK568" s="58"/>
      <c r="EL568" s="58"/>
      <c r="EN568" s="4">
        <v>10</v>
      </c>
      <c r="EO568" s="8">
        <v>1</v>
      </c>
    </row>
    <row r="569" spans="1:145">
      <c r="B569" s="8" t="s">
        <v>1091</v>
      </c>
      <c r="C569" s="18" t="s">
        <v>210</v>
      </c>
      <c r="D569" s="4">
        <v>10</v>
      </c>
      <c r="E569" s="8">
        <v>10</v>
      </c>
      <c r="F569" s="8">
        <v>1</v>
      </c>
      <c r="I569" s="64">
        <v>3.65</v>
      </c>
      <c r="J569" s="64">
        <v>3.93</v>
      </c>
      <c r="K569" s="64">
        <v>0.46489999999999998</v>
      </c>
      <c r="L569" s="64">
        <v>74.709999999999994</v>
      </c>
      <c r="M569" s="64">
        <v>6.2300000000000001E-2</v>
      </c>
      <c r="N569" s="64">
        <v>9.2899999999999996E-2</v>
      </c>
      <c r="O569" s="64">
        <v>0.60299999999999998</v>
      </c>
      <c r="P569" s="64">
        <v>4.7E-2</v>
      </c>
      <c r="Q569" s="64">
        <v>12.07</v>
      </c>
      <c r="R569" s="64">
        <v>7.6E-3</v>
      </c>
      <c r="S569" s="64">
        <v>95.637699999999995</v>
      </c>
      <c r="T569" s="31"/>
      <c r="V569" s="58">
        <f t="shared" si="744"/>
        <v>3.8164865947215376</v>
      </c>
      <c r="W569" s="58"/>
      <c r="X569" s="58">
        <f t="shared" si="745"/>
        <v>4.1092581691111354</v>
      </c>
      <c r="Y569" s="58"/>
      <c r="Z569" s="58">
        <f t="shared" si="746"/>
        <v>0.4861053747632994</v>
      </c>
      <c r="AA569" s="58"/>
      <c r="AB569" s="58">
        <f t="shared" si="747"/>
        <v>78.117729723738648</v>
      </c>
      <c r="AC569" s="58"/>
      <c r="AD569" s="58">
        <f t="shared" si="748"/>
        <v>6.5141675301685437E-2</v>
      </c>
      <c r="AE569" s="58"/>
      <c r="AF569" s="58">
        <f t="shared" si="749"/>
        <v>9.7137425931405702E-2</v>
      </c>
      <c r="AG569" s="58"/>
      <c r="AH569" s="58">
        <f t="shared" si="750"/>
        <v>0.63050449770331152</v>
      </c>
      <c r="AI569" s="58"/>
      <c r="AJ569" s="58">
        <f t="shared" si="751"/>
        <v>4.9143799986825283E-2</v>
      </c>
      <c r="AK569" s="58"/>
      <c r="AL569" s="58">
        <f t="shared" si="752"/>
        <v>12.620546081723003</v>
      </c>
      <c r="AM569" s="58"/>
      <c r="AN569" s="58">
        <f t="shared" si="753"/>
        <v>7.9466570191462152E-3</v>
      </c>
      <c r="AO569" s="58"/>
      <c r="AP569" s="58">
        <f t="shared" si="754"/>
        <v>7.9257447638326735</v>
      </c>
      <c r="AQ569" s="58">
        <f t="shared" si="755"/>
        <v>1.5852417302798984E-2</v>
      </c>
      <c r="AR569" s="58">
        <f t="shared" si="756"/>
        <v>1199.1974317817012</v>
      </c>
      <c r="AS569" s="58">
        <f t="shared" si="757"/>
        <v>19.010178117048344</v>
      </c>
      <c r="AT569" s="58">
        <f t="shared" si="758"/>
        <v>0.15406301824212271</v>
      </c>
      <c r="AU569" s="58">
        <f t="shared" si="759"/>
        <v>5.0043057050592035</v>
      </c>
      <c r="AV569" s="58">
        <f t="shared" si="760"/>
        <v>7.4622792937399662</v>
      </c>
      <c r="AW569" s="58">
        <f t="shared" si="761"/>
        <v>6.2227278811404097E-3</v>
      </c>
      <c r="AX569" s="58">
        <f t="shared" si="762"/>
        <v>44.183918076386611</v>
      </c>
      <c r="AY569" s="58"/>
      <c r="AZ569" s="58"/>
      <c r="BA569" s="58"/>
      <c r="BB569" s="58"/>
      <c r="BC569" s="58"/>
      <c r="BD569" s="58"/>
      <c r="BE569" s="58"/>
      <c r="BF569" s="58"/>
      <c r="BG569" s="58"/>
      <c r="BH569" s="58"/>
      <c r="BI569" s="58"/>
      <c r="BJ569" s="58"/>
      <c r="BK569" s="58"/>
      <c r="BL569" s="58"/>
      <c r="BM569" s="58"/>
      <c r="BN569" s="58"/>
      <c r="BO569" s="58"/>
      <c r="BP569" s="58"/>
      <c r="BQ569" s="58"/>
      <c r="BR569" s="58"/>
      <c r="BS569" s="58"/>
      <c r="BT569" s="58"/>
      <c r="BU569" s="58"/>
      <c r="BV569" s="58"/>
      <c r="BW569" s="58"/>
      <c r="BX569" s="58"/>
      <c r="BY569" s="58"/>
      <c r="BZ569" s="58"/>
      <c r="CA569" s="58"/>
      <c r="CB569" s="58"/>
      <c r="CC569" s="58"/>
      <c r="CD569" s="58"/>
      <c r="CE569" s="58"/>
      <c r="CF569" s="58"/>
      <c r="CG569" s="58"/>
      <c r="CH569" s="58"/>
      <c r="CI569" s="58"/>
      <c r="CJ569" s="58"/>
      <c r="CK569" s="58"/>
      <c r="CL569" s="58"/>
      <c r="CM569" s="58"/>
      <c r="CN569" s="58"/>
      <c r="CO569" s="58"/>
      <c r="CP569" s="58"/>
      <c r="CQ569" s="58"/>
      <c r="CR569" s="58"/>
      <c r="CS569" s="58"/>
      <c r="CT569" s="58"/>
      <c r="CU569" s="58"/>
      <c r="CV569" s="58"/>
      <c r="CW569" s="58"/>
      <c r="CX569" s="58"/>
      <c r="CY569" s="58"/>
      <c r="CZ569" s="58"/>
      <c r="DA569" s="58"/>
      <c r="DB569" s="58"/>
      <c r="DC569" s="58"/>
      <c r="DD569" s="58"/>
      <c r="DE569" s="58"/>
      <c r="DF569" s="58"/>
      <c r="DG569" s="58"/>
      <c r="DH569" s="58"/>
      <c r="DI569" s="58"/>
      <c r="DJ569" s="58"/>
      <c r="DK569" s="58"/>
      <c r="DL569" s="58"/>
      <c r="DM569" s="58"/>
      <c r="DN569" s="58"/>
      <c r="DO569" s="58"/>
      <c r="DP569" s="58"/>
      <c r="DQ569" s="58"/>
      <c r="DR569" s="58"/>
      <c r="DS569" s="58"/>
      <c r="DT569" s="58"/>
      <c r="DU569" s="58"/>
      <c r="DV569" s="58"/>
      <c r="DW569" s="58"/>
      <c r="DX569" s="58"/>
      <c r="DY569" s="58"/>
      <c r="DZ569" s="58"/>
      <c r="EA569" s="58"/>
      <c r="EB569" s="58"/>
      <c r="EC569" s="58"/>
      <c r="ED569" s="58"/>
      <c r="EE569" s="58"/>
      <c r="EF569" s="58"/>
      <c r="EG569" s="58"/>
      <c r="EH569" s="58"/>
      <c r="EI569" s="58"/>
      <c r="EJ569" s="58"/>
      <c r="EK569" s="58"/>
      <c r="EL569" s="58"/>
      <c r="EN569" s="4">
        <v>10</v>
      </c>
      <c r="EO569" s="8">
        <v>1</v>
      </c>
    </row>
    <row r="570" spans="1:145">
      <c r="B570" s="8" t="s">
        <v>1092</v>
      </c>
      <c r="C570" s="18" t="s">
        <v>210</v>
      </c>
      <c r="D570" s="4">
        <v>10</v>
      </c>
      <c r="E570" s="8">
        <v>10</v>
      </c>
      <c r="F570" s="8">
        <v>1</v>
      </c>
      <c r="I570" s="64">
        <v>3.56</v>
      </c>
      <c r="J570" s="64">
        <v>3.86</v>
      </c>
      <c r="K570" s="64">
        <v>0.49659999999999999</v>
      </c>
      <c r="L570" s="64">
        <v>75.47</v>
      </c>
      <c r="M570" s="64">
        <v>6.5600000000000006E-2</v>
      </c>
      <c r="N570" s="64">
        <v>0.1135</v>
      </c>
      <c r="O570" s="64">
        <v>0.62529999999999997</v>
      </c>
      <c r="P570" s="64">
        <v>5.3600000000000002E-2</v>
      </c>
      <c r="Q570" s="64">
        <v>12.3</v>
      </c>
      <c r="R570" s="64">
        <v>0</v>
      </c>
      <c r="S570" s="64">
        <v>96.544700000000006</v>
      </c>
      <c r="T570" s="31"/>
      <c r="V570" s="58">
        <f t="shared" si="744"/>
        <v>3.6874111163015679</v>
      </c>
      <c r="W570" s="58"/>
      <c r="X570" s="58">
        <f t="shared" si="745"/>
        <v>3.9981480081247338</v>
      </c>
      <c r="Y570" s="58"/>
      <c r="Z570" s="58">
        <f t="shared" si="746"/>
        <v>0.51437313493128045</v>
      </c>
      <c r="AA570" s="58"/>
      <c r="AB570" s="58">
        <f t="shared" si="747"/>
        <v>78.171044086314424</v>
      </c>
      <c r="AC570" s="58"/>
      <c r="AD570" s="58">
        <f t="shared" si="748"/>
        <v>6.7947800345332265E-2</v>
      </c>
      <c r="AE570" s="58"/>
      <c r="AF570" s="58">
        <f t="shared" si="749"/>
        <v>0.11756212407309774</v>
      </c>
      <c r="AG570" s="58"/>
      <c r="AH570" s="58">
        <f t="shared" si="750"/>
        <v>0.64767926152341859</v>
      </c>
      <c r="AI570" s="58"/>
      <c r="AJ570" s="58">
        <f t="shared" si="751"/>
        <v>5.5518324672405632E-2</v>
      </c>
      <c r="AK570" s="58"/>
      <c r="AL570" s="58">
        <f t="shared" si="752"/>
        <v>12.740212564749799</v>
      </c>
      <c r="AM570" s="58"/>
      <c r="AN570" s="58">
        <f t="shared" si="753"/>
        <v>0</v>
      </c>
      <c r="AO570" s="58"/>
      <c r="AP570" s="58">
        <f t="shared" si="754"/>
        <v>7.6855591244263017</v>
      </c>
      <c r="AQ570" s="58">
        <f t="shared" si="755"/>
        <v>1.6994818652849741E-2</v>
      </c>
      <c r="AR570" s="58">
        <f t="shared" si="756"/>
        <v>1150.4573170731708</v>
      </c>
      <c r="AS570" s="58">
        <f t="shared" si="757"/>
        <v>19.551813471502591</v>
      </c>
      <c r="AT570" s="58">
        <f t="shared" si="758"/>
        <v>0.18151287382056613</v>
      </c>
      <c r="AU570" s="58">
        <f t="shared" si="759"/>
        <v>4.3753303964757704</v>
      </c>
      <c r="AV570" s="58">
        <f t="shared" si="760"/>
        <v>7.5701219512195106</v>
      </c>
      <c r="AW570" s="58">
        <f t="shared" si="761"/>
        <v>6.5800980522061738E-3</v>
      </c>
      <c r="AX570" s="58">
        <f t="shared" si="762"/>
        <v>47.517430353318595</v>
      </c>
      <c r="AY570" s="58"/>
      <c r="AZ570" s="58"/>
      <c r="BA570" s="58"/>
      <c r="BB570" s="58"/>
      <c r="BC570" s="58"/>
      <c r="BD570" s="58"/>
      <c r="BE570" s="58"/>
      <c r="BF570" s="58"/>
      <c r="BG570" s="58"/>
      <c r="BH570" s="58"/>
      <c r="BI570" s="58"/>
      <c r="BJ570" s="58"/>
      <c r="BK570" s="58"/>
      <c r="BL570" s="58"/>
      <c r="BM570" s="58"/>
      <c r="BN570" s="58"/>
      <c r="BO570" s="58"/>
      <c r="BP570" s="58"/>
      <c r="BQ570" s="58"/>
      <c r="BR570" s="58"/>
      <c r="BS570" s="58"/>
      <c r="BT570" s="58"/>
      <c r="BU570" s="58"/>
      <c r="BV570" s="58"/>
      <c r="BW570" s="58"/>
      <c r="BX570" s="58"/>
      <c r="BY570" s="58"/>
      <c r="BZ570" s="58"/>
      <c r="CA570" s="58"/>
      <c r="CB570" s="58"/>
      <c r="CC570" s="58"/>
      <c r="CD570" s="58"/>
      <c r="CE570" s="58"/>
      <c r="CF570" s="58"/>
      <c r="CG570" s="58"/>
      <c r="CH570" s="58"/>
      <c r="CI570" s="58"/>
      <c r="CJ570" s="58"/>
      <c r="CK570" s="58"/>
      <c r="CL570" s="58"/>
      <c r="CM570" s="58"/>
      <c r="CN570" s="58"/>
      <c r="CO570" s="58"/>
      <c r="CP570" s="58"/>
      <c r="CQ570" s="58"/>
      <c r="CR570" s="58"/>
      <c r="CS570" s="58"/>
      <c r="CT570" s="58"/>
      <c r="CU570" s="58"/>
      <c r="CV570" s="58"/>
      <c r="CW570" s="58"/>
      <c r="CX570" s="58"/>
      <c r="CY570" s="58"/>
      <c r="CZ570" s="58"/>
      <c r="DA570" s="58"/>
      <c r="DB570" s="58"/>
      <c r="DC570" s="58"/>
      <c r="DD570" s="58"/>
      <c r="DE570" s="58"/>
      <c r="DF570" s="58"/>
      <c r="DG570" s="58"/>
      <c r="DH570" s="58"/>
      <c r="DI570" s="58"/>
      <c r="DJ570" s="58"/>
      <c r="DK570" s="58"/>
      <c r="DL570" s="58"/>
      <c r="DM570" s="58"/>
      <c r="DN570" s="58"/>
      <c r="DO570" s="58"/>
      <c r="DP570" s="58"/>
      <c r="DQ570" s="58"/>
      <c r="DR570" s="58"/>
      <c r="DS570" s="58"/>
      <c r="DT570" s="58"/>
      <c r="DU570" s="58"/>
      <c r="DV570" s="58"/>
      <c r="DW570" s="58"/>
      <c r="DX570" s="58"/>
      <c r="DY570" s="58"/>
      <c r="DZ570" s="58"/>
      <c r="EA570" s="58"/>
      <c r="EB570" s="58"/>
      <c r="EC570" s="58"/>
      <c r="ED570" s="58"/>
      <c r="EE570" s="58"/>
      <c r="EF570" s="58"/>
      <c r="EG570" s="58"/>
      <c r="EH570" s="58"/>
      <c r="EI570" s="58"/>
      <c r="EJ570" s="58"/>
      <c r="EK570" s="58"/>
      <c r="EL570" s="58"/>
      <c r="EN570" s="4">
        <v>10</v>
      </c>
      <c r="EO570" s="8">
        <v>1</v>
      </c>
    </row>
    <row r="571" spans="1:145">
      <c r="B571" s="8" t="s">
        <v>1093</v>
      </c>
      <c r="C571" s="18" t="s">
        <v>210</v>
      </c>
      <c r="D571" s="4">
        <v>10</v>
      </c>
      <c r="E571" s="8">
        <v>10</v>
      </c>
      <c r="F571" s="8">
        <v>1</v>
      </c>
      <c r="I571" s="64">
        <v>3.59</v>
      </c>
      <c r="J571" s="64">
        <v>3.98</v>
      </c>
      <c r="K571" s="64">
        <v>0.47139999999999999</v>
      </c>
      <c r="L571" s="64">
        <v>75.03</v>
      </c>
      <c r="M571" s="64">
        <v>6.8900000000000003E-2</v>
      </c>
      <c r="N571" s="64">
        <v>6.7500000000000004E-2</v>
      </c>
      <c r="O571" s="64">
        <v>0.62470000000000003</v>
      </c>
      <c r="P571" s="64">
        <v>0.12509999999999999</v>
      </c>
      <c r="Q571" s="64">
        <v>12.29</v>
      </c>
      <c r="R571" s="64">
        <v>9.7000000000000003E-3</v>
      </c>
      <c r="S571" s="64">
        <v>96.257400000000004</v>
      </c>
      <c r="T571" s="31"/>
      <c r="V571" s="58">
        <f t="shared" si="744"/>
        <v>3.7295833878745945</v>
      </c>
      <c r="W571" s="58"/>
      <c r="X571" s="58">
        <f t="shared" si="745"/>
        <v>4.1347470428247597</v>
      </c>
      <c r="Y571" s="58"/>
      <c r="Z571" s="58">
        <f t="shared" si="746"/>
        <v>0.48972858190643004</v>
      </c>
      <c r="AA571" s="58"/>
      <c r="AB571" s="58">
        <f t="shared" si="747"/>
        <v>77.947253925412483</v>
      </c>
      <c r="AC571" s="58"/>
      <c r="AD571" s="58">
        <f t="shared" si="748"/>
        <v>7.1578912374529124E-2</v>
      </c>
      <c r="AE571" s="58"/>
      <c r="AF571" s="58">
        <f t="shared" si="749"/>
        <v>7.0124478741374688E-2</v>
      </c>
      <c r="AG571" s="58"/>
      <c r="AH571" s="58">
        <f t="shared" si="750"/>
        <v>0.64898906473684104</v>
      </c>
      <c r="AI571" s="58"/>
      <c r="AJ571" s="58">
        <f t="shared" si="751"/>
        <v>0.1299640339340144</v>
      </c>
      <c r="AK571" s="58"/>
      <c r="AL571" s="58">
        <f t="shared" si="752"/>
        <v>12.767849536762887</v>
      </c>
      <c r="AM571" s="58"/>
      <c r="AN571" s="58">
        <f t="shared" si="753"/>
        <v>1.0077147315427177E-2</v>
      </c>
      <c r="AO571" s="58"/>
      <c r="AP571" s="58">
        <f t="shared" si="754"/>
        <v>7.8643304306993542</v>
      </c>
      <c r="AQ571" s="58">
        <f t="shared" si="755"/>
        <v>1.731155778894472E-2</v>
      </c>
      <c r="AR571" s="58">
        <f t="shared" si="756"/>
        <v>1088.9695210449927</v>
      </c>
      <c r="AS571" s="58">
        <f t="shared" si="757"/>
        <v>18.851758793969847</v>
      </c>
      <c r="AT571" s="58">
        <f t="shared" si="758"/>
        <v>0.10805186489514966</v>
      </c>
      <c r="AU571" s="58">
        <f t="shared" si="759"/>
        <v>6.9837037037037035</v>
      </c>
      <c r="AV571" s="58">
        <f t="shared" si="760"/>
        <v>6.8417997097242385</v>
      </c>
      <c r="AW571" s="58">
        <f t="shared" si="761"/>
        <v>6.2828202052512333E-3</v>
      </c>
      <c r="AX571" s="58">
        <f t="shared" si="762"/>
        <v>36.193353485276155</v>
      </c>
      <c r="AY571" s="58"/>
      <c r="AZ571" s="58"/>
      <c r="BA571" s="58"/>
      <c r="BB571" s="58"/>
      <c r="BC571" s="58"/>
      <c r="BD571" s="58"/>
      <c r="BE571" s="58"/>
      <c r="BF571" s="58"/>
      <c r="BG571" s="58"/>
      <c r="BH571" s="58"/>
      <c r="BI571" s="58"/>
      <c r="BJ571" s="58"/>
      <c r="BK571" s="58"/>
      <c r="BL571" s="58"/>
      <c r="BM571" s="58"/>
      <c r="BN571" s="58"/>
      <c r="BO571" s="58"/>
      <c r="BP571" s="58"/>
      <c r="BQ571" s="58"/>
      <c r="BR571" s="58"/>
      <c r="BS571" s="58"/>
      <c r="BT571" s="58"/>
      <c r="BU571" s="58"/>
      <c r="BV571" s="58"/>
      <c r="BW571" s="58"/>
      <c r="BX571" s="58"/>
      <c r="BY571" s="58"/>
      <c r="BZ571" s="58"/>
      <c r="CA571" s="58"/>
      <c r="CB571" s="58"/>
      <c r="CC571" s="58"/>
      <c r="CD571" s="58"/>
      <c r="CE571" s="58"/>
      <c r="CF571" s="58"/>
      <c r="CG571" s="58"/>
      <c r="CH571" s="58"/>
      <c r="CI571" s="58"/>
      <c r="CJ571" s="58"/>
      <c r="CK571" s="58"/>
      <c r="CL571" s="58"/>
      <c r="CM571" s="58"/>
      <c r="CN571" s="58"/>
      <c r="CO571" s="58"/>
      <c r="CP571" s="58"/>
      <c r="CQ571" s="58"/>
      <c r="CR571" s="58"/>
      <c r="CS571" s="58"/>
      <c r="CT571" s="58"/>
      <c r="CU571" s="58"/>
      <c r="CV571" s="58"/>
      <c r="CW571" s="58"/>
      <c r="CX571" s="58"/>
      <c r="CY571" s="58"/>
      <c r="CZ571" s="58"/>
      <c r="DA571" s="58"/>
      <c r="DB571" s="58"/>
      <c r="DC571" s="58"/>
      <c r="DD571" s="58"/>
      <c r="DE571" s="58"/>
      <c r="DF571" s="58"/>
      <c r="DG571" s="58"/>
      <c r="DH571" s="58"/>
      <c r="DI571" s="58"/>
      <c r="DJ571" s="58"/>
      <c r="DK571" s="58"/>
      <c r="DL571" s="58"/>
      <c r="DM571" s="58"/>
      <c r="DN571" s="58"/>
      <c r="DO571" s="58"/>
      <c r="DP571" s="58"/>
      <c r="DQ571" s="58"/>
      <c r="DR571" s="58"/>
      <c r="DS571" s="58"/>
      <c r="DT571" s="58"/>
      <c r="DU571" s="58"/>
      <c r="DV571" s="58"/>
      <c r="DW571" s="58"/>
      <c r="DX571" s="58"/>
      <c r="DY571" s="58"/>
      <c r="DZ571" s="58"/>
      <c r="EA571" s="58"/>
      <c r="EB571" s="58"/>
      <c r="EC571" s="58"/>
      <c r="ED571" s="58"/>
      <c r="EE571" s="58"/>
      <c r="EF571" s="58"/>
      <c r="EG571" s="58"/>
      <c r="EH571" s="58"/>
      <c r="EI571" s="58"/>
      <c r="EJ571" s="58"/>
      <c r="EK571" s="58"/>
      <c r="EL571" s="58"/>
      <c r="EN571" s="4">
        <v>10</v>
      </c>
      <c r="EO571" s="8">
        <v>1</v>
      </c>
    </row>
    <row r="572" spans="1:145">
      <c r="B572" s="8" t="s">
        <v>1094</v>
      </c>
      <c r="C572" s="18" t="s">
        <v>210</v>
      </c>
      <c r="D572" s="4">
        <v>10</v>
      </c>
      <c r="E572" s="8">
        <v>10</v>
      </c>
      <c r="F572" s="8">
        <v>1</v>
      </c>
      <c r="I572" s="64">
        <v>3.54</v>
      </c>
      <c r="J572" s="64">
        <v>3.95</v>
      </c>
      <c r="K572" s="64">
        <v>0.58579999999999999</v>
      </c>
      <c r="L572" s="64">
        <v>75.83</v>
      </c>
      <c r="M572" s="64">
        <v>7.6700000000000004E-2</v>
      </c>
      <c r="N572" s="64">
        <v>9.35E-2</v>
      </c>
      <c r="O572" s="64">
        <v>0.63470000000000004</v>
      </c>
      <c r="P572" s="64">
        <v>4.7E-2</v>
      </c>
      <c r="Q572" s="64">
        <v>12.46</v>
      </c>
      <c r="R572" s="64">
        <v>0</v>
      </c>
      <c r="S572" s="64">
        <v>97.217699999999994</v>
      </c>
      <c r="T572" s="31"/>
      <c r="V572" s="58">
        <f t="shared" si="744"/>
        <v>3.6413122301803069</v>
      </c>
      <c r="W572" s="58"/>
      <c r="X572" s="58">
        <f t="shared" si="745"/>
        <v>4.0630461325458223</v>
      </c>
      <c r="Y572" s="58"/>
      <c r="Z572" s="58">
        <f t="shared" si="746"/>
        <v>0.60256517074565641</v>
      </c>
      <c r="AA572" s="58"/>
      <c r="AB572" s="58">
        <f t="shared" si="747"/>
        <v>78.000199552139179</v>
      </c>
      <c r="AC572" s="58"/>
      <c r="AD572" s="58">
        <f t="shared" si="748"/>
        <v>7.8895098320573329E-2</v>
      </c>
      <c r="AE572" s="58"/>
      <c r="AF572" s="58">
        <f t="shared" si="749"/>
        <v>9.6175902124818843E-2</v>
      </c>
      <c r="AG572" s="58"/>
      <c r="AH572" s="58">
        <f t="shared" si="750"/>
        <v>0.6528646532472997</v>
      </c>
      <c r="AI572" s="58"/>
      <c r="AJ572" s="58">
        <f t="shared" si="751"/>
        <v>4.8345105880924978E-2</v>
      </c>
      <c r="AK572" s="58"/>
      <c r="AL572" s="58">
        <f t="shared" si="752"/>
        <v>12.81659615481543</v>
      </c>
      <c r="AM572" s="58"/>
      <c r="AN572" s="58">
        <f t="shared" si="753"/>
        <v>0</v>
      </c>
      <c r="AO572" s="58"/>
      <c r="AP572" s="58">
        <f t="shared" si="754"/>
        <v>7.7043583627261292</v>
      </c>
      <c r="AQ572" s="58">
        <f t="shared" si="755"/>
        <v>1.9417721518987349E-2</v>
      </c>
      <c r="AR572" s="58">
        <f t="shared" si="756"/>
        <v>988.65710560625803</v>
      </c>
      <c r="AS572" s="58">
        <f t="shared" si="757"/>
        <v>19.197468354430384</v>
      </c>
      <c r="AT572" s="58">
        <f t="shared" si="758"/>
        <v>0.14731369150779897</v>
      </c>
      <c r="AU572" s="58">
        <f t="shared" si="759"/>
        <v>6.2652406417112294</v>
      </c>
      <c r="AV572" s="58">
        <f t="shared" si="760"/>
        <v>7.637548891786178</v>
      </c>
      <c r="AW572" s="58">
        <f t="shared" si="761"/>
        <v>7.7251747329552941E-3</v>
      </c>
      <c r="AX572" s="58">
        <f t="shared" si="762"/>
        <v>38.736083614326454</v>
      </c>
      <c r="AY572" s="58"/>
      <c r="AZ572" s="58"/>
      <c r="BA572" s="58"/>
      <c r="BB572" s="58"/>
      <c r="BC572" s="58"/>
      <c r="BD572" s="58"/>
      <c r="BE572" s="58"/>
      <c r="BF572" s="58"/>
      <c r="BG572" s="58"/>
      <c r="BH572" s="58"/>
      <c r="BI572" s="58"/>
      <c r="BJ572" s="58"/>
      <c r="BK572" s="58"/>
      <c r="BL572" s="58"/>
      <c r="BM572" s="58"/>
      <c r="BN572" s="58"/>
      <c r="BO572" s="58"/>
      <c r="BP572" s="58"/>
      <c r="BQ572" s="58"/>
      <c r="BR572" s="58"/>
      <c r="BS572" s="58"/>
      <c r="BT572" s="58"/>
      <c r="BU572" s="58"/>
      <c r="BV572" s="58"/>
      <c r="BW572" s="58"/>
      <c r="BX572" s="58"/>
      <c r="BY572" s="58"/>
      <c r="BZ572" s="58"/>
      <c r="CA572" s="58"/>
      <c r="CB572" s="58"/>
      <c r="CC572" s="58"/>
      <c r="CD572" s="58"/>
      <c r="CE572" s="58"/>
      <c r="CF572" s="58"/>
      <c r="CG572" s="58"/>
      <c r="CH572" s="58"/>
      <c r="CI572" s="58"/>
      <c r="CJ572" s="58"/>
      <c r="CK572" s="58"/>
      <c r="CL572" s="58"/>
      <c r="CM572" s="58"/>
      <c r="CN572" s="58"/>
      <c r="CO572" s="58"/>
      <c r="CP572" s="58"/>
      <c r="CQ572" s="58"/>
      <c r="CR572" s="58"/>
      <c r="CS572" s="58"/>
      <c r="CT572" s="58"/>
      <c r="CU572" s="58"/>
      <c r="CV572" s="58"/>
      <c r="CW572" s="58"/>
      <c r="CX572" s="58"/>
      <c r="CY572" s="58"/>
      <c r="CZ572" s="58"/>
      <c r="DA572" s="58"/>
      <c r="DB572" s="58"/>
      <c r="DC572" s="58"/>
      <c r="DD572" s="58"/>
      <c r="DE572" s="58"/>
      <c r="DF572" s="58"/>
      <c r="DG572" s="58"/>
      <c r="DH572" s="58"/>
      <c r="DI572" s="58"/>
      <c r="DJ572" s="58"/>
      <c r="DK572" s="58"/>
      <c r="DL572" s="58"/>
      <c r="DM572" s="58"/>
      <c r="DN572" s="58"/>
      <c r="DO572" s="58"/>
      <c r="DP572" s="58"/>
      <c r="DQ572" s="58"/>
      <c r="DR572" s="58"/>
      <c r="DS572" s="58"/>
      <c r="DT572" s="58"/>
      <c r="DU572" s="58"/>
      <c r="DV572" s="58"/>
      <c r="DW572" s="58"/>
      <c r="DX572" s="58"/>
      <c r="DY572" s="58"/>
      <c r="DZ572" s="58"/>
      <c r="EA572" s="58"/>
      <c r="EB572" s="58"/>
      <c r="EC572" s="58"/>
      <c r="ED572" s="58"/>
      <c r="EE572" s="58"/>
      <c r="EF572" s="58"/>
      <c r="EG572" s="58"/>
      <c r="EH572" s="58"/>
      <c r="EI572" s="58"/>
      <c r="EJ572" s="58"/>
      <c r="EK572" s="58"/>
      <c r="EL572" s="58"/>
      <c r="EN572" s="4">
        <v>10</v>
      </c>
      <c r="EO572" s="8">
        <v>1</v>
      </c>
    </row>
    <row r="573" spans="1:145">
      <c r="B573" s="8" t="s">
        <v>1095</v>
      </c>
      <c r="C573" s="18" t="s">
        <v>210</v>
      </c>
      <c r="D573" s="4">
        <v>10</v>
      </c>
      <c r="E573" s="8">
        <v>10</v>
      </c>
      <c r="F573" s="8">
        <v>1</v>
      </c>
      <c r="I573" s="64">
        <v>3.61</v>
      </c>
      <c r="J573" s="64">
        <v>3.91</v>
      </c>
      <c r="K573" s="64">
        <v>0.40160000000000001</v>
      </c>
      <c r="L573" s="64">
        <v>75.8</v>
      </c>
      <c r="M573" s="64">
        <v>0.10100000000000001</v>
      </c>
      <c r="N573" s="64">
        <v>6.6900000000000001E-2</v>
      </c>
      <c r="O573" s="64">
        <v>0.56810000000000005</v>
      </c>
      <c r="P573" s="64">
        <v>9.4600000000000004E-2</v>
      </c>
      <c r="Q573" s="64">
        <v>12.16</v>
      </c>
      <c r="R573" s="64">
        <v>2.6700000000000002E-2</v>
      </c>
      <c r="S573" s="64">
        <v>96.739000000000004</v>
      </c>
      <c r="T573" s="31"/>
      <c r="V573" s="58">
        <f t="shared" si="744"/>
        <v>3.7316904247511342</v>
      </c>
      <c r="W573" s="58"/>
      <c r="X573" s="58">
        <f t="shared" si="745"/>
        <v>4.041803202431284</v>
      </c>
      <c r="Y573" s="58"/>
      <c r="Z573" s="58">
        <f t="shared" si="746"/>
        <v>0.41513763838782708</v>
      </c>
      <c r="AA573" s="58"/>
      <c r="AB573" s="58">
        <f t="shared" si="747"/>
        <v>78.355161827184489</v>
      </c>
      <c r="AC573" s="58"/>
      <c r="AD573" s="58">
        <f t="shared" si="748"/>
        <v>0.10440463515231707</v>
      </c>
      <c r="AE573" s="58"/>
      <c r="AF573" s="58">
        <f t="shared" si="749"/>
        <v>6.9155149422673381E-2</v>
      </c>
      <c r="AG573" s="58"/>
      <c r="AH573" s="58">
        <f t="shared" si="750"/>
        <v>0.58725023000031007</v>
      </c>
      <c r="AI573" s="58"/>
      <c r="AJ573" s="58">
        <f t="shared" si="751"/>
        <v>9.7788895895140532E-2</v>
      </c>
      <c r="AK573" s="58"/>
      <c r="AL573" s="58">
        <f t="shared" si="752"/>
        <v>12.569904588635399</v>
      </c>
      <c r="AM573" s="58"/>
      <c r="AN573" s="58">
        <f t="shared" si="753"/>
        <v>2.760003721353332E-2</v>
      </c>
      <c r="AO573" s="58"/>
      <c r="AP573" s="58">
        <f t="shared" si="754"/>
        <v>7.7734936271824182</v>
      </c>
      <c r="AQ573" s="58">
        <f t="shared" si="755"/>
        <v>2.5831202046035808E-2</v>
      </c>
      <c r="AR573" s="58">
        <f t="shared" si="756"/>
        <v>750.49504950495043</v>
      </c>
      <c r="AS573" s="58">
        <f t="shared" si="757"/>
        <v>19.386189258312022</v>
      </c>
      <c r="AT573" s="58">
        <f t="shared" si="758"/>
        <v>0.11776095757789123</v>
      </c>
      <c r="AU573" s="58">
        <f t="shared" si="759"/>
        <v>6.0029895366218238</v>
      </c>
      <c r="AV573" s="58">
        <f t="shared" si="760"/>
        <v>3.9762376237623762</v>
      </c>
      <c r="AW573" s="58">
        <f t="shared" si="761"/>
        <v>5.2981530343007921E-3</v>
      </c>
      <c r="AX573" s="58">
        <f t="shared" si="762"/>
        <v>39.75557212197868</v>
      </c>
      <c r="AY573" s="58"/>
      <c r="AZ573" s="58"/>
      <c r="BA573" s="58"/>
      <c r="BB573" s="58"/>
      <c r="BC573" s="58"/>
      <c r="BD573" s="58"/>
      <c r="BE573" s="58"/>
      <c r="BF573" s="58"/>
      <c r="BG573" s="58"/>
      <c r="BH573" s="58"/>
      <c r="BI573" s="58"/>
      <c r="BJ573" s="58"/>
      <c r="BK573" s="58"/>
      <c r="BL573" s="58"/>
      <c r="BM573" s="58"/>
      <c r="BN573" s="58"/>
      <c r="BO573" s="58"/>
      <c r="BP573" s="58"/>
      <c r="BQ573" s="58"/>
      <c r="BR573" s="58"/>
      <c r="BS573" s="58"/>
      <c r="BT573" s="58"/>
      <c r="BU573" s="58"/>
      <c r="BV573" s="58"/>
      <c r="BW573" s="58"/>
      <c r="BX573" s="58"/>
      <c r="BY573" s="58"/>
      <c r="BZ573" s="58"/>
      <c r="CA573" s="58"/>
      <c r="CB573" s="58"/>
      <c r="CC573" s="58"/>
      <c r="CD573" s="58"/>
      <c r="CE573" s="58"/>
      <c r="CF573" s="58"/>
      <c r="CG573" s="58"/>
      <c r="CH573" s="58"/>
      <c r="CI573" s="58"/>
      <c r="CJ573" s="58"/>
      <c r="CK573" s="58"/>
      <c r="CL573" s="58"/>
      <c r="CM573" s="58"/>
      <c r="CN573" s="58"/>
      <c r="CO573" s="58"/>
      <c r="CP573" s="58"/>
      <c r="CQ573" s="58"/>
      <c r="CR573" s="58"/>
      <c r="CS573" s="58"/>
      <c r="CT573" s="58"/>
      <c r="CU573" s="58"/>
      <c r="CV573" s="58"/>
      <c r="CW573" s="58"/>
      <c r="CX573" s="58"/>
      <c r="CY573" s="58"/>
      <c r="CZ573" s="58"/>
      <c r="DA573" s="58"/>
      <c r="DB573" s="58"/>
      <c r="DC573" s="58"/>
      <c r="DD573" s="58"/>
      <c r="DE573" s="58"/>
      <c r="DF573" s="58"/>
      <c r="DG573" s="58"/>
      <c r="DH573" s="58"/>
      <c r="DI573" s="58"/>
      <c r="DJ573" s="58"/>
      <c r="DK573" s="58"/>
      <c r="DL573" s="58"/>
      <c r="DM573" s="58"/>
      <c r="DN573" s="58"/>
      <c r="DO573" s="58"/>
      <c r="DP573" s="58"/>
      <c r="DQ573" s="58"/>
      <c r="DR573" s="58"/>
      <c r="DS573" s="58"/>
      <c r="DT573" s="58"/>
      <c r="DU573" s="58"/>
      <c r="DV573" s="58"/>
      <c r="DW573" s="58"/>
      <c r="DX573" s="58"/>
      <c r="DY573" s="58"/>
      <c r="DZ573" s="58"/>
      <c r="EA573" s="58"/>
      <c r="EB573" s="58"/>
      <c r="EC573" s="58"/>
      <c r="ED573" s="58"/>
      <c r="EE573" s="58"/>
      <c r="EF573" s="58"/>
      <c r="EG573" s="58"/>
      <c r="EH573" s="58"/>
      <c r="EI573" s="58"/>
      <c r="EJ573" s="58"/>
      <c r="EK573" s="58"/>
      <c r="EL573" s="58"/>
      <c r="EN573" s="4">
        <v>10</v>
      </c>
      <c r="EO573" s="8">
        <v>1</v>
      </c>
    </row>
    <row r="574" spans="1:145" s="16" customFormat="1">
      <c r="A574" s="1"/>
      <c r="B574" s="1" t="s">
        <v>130</v>
      </c>
      <c r="C574" s="1" t="s">
        <v>210</v>
      </c>
      <c r="D574" s="1">
        <v>10</v>
      </c>
      <c r="E574" s="1">
        <v>10</v>
      </c>
      <c r="F574" s="1">
        <v>1</v>
      </c>
      <c r="G574" s="1"/>
      <c r="H574" s="1"/>
      <c r="I574" s="59">
        <f t="shared" ref="I574:S574" si="763">AVERAGE(I560:I573)</f>
        <v>3.5950000000000002</v>
      </c>
      <c r="J574" s="59">
        <f t="shared" si="763"/>
        <v>3.8999999999999995</v>
      </c>
      <c r="K574" s="59">
        <f t="shared" si="763"/>
        <v>0.53632857142857149</v>
      </c>
      <c r="L574" s="59">
        <f t="shared" si="763"/>
        <v>75.157142857142858</v>
      </c>
      <c r="M574" s="59">
        <f t="shared" si="763"/>
        <v>7.9750000000000001E-2</v>
      </c>
      <c r="N574" s="59">
        <f t="shared" si="763"/>
        <v>8.7407142857142836E-2</v>
      </c>
      <c r="O574" s="59">
        <f t="shared" si="763"/>
        <v>0.62019999999999986</v>
      </c>
      <c r="P574" s="59">
        <f t="shared" si="763"/>
        <v>6.279285714285715E-2</v>
      </c>
      <c r="Q574" s="59">
        <f t="shared" si="763"/>
        <v>12.277857142857144</v>
      </c>
      <c r="R574" s="59">
        <f t="shared" si="763"/>
        <v>1.0664285714285713E-2</v>
      </c>
      <c r="S574" s="59">
        <f t="shared" si="763"/>
        <v>96.327207142857119</v>
      </c>
      <c r="T574" s="1"/>
      <c r="U574" s="1"/>
      <c r="V574" s="59">
        <f>AVERAGE(V560:V573)</f>
        <v>3.7321846041813163</v>
      </c>
      <c r="W574" s="59">
        <f>STDEV(V560:V573)</f>
        <v>8.625954764218155E-2</v>
      </c>
      <c r="X574" s="59">
        <f>AVERAGE(X560:X573)</f>
        <v>4.048753472263523</v>
      </c>
      <c r="Y574" s="59">
        <f>STDEV(X560:X573)</f>
        <v>4.9215374006469872E-2</v>
      </c>
      <c r="Z574" s="59">
        <f>AVERAGE(Z560:Z573)</f>
        <v>0.55683004492771759</v>
      </c>
      <c r="AA574" s="59">
        <f>STDEV(Z560:Z573)</f>
        <v>8.732821939797035E-2</v>
      </c>
      <c r="AB574" s="59">
        <f>AVERAGE(AB560:AB573)</f>
        <v>78.022472257367554</v>
      </c>
      <c r="AC574" s="59">
        <f>STDEV(AB560:AB573)</f>
        <v>0.21460758689369561</v>
      </c>
      <c r="AD574" s="59">
        <f>AVERAGE(AD560:AD573)</f>
        <v>8.2779439637259131E-2</v>
      </c>
      <c r="AE574" s="59">
        <f>STDEV(AD560:AD573)</f>
        <v>2.2225091540954298E-2</v>
      </c>
      <c r="AF574" s="59">
        <f>AVERAGE(AF560:AF573)</f>
        <v>9.0761919512028305E-2</v>
      </c>
      <c r="AG574" s="59">
        <f>STDEV(AF560:AF573)</f>
        <v>2.1039843920669526E-2</v>
      </c>
      <c r="AH574" s="59">
        <f>AVERAGE(AH560:AH573)</f>
        <v>0.64387066514628677</v>
      </c>
      <c r="AI574" s="59">
        <f>STDEV(AH560:AH573)</f>
        <v>3.012295205047473E-2</v>
      </c>
      <c r="AJ574" s="59">
        <f>AVERAGE(AJ560:AJ573)</f>
        <v>6.5173677159355362E-2</v>
      </c>
      <c r="AK574" s="59">
        <f>STDEV(AJ560:AJ573)</f>
        <v>2.778997110804916E-2</v>
      </c>
      <c r="AL574" s="59">
        <f>AVERAGE(AL560:AL573)</f>
        <v>12.746032536954818</v>
      </c>
      <c r="AM574" s="59">
        <f>STDEV(AL560:AL573)</f>
        <v>0.11386580195744865</v>
      </c>
      <c r="AN574" s="59">
        <f>AVERAGE(AN560:AN573)</f>
        <v>1.1074606536962092E-2</v>
      </c>
      <c r="AO574" s="59">
        <f>STDEV(AN560:AN573)</f>
        <v>9.8838280170912632E-3</v>
      </c>
      <c r="AP574" s="59">
        <f t="shared" ref="AP574:DA574" si="764">AVERAGE(AP560:AP573)</f>
        <v>7.7809380764448379</v>
      </c>
      <c r="AQ574" s="59">
        <f t="shared" si="764"/>
        <v>2.0471546010210052E-2</v>
      </c>
      <c r="AR574" s="59">
        <f t="shared" si="764"/>
        <v>1037.5683109297013</v>
      </c>
      <c r="AS574" s="59">
        <f t="shared" si="764"/>
        <v>19.273667485222813</v>
      </c>
      <c r="AT574" s="59">
        <f t="shared" si="764"/>
        <v>0.1409780461724853</v>
      </c>
      <c r="AU574" s="59">
        <f t="shared" si="764"/>
        <v>6.3648350249792616</v>
      </c>
      <c r="AV574" s="59">
        <f t="shared" si="764"/>
        <v>7.3639753609179461</v>
      </c>
      <c r="AW574" s="59">
        <f t="shared" si="764"/>
        <v>7.1389963895302482E-3</v>
      </c>
      <c r="AX574" s="59">
        <f t="shared" si="764"/>
        <v>39.076121767485397</v>
      </c>
      <c r="AY574" s="59">
        <f t="shared" si="764"/>
        <v>41.125</v>
      </c>
      <c r="AZ574" s="59" t="e">
        <f t="shared" si="764"/>
        <v>#DIV/0!</v>
      </c>
      <c r="BA574" s="59" t="e">
        <f t="shared" si="764"/>
        <v>#DIV/0!</v>
      </c>
      <c r="BB574" s="59" t="e">
        <f t="shared" si="764"/>
        <v>#DIV/0!</v>
      </c>
      <c r="BC574" s="59">
        <f t="shared" si="764"/>
        <v>4574.09</v>
      </c>
      <c r="BD574" s="59">
        <f t="shared" si="764"/>
        <v>4.2650000000000006</v>
      </c>
      <c r="BE574" s="59" t="e">
        <f t="shared" si="764"/>
        <v>#DIV/0!</v>
      </c>
      <c r="BF574" s="59" t="e">
        <f t="shared" si="764"/>
        <v>#DIV/0!</v>
      </c>
      <c r="BG574" s="59" t="e">
        <f t="shared" si="764"/>
        <v>#DIV/0!</v>
      </c>
      <c r="BH574" s="59" t="e">
        <f t="shared" si="764"/>
        <v>#DIV/0!</v>
      </c>
      <c r="BI574" s="59">
        <f t="shared" si="764"/>
        <v>0.26050000000000001</v>
      </c>
      <c r="BJ574" s="59" t="e">
        <f t="shared" si="764"/>
        <v>#DIV/0!</v>
      </c>
      <c r="BK574" s="59" t="e">
        <f t="shared" si="764"/>
        <v>#DIV/0!</v>
      </c>
      <c r="BL574" s="59" t="e">
        <f t="shared" si="764"/>
        <v>#DIV/0!</v>
      </c>
      <c r="BM574" s="59">
        <f t="shared" si="764"/>
        <v>134.215</v>
      </c>
      <c r="BN574" s="59">
        <f t="shared" si="764"/>
        <v>78.435000000000002</v>
      </c>
      <c r="BO574" s="59">
        <f t="shared" si="764"/>
        <v>11.25</v>
      </c>
      <c r="BP574" s="59">
        <f t="shared" si="764"/>
        <v>79.634999999999991</v>
      </c>
      <c r="BQ574" s="59">
        <f t="shared" si="764"/>
        <v>7.4050000000000002</v>
      </c>
      <c r="BR574" s="59" t="e">
        <f t="shared" si="764"/>
        <v>#DIV/0!</v>
      </c>
      <c r="BS574" s="59">
        <f t="shared" si="764"/>
        <v>6.2750000000000004</v>
      </c>
      <c r="BT574" s="59">
        <f t="shared" si="764"/>
        <v>1123.6799999999998</v>
      </c>
      <c r="BU574" s="59">
        <f t="shared" si="764"/>
        <v>17.649999999999999</v>
      </c>
      <c r="BV574" s="59">
        <f t="shared" si="764"/>
        <v>35.265000000000001</v>
      </c>
      <c r="BW574" s="59">
        <f t="shared" si="764"/>
        <v>3.62</v>
      </c>
      <c r="BX574" s="59">
        <f t="shared" si="764"/>
        <v>12.195</v>
      </c>
      <c r="BY574" s="59">
        <f t="shared" si="764"/>
        <v>2.34</v>
      </c>
      <c r="BZ574" s="59">
        <f t="shared" si="764"/>
        <v>0.32350000000000001</v>
      </c>
      <c r="CA574" s="59">
        <f t="shared" si="764"/>
        <v>1.7350000000000001</v>
      </c>
      <c r="CB574" s="59">
        <f t="shared" si="764"/>
        <v>0.27900000000000003</v>
      </c>
      <c r="CC574" s="59">
        <f t="shared" si="764"/>
        <v>1.835</v>
      </c>
      <c r="CD574" s="59">
        <f t="shared" si="764"/>
        <v>0.40849999999999997</v>
      </c>
      <c r="CE574" s="59">
        <f t="shared" si="764"/>
        <v>1.1025</v>
      </c>
      <c r="CF574" s="59">
        <f t="shared" si="764"/>
        <v>0.1585</v>
      </c>
      <c r="CG574" s="59">
        <f t="shared" si="764"/>
        <v>1.35</v>
      </c>
      <c r="CH574" s="59">
        <f t="shared" si="764"/>
        <v>0.16699999999999998</v>
      </c>
      <c r="CI574" s="59">
        <f t="shared" si="764"/>
        <v>2.895</v>
      </c>
      <c r="CJ574" s="59">
        <f t="shared" si="764"/>
        <v>0.77299999999999991</v>
      </c>
      <c r="CK574" s="59">
        <f t="shared" si="764"/>
        <v>15.375</v>
      </c>
      <c r="CL574" s="59">
        <f t="shared" si="764"/>
        <v>12.155000000000001</v>
      </c>
      <c r="CM574" s="59">
        <f t="shared" si="764"/>
        <v>4.95</v>
      </c>
      <c r="CN574" s="59">
        <f t="shared" si="764"/>
        <v>1.493371461220149</v>
      </c>
      <c r="CO574" s="59">
        <f t="shared" si="764"/>
        <v>13.112929169671087</v>
      </c>
      <c r="CP574" s="59">
        <f t="shared" si="764"/>
        <v>7.5099960097316059</v>
      </c>
      <c r="CQ574" s="59">
        <f t="shared" si="764"/>
        <v>7.7408605629246194</v>
      </c>
      <c r="CR574" s="59">
        <f t="shared" si="764"/>
        <v>26.198485772921405</v>
      </c>
      <c r="CS574" s="59">
        <f t="shared" si="764"/>
        <v>12.121825966440628</v>
      </c>
      <c r="CT574" s="59">
        <f t="shared" si="764"/>
        <v>1.2402450358531141</v>
      </c>
      <c r="CU574" s="59">
        <f t="shared" si="764"/>
        <v>3.6923444976076558</v>
      </c>
      <c r="CV574" s="59">
        <f t="shared" si="764"/>
        <v>5.4746241824351144E-2</v>
      </c>
      <c r="CW574" s="59">
        <f t="shared" si="764"/>
        <v>31.616361236706652</v>
      </c>
      <c r="CX574" s="59">
        <f t="shared" si="764"/>
        <v>2.4181328099610662</v>
      </c>
      <c r="CY574" s="59">
        <f t="shared" si="764"/>
        <v>0.39966751238166354</v>
      </c>
      <c r="CZ574" s="59">
        <f t="shared" si="764"/>
        <v>63.170912299324357</v>
      </c>
      <c r="DA574" s="59">
        <f t="shared" si="764"/>
        <v>0.31944430536805529</v>
      </c>
      <c r="DB574" s="59">
        <f t="shared" ref="DB574:EL574" si="765">AVERAGE(DB560:DB573)</f>
        <v>8.5021292835501701</v>
      </c>
      <c r="DC574" s="59">
        <f t="shared" si="765"/>
        <v>9.5858999076665654</v>
      </c>
      <c r="DD574" s="59">
        <f t="shared" si="765"/>
        <v>93.030139203557084</v>
      </c>
      <c r="DE574" s="59">
        <f t="shared" si="765"/>
        <v>16.023130338308981</v>
      </c>
      <c r="DF574" s="59">
        <f t="shared" si="765"/>
        <v>155.79007845990481</v>
      </c>
      <c r="DG574" s="59">
        <f t="shared" si="765"/>
        <v>0.60098339117571364</v>
      </c>
      <c r="DH574" s="59">
        <f t="shared" si="765"/>
        <v>49.212092731829571</v>
      </c>
      <c r="DI574" s="59">
        <f t="shared" si="765"/>
        <v>10.85455575379731</v>
      </c>
      <c r="DJ574" s="59">
        <f t="shared" si="765"/>
        <v>1.7161075113072504</v>
      </c>
      <c r="DK574" s="59">
        <f t="shared" si="765"/>
        <v>15.937491567058231</v>
      </c>
      <c r="DL574" s="59">
        <f t="shared" si="765"/>
        <v>9.168713295238673</v>
      </c>
      <c r="DM574" s="59">
        <f t="shared" si="765"/>
        <v>10.264225036378651</v>
      </c>
      <c r="DN574" s="59">
        <f t="shared" si="765"/>
        <v>10.793578149599092</v>
      </c>
      <c r="DO574" s="59">
        <f t="shared" si="765"/>
        <v>2.5178923978448107</v>
      </c>
      <c r="DP574" s="59">
        <f t="shared" si="765"/>
        <v>1.7156802928615011</v>
      </c>
      <c r="DQ574" s="59">
        <f t="shared" si="765"/>
        <v>0.15722544642857142</v>
      </c>
      <c r="DR574" s="59">
        <f t="shared" si="765"/>
        <v>0.10058385150761634</v>
      </c>
      <c r="DS574" s="59">
        <f t="shared" si="765"/>
        <v>109.24141423885781</v>
      </c>
      <c r="DT574" s="59">
        <f t="shared" si="765"/>
        <v>13.807163742690058</v>
      </c>
      <c r="DU574" s="59">
        <f t="shared" si="765"/>
        <v>0.18993772344596932</v>
      </c>
      <c r="DV574" s="59">
        <f t="shared" si="765"/>
        <v>3.2834132085390919E-2</v>
      </c>
      <c r="DW574" s="59">
        <f t="shared" si="765"/>
        <v>6.3657059314954051E-2</v>
      </c>
      <c r="DX574" s="59">
        <f t="shared" si="765"/>
        <v>0.19023163836451273</v>
      </c>
      <c r="DY574" s="59">
        <f t="shared" si="765"/>
        <v>10.965584844447839</v>
      </c>
      <c r="DZ574" s="59">
        <f t="shared" si="765"/>
        <v>153.02420034022524</v>
      </c>
      <c r="EA574" s="59">
        <f t="shared" si="765"/>
        <v>26.924749373433585</v>
      </c>
      <c r="EB574" s="59">
        <f t="shared" si="765"/>
        <v>1.5072321428571429</v>
      </c>
      <c r="EC574" s="59">
        <f t="shared" si="765"/>
        <v>21.62952559300874</v>
      </c>
      <c r="ED574" s="59">
        <f t="shared" si="765"/>
        <v>7.6197767857142864</v>
      </c>
      <c r="EE574" s="59">
        <f t="shared" si="765"/>
        <v>6.4959672878492878</v>
      </c>
      <c r="EF574" s="59">
        <f t="shared" si="765"/>
        <v>0.27582891691977107</v>
      </c>
      <c r="EG574" s="59">
        <f t="shared" si="765"/>
        <v>6.3170912299324362</v>
      </c>
      <c r="EH574" s="59">
        <f t="shared" si="765"/>
        <v>18.951273689797308</v>
      </c>
      <c r="EI574" s="59">
        <f t="shared" si="765"/>
        <v>11.290647540016518</v>
      </c>
      <c r="EJ574" s="59">
        <f t="shared" si="765"/>
        <v>19.983375619083176</v>
      </c>
      <c r="EK574" s="59">
        <f t="shared" si="765"/>
        <v>39.297728659382102</v>
      </c>
      <c r="EL574" s="59">
        <f t="shared" si="765"/>
        <v>0.96500000000000008</v>
      </c>
      <c r="EN574" s="16">
        <v>10</v>
      </c>
      <c r="EO574" s="16">
        <v>1</v>
      </c>
    </row>
    <row r="575" spans="1:145" s="19" customFormat="1">
      <c r="A575" s="2"/>
      <c r="B575" s="2"/>
      <c r="C575" s="2"/>
      <c r="D575" s="2"/>
      <c r="E575" s="2"/>
      <c r="F575" s="2"/>
      <c r="G575" s="2"/>
      <c r="H575" s="2"/>
      <c r="I575" s="60">
        <f>STDEV(I560:I573)</f>
        <v>7.9202758304726534E-2</v>
      </c>
      <c r="J575" s="60">
        <f t="shared" ref="J575:S575" si="766">STDEV(J560:J573)</f>
        <v>4.5741749991749257E-2</v>
      </c>
      <c r="K575" s="60">
        <f t="shared" si="766"/>
        <v>8.3879276147525869E-2</v>
      </c>
      <c r="L575" s="60">
        <f t="shared" si="766"/>
        <v>0.43572095112898424</v>
      </c>
      <c r="M575" s="60">
        <f t="shared" si="766"/>
        <v>2.1462839083831904E-2</v>
      </c>
      <c r="N575" s="60">
        <f t="shared" si="766"/>
        <v>2.0168843614527275E-2</v>
      </c>
      <c r="O575" s="60">
        <f t="shared" si="766"/>
        <v>2.8634889960971088E-2</v>
      </c>
      <c r="P575" s="60">
        <f t="shared" si="766"/>
        <v>2.6798807788800946E-2</v>
      </c>
      <c r="Q575" s="60">
        <f t="shared" si="766"/>
        <v>0.11709158620686444</v>
      </c>
      <c r="R575" s="60">
        <f t="shared" si="766"/>
        <v>9.5218459056293017E-3</v>
      </c>
      <c r="S575" s="60">
        <f t="shared" si="766"/>
        <v>0.41041160289544409</v>
      </c>
      <c r="T575" s="2"/>
      <c r="U575" s="2"/>
      <c r="V575" s="60"/>
      <c r="W575" s="60"/>
      <c r="X575" s="60"/>
      <c r="Y575" s="60"/>
      <c r="Z575" s="60"/>
      <c r="AA575" s="60"/>
      <c r="AB575" s="60"/>
      <c r="AC575" s="60"/>
      <c r="AD575" s="60"/>
      <c r="AE575" s="60"/>
      <c r="AF575" s="60"/>
      <c r="AG575" s="60"/>
      <c r="AH575" s="60"/>
      <c r="AI575" s="60"/>
      <c r="AJ575" s="60"/>
      <c r="AK575" s="60"/>
      <c r="AL575" s="60"/>
      <c r="AM575" s="60"/>
      <c r="AN575" s="60"/>
      <c r="AO575" s="60"/>
      <c r="AP575" s="60">
        <f t="shared" ref="AP575:DA575" si="767">STDEV(AP560:AP573)</f>
        <v>0.11063060362062443</v>
      </c>
      <c r="AQ575" s="60">
        <f t="shared" si="767"/>
        <v>5.5740834361628815E-3</v>
      </c>
      <c r="AR575" s="60">
        <f t="shared" si="767"/>
        <v>423.21439677563194</v>
      </c>
      <c r="AS575" s="60">
        <f t="shared" si="767"/>
        <v>0.26389883189549779</v>
      </c>
      <c r="AT575" s="60">
        <f t="shared" si="767"/>
        <v>3.1672106557400832E-2</v>
      </c>
      <c r="AU575" s="60">
        <f t="shared" si="767"/>
        <v>1.4277288940554542</v>
      </c>
      <c r="AV575" s="60">
        <f t="shared" si="767"/>
        <v>2.9334443906361924</v>
      </c>
      <c r="AW575" s="60">
        <f t="shared" si="767"/>
        <v>1.1345871466435734E-3</v>
      </c>
      <c r="AX575" s="60">
        <f t="shared" si="767"/>
        <v>5.616338896891957</v>
      </c>
      <c r="AY575" s="60">
        <f t="shared" si="767"/>
        <v>13.470384181603716</v>
      </c>
      <c r="AZ575" s="60" t="e">
        <f t="shared" si="767"/>
        <v>#DIV/0!</v>
      </c>
      <c r="BA575" s="60" t="e">
        <f t="shared" si="767"/>
        <v>#DIV/0!</v>
      </c>
      <c r="BB575" s="60" t="e">
        <f t="shared" si="767"/>
        <v>#DIV/0!</v>
      </c>
      <c r="BC575" s="60">
        <f t="shared" si="767"/>
        <v>0</v>
      </c>
      <c r="BD575" s="60">
        <f t="shared" si="767"/>
        <v>1.0111626970967591</v>
      </c>
      <c r="BE575" s="60" t="e">
        <f t="shared" si="767"/>
        <v>#DIV/0!</v>
      </c>
      <c r="BF575" s="60" t="e">
        <f t="shared" si="767"/>
        <v>#DIV/0!</v>
      </c>
      <c r="BG575" s="60" t="e">
        <f t="shared" si="767"/>
        <v>#DIV/0!</v>
      </c>
      <c r="BH575" s="60" t="e">
        <f t="shared" si="767"/>
        <v>#DIV/0!</v>
      </c>
      <c r="BI575" s="60">
        <f t="shared" si="767"/>
        <v>3.7476659402886685E-2</v>
      </c>
      <c r="BJ575" s="60" t="e">
        <f t="shared" si="767"/>
        <v>#DIV/0!</v>
      </c>
      <c r="BK575" s="60" t="e">
        <f t="shared" si="767"/>
        <v>#DIV/0!</v>
      </c>
      <c r="BL575" s="60" t="e">
        <f t="shared" si="767"/>
        <v>#DIV/0!</v>
      </c>
      <c r="BM575" s="60">
        <f t="shared" si="767"/>
        <v>45.346757877493303</v>
      </c>
      <c r="BN575" s="60">
        <f t="shared" si="767"/>
        <v>1.2798632739476528</v>
      </c>
      <c r="BO575" s="60">
        <f t="shared" si="767"/>
        <v>4.2426406871192848</v>
      </c>
      <c r="BP575" s="60">
        <f t="shared" si="767"/>
        <v>48.005479374754756</v>
      </c>
      <c r="BQ575" s="60">
        <f t="shared" si="767"/>
        <v>2.8213560569343263</v>
      </c>
      <c r="BR575" s="60" t="e">
        <f t="shared" si="767"/>
        <v>#DIV/0!</v>
      </c>
      <c r="BS575" s="60">
        <f t="shared" si="767"/>
        <v>2.4536605307173165</v>
      </c>
      <c r="BT575" s="60">
        <f t="shared" si="767"/>
        <v>282.34773772778942</v>
      </c>
      <c r="BU575" s="60">
        <f t="shared" si="767"/>
        <v>1.8809040379562165</v>
      </c>
      <c r="BV575" s="60">
        <f t="shared" si="767"/>
        <v>3.7830212793480253</v>
      </c>
      <c r="BW575" s="60">
        <f t="shared" si="767"/>
        <v>0.46669047558312149</v>
      </c>
      <c r="BX575" s="60">
        <f t="shared" si="767"/>
        <v>1.6192745289171933</v>
      </c>
      <c r="BY575" s="60">
        <f t="shared" si="767"/>
        <v>0.66468037431535654</v>
      </c>
      <c r="BZ575" s="60">
        <f t="shared" si="767"/>
        <v>4.4547727214752496E-2</v>
      </c>
      <c r="CA575" s="60">
        <f t="shared" si="767"/>
        <v>0.62932503525602779</v>
      </c>
      <c r="CB575" s="60">
        <f t="shared" si="767"/>
        <v>0.12445079348883215</v>
      </c>
      <c r="CC575" s="60">
        <f t="shared" si="767"/>
        <v>0.6858935777509515</v>
      </c>
      <c r="CD575" s="60">
        <f t="shared" si="767"/>
        <v>0.17748380207782355</v>
      </c>
      <c r="CE575" s="60">
        <f t="shared" si="767"/>
        <v>0.50558134854838133</v>
      </c>
      <c r="CF575" s="60">
        <f t="shared" si="767"/>
        <v>6.0104076400856576E-2</v>
      </c>
      <c r="CG575" s="60">
        <f t="shared" si="767"/>
        <v>0.19798989873223138</v>
      </c>
      <c r="CH575" s="60">
        <f t="shared" si="767"/>
        <v>3.394112549695439E-2</v>
      </c>
      <c r="CI575" s="60">
        <f t="shared" si="767"/>
        <v>1.5485638507985395</v>
      </c>
      <c r="CJ575" s="60">
        <f t="shared" si="767"/>
        <v>0.29698484809835041</v>
      </c>
      <c r="CK575" s="60">
        <f t="shared" si="767"/>
        <v>5.7770624022940957</v>
      </c>
      <c r="CL575" s="60">
        <f t="shared" si="767"/>
        <v>3.5567471093683309</v>
      </c>
      <c r="CM575" s="60">
        <f t="shared" si="767"/>
        <v>2.0506096654409891</v>
      </c>
      <c r="CN575" s="60">
        <f t="shared" si="767"/>
        <v>0.28224110160030508</v>
      </c>
      <c r="CO575" s="60">
        <f t="shared" si="767"/>
        <v>0.52986924476289687</v>
      </c>
      <c r="CP575" s="60">
        <f t="shared" si="767"/>
        <v>1.768905159079549</v>
      </c>
      <c r="CQ575" s="60">
        <f t="shared" si="767"/>
        <v>1.3949974609108915</v>
      </c>
      <c r="CR575" s="60">
        <f t="shared" si="767"/>
        <v>1.0400105672374351</v>
      </c>
      <c r="CS575" s="60">
        <f t="shared" si="767"/>
        <v>2.9103798311832598</v>
      </c>
      <c r="CT575" s="60">
        <f t="shared" si="767"/>
        <v>0.30904183732030893</v>
      </c>
      <c r="CU575" s="60">
        <f t="shared" si="767"/>
        <v>0.19510282798289133</v>
      </c>
      <c r="CV575" s="60">
        <f t="shared" si="767"/>
        <v>2.5242445644881452E-3</v>
      </c>
      <c r="CW575" s="60">
        <f t="shared" si="767"/>
        <v>4.6148410717077342</v>
      </c>
      <c r="CX575" s="60">
        <f t="shared" si="767"/>
        <v>0.66254847875328737</v>
      </c>
      <c r="CY575" s="60">
        <f t="shared" si="767"/>
        <v>5.1755935505477031E-2</v>
      </c>
      <c r="CZ575" s="60">
        <f t="shared" si="767"/>
        <v>9.2651169236607149</v>
      </c>
      <c r="DA575" s="60">
        <f t="shared" si="767"/>
        <v>1.3343738489251532E-2</v>
      </c>
      <c r="DB575" s="60">
        <f t="shared" ref="DB575:EL575" si="768">STDEV(DB560:DB573)</f>
        <v>0.76888768272180164</v>
      </c>
      <c r="DC575" s="60">
        <f t="shared" si="768"/>
        <v>3.3002549844783888E-2</v>
      </c>
      <c r="DD575" s="60">
        <f t="shared" si="768"/>
        <v>3.9931666777948975</v>
      </c>
      <c r="DE575" s="60">
        <f t="shared" si="768"/>
        <v>1.5548251231751908</v>
      </c>
      <c r="DF575" s="60">
        <f t="shared" si="768"/>
        <v>21.227757426784301</v>
      </c>
      <c r="DG575" s="60">
        <f t="shared" si="768"/>
        <v>5.625751687303391E-2</v>
      </c>
      <c r="DH575" s="60">
        <f t="shared" si="768"/>
        <v>10.660210690557349</v>
      </c>
      <c r="DI575" s="60">
        <f t="shared" si="768"/>
        <v>2.2771834540924645</v>
      </c>
      <c r="DJ575" s="60">
        <f t="shared" si="768"/>
        <v>0.60614701160656703</v>
      </c>
      <c r="DK575" s="60">
        <f t="shared" si="768"/>
        <v>6.0618972183079451</v>
      </c>
      <c r="DL575" s="60">
        <f t="shared" si="768"/>
        <v>7.7716436899837511</v>
      </c>
      <c r="DM575" s="60">
        <f t="shared" si="768"/>
        <v>2.5721061308076822</v>
      </c>
      <c r="DN575" s="60">
        <f t="shared" si="768"/>
        <v>1.9134574084684137</v>
      </c>
      <c r="DO575" s="60">
        <f t="shared" si="768"/>
        <v>0.70532976764512378</v>
      </c>
      <c r="DP575" s="60">
        <f t="shared" si="768"/>
        <v>0.24073556064801302</v>
      </c>
      <c r="DQ575" s="60">
        <f t="shared" si="768"/>
        <v>5.1359943437076323E-3</v>
      </c>
      <c r="DR575" s="60">
        <f t="shared" si="768"/>
        <v>2.5205248346178648E-2</v>
      </c>
      <c r="DS575" s="60">
        <f t="shared" si="768"/>
        <v>3.3491049233953456</v>
      </c>
      <c r="DT575" s="60">
        <f t="shared" si="768"/>
        <v>6.0788439981478692</v>
      </c>
      <c r="DU575" s="60">
        <f t="shared" si="768"/>
        <v>2.9284055486574905E-2</v>
      </c>
      <c r="DV575" s="60">
        <f t="shared" si="768"/>
        <v>1.1446447872139751E-2</v>
      </c>
      <c r="DW575" s="60">
        <f t="shared" si="768"/>
        <v>2.2326734164532659E-2</v>
      </c>
      <c r="DX575" s="60">
        <f t="shared" si="768"/>
        <v>1.9941239245906031E-2</v>
      </c>
      <c r="DY575" s="60">
        <f t="shared" si="768"/>
        <v>0.52200293537393827</v>
      </c>
      <c r="DZ575" s="60">
        <f t="shared" si="768"/>
        <v>102.21685937260369</v>
      </c>
      <c r="EA575" s="60">
        <f t="shared" si="768"/>
        <v>2.1798914691692044</v>
      </c>
      <c r="EB575" s="60">
        <f t="shared" si="768"/>
        <v>5.4421968337750426E-2</v>
      </c>
      <c r="EC575" s="60">
        <f t="shared" si="768"/>
        <v>1.2310367120657171</v>
      </c>
      <c r="ED575" s="60">
        <f t="shared" si="768"/>
        <v>2.3923568981698087</v>
      </c>
      <c r="EE575" s="60">
        <f t="shared" si="768"/>
        <v>0.96749632175820943</v>
      </c>
      <c r="EF575" s="60">
        <f t="shared" si="768"/>
        <v>8.6787645428980292E-2</v>
      </c>
      <c r="EG575" s="60">
        <f t="shared" si="768"/>
        <v>0.92651169236607123</v>
      </c>
      <c r="EH575" s="60">
        <f t="shared" si="768"/>
        <v>2.7795350770981959</v>
      </c>
      <c r="EI575" s="60">
        <f t="shared" si="768"/>
        <v>2.8293167438884459</v>
      </c>
      <c r="EJ575" s="60">
        <f t="shared" si="768"/>
        <v>2.5877967752738509</v>
      </c>
      <c r="EK575" s="60">
        <f t="shared" si="768"/>
        <v>1.5600158508561552</v>
      </c>
      <c r="EL575" s="60">
        <f t="shared" si="768"/>
        <v>0.51618795026617958</v>
      </c>
    </row>
    <row r="576" spans="1:145" s="12" customFormat="1">
      <c r="B576" s="32"/>
      <c r="C576" s="5"/>
      <c r="D576" s="32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3"/>
      <c r="U576" s="3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N576" s="32"/>
    </row>
    <row r="577" spans="1:145">
      <c r="B577" s="30" t="s">
        <v>1096</v>
      </c>
      <c r="C577" s="18" t="s">
        <v>210</v>
      </c>
      <c r="D577" s="4">
        <v>11</v>
      </c>
      <c r="E577" s="8">
        <v>11</v>
      </c>
      <c r="F577" s="8">
        <v>1</v>
      </c>
      <c r="G577" s="8" t="s">
        <v>1192</v>
      </c>
      <c r="H577" s="8" t="s">
        <v>1193</v>
      </c>
      <c r="I577" s="64">
        <v>3.55</v>
      </c>
      <c r="J577" s="64">
        <v>3.87</v>
      </c>
      <c r="K577" s="64">
        <v>0.4778</v>
      </c>
      <c r="L577" s="64">
        <v>75.599999999999994</v>
      </c>
      <c r="M577" s="64">
        <v>0.1061</v>
      </c>
      <c r="N577" s="64">
        <v>0.1278</v>
      </c>
      <c r="O577" s="64">
        <v>0.63890000000000002</v>
      </c>
      <c r="P577" s="64">
        <v>6.93E-2</v>
      </c>
      <c r="Q577" s="64">
        <v>12.45</v>
      </c>
      <c r="R577" s="64">
        <v>0</v>
      </c>
      <c r="S577" s="64">
        <v>96.89</v>
      </c>
      <c r="T577" s="31"/>
      <c r="V577" s="58">
        <f t="shared" ref="V577:V589" si="769">(I577*100)/S577</f>
        <v>3.6639488079265146</v>
      </c>
      <c r="W577" s="58"/>
      <c r="X577" s="58">
        <f t="shared" ref="X577:X589" si="770">(J577*100)/S577</f>
        <v>3.9942202497677779</v>
      </c>
      <c r="Y577" s="58"/>
      <c r="Z577" s="58">
        <f t="shared" ref="Z577:Z589" si="771">(K577*100)/S577</f>
        <v>0.49313654659923628</v>
      </c>
      <c r="AA577" s="58"/>
      <c r="AB577" s="58">
        <f t="shared" ref="AB577:AB589" si="772">(L577*100)/S577</f>
        <v>78.026628134998447</v>
      </c>
      <c r="AC577" s="58"/>
      <c r="AD577" s="58">
        <f t="shared" ref="AD577:AD589" si="773">(M577*100)/S577</f>
        <v>0.10950562493549386</v>
      </c>
      <c r="AE577" s="58"/>
      <c r="AF577" s="58">
        <f t="shared" ref="AF577:AF589" si="774">(N577*100)/S577</f>
        <v>0.13190215708535452</v>
      </c>
      <c r="AG577" s="58"/>
      <c r="AH577" s="58">
        <f t="shared" ref="AH577:AH589" si="775">(O577*100)/S577</f>
        <v>0.65940757560119723</v>
      </c>
      <c r="AI577" s="58"/>
      <c r="AJ577" s="58">
        <f t="shared" ref="AJ577:AJ589" si="776">(P577*100)/S577</f>
        <v>7.1524409123748578E-2</v>
      </c>
      <c r="AK577" s="58"/>
      <c r="AL577" s="58">
        <f t="shared" ref="AL577:AL589" si="777">(Q577*100)/S577</f>
        <v>12.84962328413665</v>
      </c>
      <c r="AM577" s="58"/>
      <c r="AN577" s="58">
        <f t="shared" ref="AN577:AN589" si="778">(R577*100)/S577</f>
        <v>0</v>
      </c>
      <c r="AO577" s="58"/>
      <c r="AP577" s="58">
        <f t="shared" ref="AP577:AP589" si="779">V577+X577</f>
        <v>7.6581690576942929</v>
      </c>
      <c r="AQ577" s="58">
        <f t="shared" ref="AQ577:AQ589" si="780">AD577/X577</f>
        <v>2.7416020671834625E-2</v>
      </c>
      <c r="AR577" s="58">
        <f t="shared" ref="AR577:AR589" si="781">AB577/AD577</f>
        <v>712.53534401508011</v>
      </c>
      <c r="AS577" s="58">
        <f t="shared" ref="AS577:AS589" si="782">AB577/X577</f>
        <v>19.534883720930232</v>
      </c>
      <c r="AT577" s="58">
        <f t="shared" ref="AT577:AT589" si="783">AF577/AH577</f>
        <v>0.20003130380341211</v>
      </c>
      <c r="AU577" s="58">
        <f t="shared" ref="AU577:AU589" si="784">Z577/AF577</f>
        <v>3.7386541471048518</v>
      </c>
      <c r="AV577" s="58">
        <f t="shared" ref="AV577:AV589" si="785">Z577/AD577</f>
        <v>4.5032987747408111</v>
      </c>
      <c r="AW577" s="58">
        <f t="shared" ref="AW577:AW589" si="786">Z577/AB577</f>
        <v>6.3201058201058213E-3</v>
      </c>
      <c r="AX577" s="58">
        <f t="shared" ref="AX577:AX589" si="787">((AF577/40.311)/((AF577/40.311)+(Z577/159.688)))*100</f>
        <v>51.446392190570734</v>
      </c>
      <c r="AY577" s="75">
        <v>42.19</v>
      </c>
      <c r="AZ577" s="75"/>
      <c r="BA577" s="75"/>
      <c r="BB577" s="75"/>
      <c r="BC577" s="75">
        <v>4574.09</v>
      </c>
      <c r="BD577" s="75">
        <v>4.0999999999999996</v>
      </c>
      <c r="BE577" s="75"/>
      <c r="BF577" s="75"/>
      <c r="BG577" s="76" t="s">
        <v>475</v>
      </c>
      <c r="BH577" s="76"/>
      <c r="BI577" s="76">
        <v>0.17399999999999999</v>
      </c>
      <c r="BJ577" s="76"/>
      <c r="BK577" s="76"/>
      <c r="BL577" s="76"/>
      <c r="BM577" s="75">
        <v>139.88999999999999</v>
      </c>
      <c r="BN577" s="75">
        <v>58.88</v>
      </c>
      <c r="BO577" s="77">
        <v>10.02</v>
      </c>
      <c r="BP577" s="75">
        <v>43.93</v>
      </c>
      <c r="BQ577" s="75">
        <v>6.74</v>
      </c>
      <c r="BR577" s="75"/>
      <c r="BS577" s="75">
        <v>6.9</v>
      </c>
      <c r="BT577" s="75">
        <v>1069.25</v>
      </c>
      <c r="BU577" s="75">
        <v>13.31</v>
      </c>
      <c r="BV577" s="75">
        <v>28.1</v>
      </c>
      <c r="BW577" s="75">
        <v>2.88</v>
      </c>
      <c r="BX577" s="75">
        <v>9.99</v>
      </c>
      <c r="BY577" s="75">
        <v>1.59</v>
      </c>
      <c r="BZ577" s="75">
        <v>0.29699999999999999</v>
      </c>
      <c r="CA577" s="75">
        <v>1.72</v>
      </c>
      <c r="CB577" s="75">
        <v>0.27400000000000002</v>
      </c>
      <c r="CC577" s="75">
        <v>1.69</v>
      </c>
      <c r="CD577" s="75">
        <v>0.29099999999999998</v>
      </c>
      <c r="CE577" s="75">
        <v>1.01</v>
      </c>
      <c r="CF577" s="77">
        <v>0.17799999999999999</v>
      </c>
      <c r="CG577" s="75">
        <v>1.1299999999999999</v>
      </c>
      <c r="CH577" s="77">
        <v>0.185</v>
      </c>
      <c r="CI577" s="75">
        <v>2.37</v>
      </c>
      <c r="CJ577" s="75">
        <v>0.75600000000000001</v>
      </c>
      <c r="CK577" s="77">
        <v>14.92</v>
      </c>
      <c r="CL577" s="75">
        <v>11.58</v>
      </c>
      <c r="CM577" s="75">
        <v>5.03</v>
      </c>
      <c r="CN577" s="78">
        <f>BU577/CL577</f>
        <v>1.1493955094991364</v>
      </c>
      <c r="CO577" s="78">
        <f>BU577/CG577</f>
        <v>11.778761061946904</v>
      </c>
      <c r="CP577" s="78">
        <f>BM577/BU577</f>
        <v>10.51014274981217</v>
      </c>
      <c r="CQ577" s="78">
        <f>BU577/BY577</f>
        <v>8.3710691823899364</v>
      </c>
      <c r="CR577" s="78">
        <f>BV577/CG577</f>
        <v>24.867256637168147</v>
      </c>
      <c r="CS577" s="78">
        <f>BP577/BS577</f>
        <v>6.3666666666666663</v>
      </c>
      <c r="CT577" s="78">
        <f>CK577/BX577</f>
        <v>1.4934934934934934</v>
      </c>
      <c r="CU577" s="78">
        <f>AY577/BO577</f>
        <v>4.2105788423153694</v>
      </c>
      <c r="CV577" s="78">
        <f>BQ577/BM577</f>
        <v>4.8180713417685331E-2</v>
      </c>
      <c r="CW577" s="78">
        <f>BT577/BV577</f>
        <v>38.05160142348754</v>
      </c>
      <c r="CX577" s="78">
        <f>BV577/CK577</f>
        <v>1.8833780160857909</v>
      </c>
      <c r="CY577" s="78">
        <f>CM577/CL577</f>
        <v>0.43436960276338515</v>
      </c>
      <c r="CZ577" s="79">
        <f>BT577/BU577</f>
        <v>80.334335086401197</v>
      </c>
      <c r="DA577" s="78">
        <f>CM577/CK577</f>
        <v>0.3371313672922252</v>
      </c>
      <c r="DB577" s="79">
        <f>BT577/BM577</f>
        <v>7.6435056115519346</v>
      </c>
      <c r="DC577" s="79">
        <f>BQ577/CJ577</f>
        <v>8.9153439153439162</v>
      </c>
      <c r="DD577" s="78">
        <f>BT577/CL577</f>
        <v>92.335924006908456</v>
      </c>
      <c r="DE577" s="78">
        <f>CL577/CJ577</f>
        <v>15.317460317460318</v>
      </c>
      <c r="DF577" s="78">
        <f>BT577/BQ577</f>
        <v>158.64243323442136</v>
      </c>
      <c r="DG577" s="78">
        <f>BQ577/CL577</f>
        <v>0.5820379965457686</v>
      </c>
      <c r="DH577" s="78">
        <f>BM577/CI577</f>
        <v>59.025316455696192</v>
      </c>
      <c r="DI577" s="78">
        <f>BM577/BX577</f>
        <v>14.003003003003002</v>
      </c>
      <c r="DJ577" s="78">
        <f>BM577/BN577</f>
        <v>2.3758491847826084</v>
      </c>
      <c r="DK577" s="78">
        <f>BT577/BP577</f>
        <v>24.339858866378329</v>
      </c>
      <c r="DL577" s="67">
        <f>(AD577*0.59933)/BP577*10000</f>
        <v>14.939678168128735</v>
      </c>
      <c r="DM577" s="78">
        <f>BP577/BQ577</f>
        <v>6.5178041543026701</v>
      </c>
      <c r="DN577" s="78">
        <f>CC577/CH577</f>
        <v>9.1351351351351351</v>
      </c>
      <c r="DO577" s="78">
        <f>BU577/BQ577</f>
        <v>1.9747774480712166</v>
      </c>
      <c r="DP577" s="78">
        <f>BY577/CG577</f>
        <v>1.4070796460176993</v>
      </c>
      <c r="DQ577" s="78">
        <f>CJ577/CM577</f>
        <v>0.15029821073558647</v>
      </c>
      <c r="DR577" s="78">
        <f>BQ577/BP577</f>
        <v>0.15342590484862281</v>
      </c>
      <c r="DS577" s="78">
        <f>BV577/BZ577</f>
        <v>94.612794612794616</v>
      </c>
      <c r="DT577" s="78">
        <f>BV577/CI577</f>
        <v>11.856540084388186</v>
      </c>
      <c r="DU577" s="78">
        <f>BY577/BX577</f>
        <v>0.15915915915915915</v>
      </c>
      <c r="DV577" s="78">
        <f>BY577/BP577</f>
        <v>3.6193944912360575E-2</v>
      </c>
      <c r="DW577" s="78">
        <f>CH577/CI577</f>
        <v>7.8059071729957796E-2</v>
      </c>
      <c r="DX577" s="67">
        <f>(X577*0.83014)/BU577</f>
        <v>0.24911810654712421</v>
      </c>
      <c r="DY577" s="67">
        <f>BM577/CL577</f>
        <v>12.080310880829014</v>
      </c>
      <c r="DZ577" s="67">
        <f>BQ577/(AD577*0.59933)</f>
        <v>102.69692768612039</v>
      </c>
      <c r="EA577" s="80">
        <f>BP577/CI577</f>
        <v>18.535864978902953</v>
      </c>
      <c r="EB577" s="80">
        <f>BQ577/CM577</f>
        <v>1.3399602385685885</v>
      </c>
      <c r="EC577" s="81">
        <f>BM577/BS577</f>
        <v>20.27391304347826</v>
      </c>
      <c r="ED577" s="80">
        <f>BV577/CM577</f>
        <v>5.5864811133200796</v>
      </c>
      <c r="EE577" s="81">
        <f>BN577/BX577</f>
        <v>5.8938938938938943</v>
      </c>
      <c r="EF577" s="81">
        <f>CM577/BU577</f>
        <v>0.37791134485349359</v>
      </c>
      <c r="EG577" s="81">
        <f>BT577/BU577*0.1</f>
        <v>8.0334335086401207</v>
      </c>
      <c r="EH577" s="81">
        <f>BT577/BU577*0.3</f>
        <v>24.100300525920357</v>
      </c>
      <c r="EI577" s="81">
        <f>DM577*1.1</f>
        <v>7.1695845697329377</v>
      </c>
      <c r="EJ577" s="81">
        <f>CY577*50</f>
        <v>21.718480138169259</v>
      </c>
      <c r="EK577" s="81">
        <f>CR577*1.5</f>
        <v>37.300884955752224</v>
      </c>
      <c r="EL577" s="81">
        <f>CI577/3</f>
        <v>0.79</v>
      </c>
      <c r="EN577" s="4">
        <v>11</v>
      </c>
      <c r="EO577" s="8">
        <v>1</v>
      </c>
    </row>
    <row r="578" spans="1:145">
      <c r="B578" s="30" t="s">
        <v>1097</v>
      </c>
      <c r="C578" s="18" t="s">
        <v>210</v>
      </c>
      <c r="D578" s="4">
        <v>11</v>
      </c>
      <c r="E578" s="8">
        <v>11</v>
      </c>
      <c r="F578" s="8">
        <v>1</v>
      </c>
      <c r="I578" s="64">
        <v>3.56</v>
      </c>
      <c r="J578" s="64">
        <v>3.88</v>
      </c>
      <c r="K578" s="64">
        <v>0.64939999999999998</v>
      </c>
      <c r="L578" s="64">
        <v>75.27</v>
      </c>
      <c r="M578" s="64">
        <v>0.1348</v>
      </c>
      <c r="N578" s="64">
        <v>7.3499999999999996E-2</v>
      </c>
      <c r="O578" s="64">
        <v>0.65590000000000004</v>
      </c>
      <c r="P578" s="64">
        <v>0.10050000000000001</v>
      </c>
      <c r="Q578" s="64">
        <v>12.48</v>
      </c>
      <c r="R578" s="64">
        <v>2.4199999999999999E-2</v>
      </c>
      <c r="S578" s="64">
        <v>96.828400000000002</v>
      </c>
      <c r="T578" s="31"/>
      <c r="V578" s="58">
        <f t="shared" si="769"/>
        <v>3.6766072763775917</v>
      </c>
      <c r="W578" s="58"/>
      <c r="X578" s="58">
        <f t="shared" si="770"/>
        <v>4.0070888293104092</v>
      </c>
      <c r="Y578" s="58"/>
      <c r="Z578" s="58">
        <f t="shared" si="771"/>
        <v>0.67067100148303593</v>
      </c>
      <c r="AA578" s="58"/>
      <c r="AB578" s="58">
        <f t="shared" si="772"/>
        <v>77.7354577789161</v>
      </c>
      <c r="AC578" s="58"/>
      <c r="AD578" s="58">
        <f t="shared" si="773"/>
        <v>0.13921535417294925</v>
      </c>
      <c r="AE578" s="58"/>
      <c r="AF578" s="58">
        <f t="shared" si="774"/>
        <v>7.5907481689256456E-2</v>
      </c>
      <c r="AG578" s="58"/>
      <c r="AH578" s="58">
        <f t="shared" si="775"/>
        <v>0.67738390802698389</v>
      </c>
      <c r="AI578" s="58"/>
      <c r="AJ578" s="58">
        <f t="shared" si="776"/>
        <v>0.10379186271796291</v>
      </c>
      <c r="AK578" s="58"/>
      <c r="AL578" s="58">
        <f t="shared" si="777"/>
        <v>12.888780564379871</v>
      </c>
      <c r="AM578" s="58"/>
      <c r="AN578" s="58">
        <f t="shared" si="778"/>
        <v>2.4992667440544302E-2</v>
      </c>
      <c r="AO578" s="58"/>
      <c r="AP578" s="58">
        <f t="shared" si="779"/>
        <v>7.6836961056880009</v>
      </c>
      <c r="AQ578" s="58">
        <f t="shared" si="780"/>
        <v>3.4742268041237111E-2</v>
      </c>
      <c r="AR578" s="58">
        <f t="shared" si="781"/>
        <v>558.38278931750745</v>
      </c>
      <c r="AS578" s="58">
        <f t="shared" si="782"/>
        <v>19.399484536082472</v>
      </c>
      <c r="AT578" s="58">
        <f t="shared" si="783"/>
        <v>0.11205976520811098</v>
      </c>
      <c r="AU578" s="58">
        <f t="shared" si="784"/>
        <v>8.835374149659863</v>
      </c>
      <c r="AV578" s="58">
        <f t="shared" si="785"/>
        <v>4.8175074183976259</v>
      </c>
      <c r="AW578" s="58">
        <f t="shared" si="786"/>
        <v>8.6276072804570211E-3</v>
      </c>
      <c r="AX578" s="58">
        <f t="shared" si="787"/>
        <v>30.956239693368687</v>
      </c>
      <c r="AY578" s="75">
        <v>38.619999999999997</v>
      </c>
      <c r="AZ578" s="75"/>
      <c r="BA578" s="75"/>
      <c r="BB578" s="75"/>
      <c r="BC578" s="75">
        <v>4574.09</v>
      </c>
      <c r="BD578" s="75">
        <v>3.88</v>
      </c>
      <c r="BE578" s="75"/>
      <c r="BF578" s="75"/>
      <c r="BG578" s="76" t="s">
        <v>492</v>
      </c>
      <c r="BH578" s="76"/>
      <c r="BI578" s="76">
        <v>0.22</v>
      </c>
      <c r="BJ578" s="76"/>
      <c r="BK578" s="76"/>
      <c r="BL578" s="76"/>
      <c r="BM578" s="75">
        <v>126.34</v>
      </c>
      <c r="BN578" s="75">
        <v>67.91</v>
      </c>
      <c r="BO578" s="77">
        <v>10.050000000000001</v>
      </c>
      <c r="BP578" s="75">
        <v>47.91</v>
      </c>
      <c r="BQ578" s="75">
        <v>5.52</v>
      </c>
      <c r="BR578" s="75"/>
      <c r="BS578" s="75">
        <v>5.8</v>
      </c>
      <c r="BT578" s="75">
        <v>967.98</v>
      </c>
      <c r="BU578" s="75">
        <v>14.71</v>
      </c>
      <c r="BV578" s="75">
        <v>28.41</v>
      </c>
      <c r="BW578" s="75">
        <v>3.11</v>
      </c>
      <c r="BX578" s="75">
        <v>10.38</v>
      </c>
      <c r="BY578" s="75">
        <v>1.82</v>
      </c>
      <c r="BZ578" s="75">
        <v>0.313</v>
      </c>
      <c r="CA578" s="75">
        <v>1.8</v>
      </c>
      <c r="CB578" s="75">
        <v>0.23400000000000001</v>
      </c>
      <c r="CC578" s="75">
        <v>1.51</v>
      </c>
      <c r="CD578" s="75">
        <v>0.314</v>
      </c>
      <c r="CE578" s="75">
        <v>0.95</v>
      </c>
      <c r="CF578" s="77">
        <v>0.151</v>
      </c>
      <c r="CG578" s="75">
        <v>1.03</v>
      </c>
      <c r="CH578" s="77">
        <v>0.17199999999999999</v>
      </c>
      <c r="CI578" s="75">
        <v>2.0499999999999998</v>
      </c>
      <c r="CJ578" s="75">
        <v>0.48299999999999998</v>
      </c>
      <c r="CK578" s="77">
        <v>12.53</v>
      </c>
      <c r="CL578" s="75">
        <v>10.7</v>
      </c>
      <c r="CM578" s="75">
        <v>4.4000000000000004</v>
      </c>
      <c r="CN578" s="78">
        <f>BU578/CL578</f>
        <v>1.3747663551401872</v>
      </c>
      <c r="CO578" s="78">
        <f>BU578/CG578</f>
        <v>14.281553398058254</v>
      </c>
      <c r="CP578" s="78">
        <f>BM578/BU578</f>
        <v>8.5887151597552691</v>
      </c>
      <c r="CQ578" s="78">
        <f>BU578/BY578</f>
        <v>8.0824175824175821</v>
      </c>
      <c r="CR578" s="78">
        <f>BV578/CG578</f>
        <v>27.582524271844658</v>
      </c>
      <c r="CS578" s="78">
        <f>BP578/BS578</f>
        <v>8.2603448275862057</v>
      </c>
      <c r="CT578" s="78">
        <f>CK578/BX578</f>
        <v>1.2071290944123312</v>
      </c>
      <c r="CU578" s="78">
        <f>AY578/BO578</f>
        <v>3.8427860696517406</v>
      </c>
      <c r="CV578" s="78">
        <f>BQ578/BM578</f>
        <v>4.3691625771727083E-2</v>
      </c>
      <c r="CW578" s="78">
        <f>BT578/BV578</f>
        <v>34.071805702217532</v>
      </c>
      <c r="CX578" s="78">
        <f>BV578/CK578</f>
        <v>2.2673583399840385</v>
      </c>
      <c r="CY578" s="78">
        <f>CM578/CL578</f>
        <v>0.41121495327102808</v>
      </c>
      <c r="CZ578" s="79">
        <f>BT578/BU578</f>
        <v>65.804214819850444</v>
      </c>
      <c r="DA578" s="78">
        <f>CM578/CK578</f>
        <v>0.35115722266560262</v>
      </c>
      <c r="DB578" s="79">
        <f>BT578/BM578</f>
        <v>7.6617065062529681</v>
      </c>
      <c r="DC578" s="79">
        <f>BQ578/CJ578</f>
        <v>11.428571428571429</v>
      </c>
      <c r="DD578" s="78">
        <f>BT578/CL578</f>
        <v>90.465420560747674</v>
      </c>
      <c r="DE578" s="78">
        <f>CL578/CJ578</f>
        <v>22.153209109730849</v>
      </c>
      <c r="DF578" s="78">
        <f>BT578/BQ578</f>
        <v>175.35869565217394</v>
      </c>
      <c r="DG578" s="78">
        <f>BQ578/CL578</f>
        <v>0.51588785046728969</v>
      </c>
      <c r="DH578" s="78">
        <f>BM578/CI578</f>
        <v>61.629268292682937</v>
      </c>
      <c r="DI578" s="78">
        <f>BM578/BX578</f>
        <v>12.171483622350674</v>
      </c>
      <c r="DJ578" s="78">
        <f>BM578/BN578</f>
        <v>1.8604034751877487</v>
      </c>
      <c r="DK578" s="78">
        <f>BT578/BP578</f>
        <v>20.204132748904197</v>
      </c>
      <c r="DL578" s="67">
        <f>(AD578*0.59933)/BP578*10000</f>
        <v>17.415140516901207</v>
      </c>
      <c r="DM578" s="78">
        <f>BP578/BQ578</f>
        <v>8.679347826086957</v>
      </c>
      <c r="DN578" s="78">
        <f>CC578/CH578</f>
        <v>8.779069767441861</v>
      </c>
      <c r="DO578" s="78">
        <f>BU578/BQ578</f>
        <v>2.6648550724637685</v>
      </c>
      <c r="DP578" s="78">
        <f>BY578/CG578</f>
        <v>1.766990291262136</v>
      </c>
      <c r="DQ578" s="78">
        <f>CJ578/CM578</f>
        <v>0.10977272727272726</v>
      </c>
      <c r="DR578" s="78">
        <f>BQ578/BP578</f>
        <v>0.11521603005635567</v>
      </c>
      <c r="DS578" s="78">
        <f>BV578/BZ578</f>
        <v>90.766773162939302</v>
      </c>
      <c r="DT578" s="78">
        <f>BV578/CI578</f>
        <v>13.858536585365854</v>
      </c>
      <c r="DU578" s="78">
        <f>BY578/BX578</f>
        <v>0.17533718689788053</v>
      </c>
      <c r="DV578" s="78">
        <f>BY578/BP578</f>
        <v>3.7987893967856401E-2</v>
      </c>
      <c r="DW578" s="78">
        <f>CH578/CI578</f>
        <v>8.3902439024390249E-2</v>
      </c>
      <c r="DX578" s="67">
        <f>(X578*0.83014)/BU578</f>
        <v>0.22613492323342915</v>
      </c>
      <c r="DY578" s="67">
        <f>BM578/CL578</f>
        <v>11.807476635514019</v>
      </c>
      <c r="DZ578" s="67">
        <f>BQ578/(AD578*0.59933)</f>
        <v>66.158541726688767</v>
      </c>
      <c r="EA578" s="80">
        <f>BP578/CI578</f>
        <v>23.370731707317074</v>
      </c>
      <c r="EB578" s="80">
        <f>BQ578/CM578</f>
        <v>1.2545454545454544</v>
      </c>
      <c r="EC578" s="81">
        <f>BM578/BS578</f>
        <v>21.782758620689656</v>
      </c>
      <c r="ED578" s="80">
        <f>BV578/CM578</f>
        <v>6.4568181818181811</v>
      </c>
      <c r="EE578" s="81">
        <f>BN578/BX578</f>
        <v>6.5423892100192669</v>
      </c>
      <c r="EF578" s="81">
        <f>CM578/BU578</f>
        <v>0.2991162474507138</v>
      </c>
      <c r="EG578" s="81">
        <f>BT578/BU578*0.1</f>
        <v>6.5804214819850451</v>
      </c>
      <c r="EH578" s="81">
        <f>BT578/BU578*0.3</f>
        <v>19.741264445955132</v>
      </c>
      <c r="EI578" s="81">
        <f>DM578*1.1</f>
        <v>9.547282608695653</v>
      </c>
      <c r="EJ578" s="81">
        <f>CY578*50</f>
        <v>20.560747663551403</v>
      </c>
      <c r="EK578" s="81">
        <f>CR578*1.5</f>
        <v>41.373786407766985</v>
      </c>
      <c r="EL578" s="81">
        <f>CI578/3</f>
        <v>0.68333333333333324</v>
      </c>
      <c r="EN578" s="4">
        <v>11</v>
      </c>
      <c r="EO578" s="8">
        <v>1</v>
      </c>
    </row>
    <row r="579" spans="1:145">
      <c r="B579" s="30" t="s">
        <v>1098</v>
      </c>
      <c r="C579" s="18" t="s">
        <v>210</v>
      </c>
      <c r="D579" s="4">
        <v>11</v>
      </c>
      <c r="E579" s="8">
        <v>11</v>
      </c>
      <c r="F579" s="8">
        <v>1</v>
      </c>
      <c r="I579" s="64">
        <v>3.66</v>
      </c>
      <c r="J579" s="64">
        <v>3.87</v>
      </c>
      <c r="K579" s="64">
        <v>0.65580000000000005</v>
      </c>
      <c r="L579" s="64">
        <v>75.040000000000006</v>
      </c>
      <c r="M579" s="64">
        <v>6.9199999999999998E-2</v>
      </c>
      <c r="N579" s="64">
        <v>5.8099999999999999E-2</v>
      </c>
      <c r="O579" s="64">
        <v>0.59019999999999995</v>
      </c>
      <c r="P579" s="64">
        <v>4.9000000000000002E-2</v>
      </c>
      <c r="Q579" s="64">
        <v>12.11</v>
      </c>
      <c r="R579" s="64">
        <v>2.4199999999999999E-2</v>
      </c>
      <c r="S579" s="64">
        <v>96.126599999999996</v>
      </c>
      <c r="T579" s="31"/>
      <c r="V579" s="58">
        <f t="shared" si="769"/>
        <v>3.8074788872174823</v>
      </c>
      <c r="W579" s="58"/>
      <c r="X579" s="58">
        <f t="shared" si="770"/>
        <v>4.0259407905824194</v>
      </c>
      <c r="Y579" s="58"/>
      <c r="Z579" s="58">
        <f t="shared" si="771"/>
        <v>0.68222531536536191</v>
      </c>
      <c r="AA579" s="58"/>
      <c r="AB579" s="58">
        <f t="shared" si="772"/>
        <v>78.063720135737668</v>
      </c>
      <c r="AC579" s="58"/>
      <c r="AD579" s="58">
        <f t="shared" si="773"/>
        <v>7.1988398632636549E-2</v>
      </c>
      <c r="AE579" s="58"/>
      <c r="AF579" s="58">
        <f t="shared" si="774"/>
        <v>6.0441126597632705E-2</v>
      </c>
      <c r="AG579" s="58"/>
      <c r="AH579" s="58">
        <f t="shared" si="775"/>
        <v>0.61398197793326714</v>
      </c>
      <c r="AI579" s="58"/>
      <c r="AJ579" s="58">
        <f t="shared" si="776"/>
        <v>5.0974444118485417E-2</v>
      </c>
      <c r="AK579" s="58"/>
      <c r="AL579" s="58">
        <f t="shared" si="777"/>
        <v>12.597969760711395</v>
      </c>
      <c r="AM579" s="58"/>
      <c r="AN579" s="58">
        <f t="shared" si="778"/>
        <v>2.5175133625864224E-2</v>
      </c>
      <c r="AO579" s="58"/>
      <c r="AP579" s="58">
        <f t="shared" si="779"/>
        <v>7.8334196777999017</v>
      </c>
      <c r="AQ579" s="58">
        <f t="shared" si="780"/>
        <v>1.7881136950904396E-2</v>
      </c>
      <c r="AR579" s="58">
        <f t="shared" si="781"/>
        <v>1084.3930635838151</v>
      </c>
      <c r="AS579" s="58">
        <f t="shared" si="782"/>
        <v>19.390180878552972</v>
      </c>
      <c r="AT579" s="58">
        <f t="shared" si="783"/>
        <v>9.844120637072179E-2</v>
      </c>
      <c r="AU579" s="58">
        <f t="shared" si="784"/>
        <v>11.287435456110154</v>
      </c>
      <c r="AV579" s="58">
        <f t="shared" si="785"/>
        <v>9.4768786127167619</v>
      </c>
      <c r="AW579" s="58">
        <f t="shared" si="786"/>
        <v>8.7393390191897648E-3</v>
      </c>
      <c r="AX579" s="58">
        <f t="shared" si="787"/>
        <v>25.97837779724226</v>
      </c>
      <c r="AY579" s="75">
        <v>38.090000000000003</v>
      </c>
      <c r="AZ579" s="75"/>
      <c r="BA579" s="75"/>
      <c r="BB579" s="75"/>
      <c r="BC579" s="75">
        <v>4574.09</v>
      </c>
      <c r="BD579" s="75">
        <v>3.62</v>
      </c>
      <c r="BE579" s="75"/>
      <c r="BF579" s="75"/>
      <c r="BG579" s="76" t="s">
        <v>493</v>
      </c>
      <c r="BH579" s="76"/>
      <c r="BI579" s="76">
        <v>0.127</v>
      </c>
      <c r="BJ579" s="76"/>
      <c r="BK579" s="76"/>
      <c r="BL579" s="76"/>
      <c r="BM579" s="75">
        <v>118.07</v>
      </c>
      <c r="BN579" s="75">
        <v>64.16</v>
      </c>
      <c r="BO579" s="77">
        <v>9.41</v>
      </c>
      <c r="BP579" s="75">
        <v>44.29</v>
      </c>
      <c r="BQ579" s="75">
        <v>5.96</v>
      </c>
      <c r="BR579" s="75"/>
      <c r="BS579" s="75">
        <v>5.95</v>
      </c>
      <c r="BT579" s="75">
        <v>1001.76</v>
      </c>
      <c r="BU579" s="75">
        <v>14.77</v>
      </c>
      <c r="BV579" s="75">
        <v>30.41</v>
      </c>
      <c r="BW579" s="75">
        <v>3.29</v>
      </c>
      <c r="BX579" s="75">
        <v>10.87</v>
      </c>
      <c r="BY579" s="75">
        <v>2.08</v>
      </c>
      <c r="BZ579" s="75">
        <v>0.33200000000000002</v>
      </c>
      <c r="CA579" s="75">
        <v>1.72</v>
      </c>
      <c r="CB579" s="75">
        <v>0.23300000000000001</v>
      </c>
      <c r="CC579" s="75">
        <v>1.54</v>
      </c>
      <c r="CD579" s="75">
        <v>0.25900000000000001</v>
      </c>
      <c r="CE579" s="75">
        <v>1</v>
      </c>
      <c r="CF579" s="77">
        <v>0.14299999999999999</v>
      </c>
      <c r="CG579" s="75">
        <v>1.02</v>
      </c>
      <c r="CH579" s="77">
        <v>0.155</v>
      </c>
      <c r="CI579" s="75">
        <v>1.97</v>
      </c>
      <c r="CJ579" s="75">
        <v>0.59299999999999997</v>
      </c>
      <c r="CK579" s="77">
        <v>12.27</v>
      </c>
      <c r="CL579" s="75">
        <v>10.17</v>
      </c>
      <c r="CM579" s="75">
        <v>4.28</v>
      </c>
      <c r="CN579" s="78">
        <f>BU579/CL579</f>
        <v>1.4523107177974435</v>
      </c>
      <c r="CO579" s="78">
        <f>BU579/CG579</f>
        <v>14.480392156862745</v>
      </c>
      <c r="CP579" s="78">
        <f>BM579/BU579</f>
        <v>7.9939065673662828</v>
      </c>
      <c r="CQ579" s="78">
        <f>BU579/BY579</f>
        <v>7.1009615384615383</v>
      </c>
      <c r="CR579" s="78">
        <f>BV579/CG579</f>
        <v>29.813725490196077</v>
      </c>
      <c r="CS579" s="78">
        <f>BP579/BS579</f>
        <v>7.443697478991596</v>
      </c>
      <c r="CT579" s="78">
        <f>CK579/BX579</f>
        <v>1.1287948482060719</v>
      </c>
      <c r="CU579" s="78">
        <f>AY579/BO579</f>
        <v>4.0478214665249741</v>
      </c>
      <c r="CV579" s="78">
        <f>BQ579/BM579</f>
        <v>5.0478529685779622E-2</v>
      </c>
      <c r="CW579" s="78">
        <f>BT579/BV579</f>
        <v>32.941795462019073</v>
      </c>
      <c r="CX579" s="78">
        <f>BV579/CK579</f>
        <v>2.4784026079869603</v>
      </c>
      <c r="CY579" s="78">
        <f>CM579/CL579</f>
        <v>0.42084562438544743</v>
      </c>
      <c r="CZ579" s="79">
        <f>BT579/BU579</f>
        <v>67.823967501692621</v>
      </c>
      <c r="DA579" s="78">
        <f>CM579/CK579</f>
        <v>0.34881825590872051</v>
      </c>
      <c r="DB579" s="79">
        <f>BT579/BM579</f>
        <v>8.4844583721521136</v>
      </c>
      <c r="DC579" s="79">
        <f>BQ579/CJ579</f>
        <v>10.050590219224283</v>
      </c>
      <c r="DD579" s="78">
        <f>BT579/CL579</f>
        <v>98.501474926253692</v>
      </c>
      <c r="DE579" s="78">
        <f>CL579/CJ579</f>
        <v>17.150084317032043</v>
      </c>
      <c r="DF579" s="78">
        <f>BT579/BQ579</f>
        <v>168.08053691275168</v>
      </c>
      <c r="DG579" s="78">
        <f>BQ579/CL579</f>
        <v>0.58603736479842672</v>
      </c>
      <c r="DH579" s="78">
        <f>BM579/CI579</f>
        <v>59.934010152284259</v>
      </c>
      <c r="DI579" s="78">
        <f>BM579/BX579</f>
        <v>10.86200551977921</v>
      </c>
      <c r="DJ579" s="78">
        <f>BM579/BN579</f>
        <v>1.8402431421446384</v>
      </c>
      <c r="DK579" s="78">
        <f>BT579/BP579</f>
        <v>22.618198238880108</v>
      </c>
      <c r="DL579" s="67">
        <f>(AD579*0.59933)/BP579*10000</f>
        <v>9.7414330441404537</v>
      </c>
      <c r="DM579" s="78">
        <f>BP579/BQ579</f>
        <v>7.4312080536912752</v>
      </c>
      <c r="DN579" s="78">
        <f>CC579/CH579</f>
        <v>9.935483870967742</v>
      </c>
      <c r="DO579" s="78">
        <f>BU579/BQ579</f>
        <v>2.4781879194630871</v>
      </c>
      <c r="DP579" s="78">
        <f>BY579/CG579</f>
        <v>2.0392156862745097</v>
      </c>
      <c r="DQ579" s="78">
        <f>CJ579/CM579</f>
        <v>0.13855140186915887</v>
      </c>
      <c r="DR579" s="78">
        <f>BQ579/BP579</f>
        <v>0.1345676224881463</v>
      </c>
      <c r="DS579" s="78">
        <f>BV579/BZ579</f>
        <v>91.596385542168676</v>
      </c>
      <c r="DT579" s="78">
        <f>BV579/CI579</f>
        <v>15.436548223350254</v>
      </c>
      <c r="DU579" s="78">
        <f>BY579/BX579</f>
        <v>0.19135234590616376</v>
      </c>
      <c r="DV579" s="78">
        <f>BY579/BP579</f>
        <v>4.6963197109957104E-2</v>
      </c>
      <c r="DW579" s="78">
        <f>CH579/CI579</f>
        <v>7.8680203045685279E-2</v>
      </c>
      <c r="DX579" s="67">
        <f>(X579*0.83014)/BU579</f>
        <v>0.22627586241666145</v>
      </c>
      <c r="DY579" s="67">
        <f>BM579/CL579</f>
        <v>11.609636184857424</v>
      </c>
      <c r="DZ579" s="67">
        <f>BQ579/(AD579*0.59933)</f>
        <v>138.13945225347493</v>
      </c>
      <c r="EA579" s="80">
        <f>BP579/CI579</f>
        <v>22.482233502538072</v>
      </c>
      <c r="EB579" s="80">
        <f>BQ579/CM579</f>
        <v>1.3925233644859811</v>
      </c>
      <c r="EC579" s="81">
        <f>BM579/BS579</f>
        <v>19.843697478991594</v>
      </c>
      <c r="ED579" s="80">
        <f>BV579/CM579</f>
        <v>7.1051401869158877</v>
      </c>
      <c r="EE579" s="81">
        <f>BN579/BX579</f>
        <v>5.9024839006439747</v>
      </c>
      <c r="EF579" s="81">
        <f>CM579/BU579</f>
        <v>0.28977657413676372</v>
      </c>
      <c r="EG579" s="81">
        <f>BT579/BU579*0.1</f>
        <v>6.7823967501692621</v>
      </c>
      <c r="EH579" s="81">
        <f>BT579/BU579*0.3</f>
        <v>20.347190250507786</v>
      </c>
      <c r="EI579" s="81">
        <f>DM579*1.1</f>
        <v>8.1743288590604042</v>
      </c>
      <c r="EJ579" s="81">
        <f>CY579*50</f>
        <v>21.042281219272372</v>
      </c>
      <c r="EK579" s="81">
        <f>CR579*1.5</f>
        <v>44.720588235294116</v>
      </c>
      <c r="EL579" s="81">
        <f>CI579/3</f>
        <v>0.65666666666666662</v>
      </c>
      <c r="EN579" s="4">
        <v>11</v>
      </c>
      <c r="EO579" s="8">
        <v>1</v>
      </c>
    </row>
    <row r="580" spans="1:145">
      <c r="B580" s="30" t="s">
        <v>1099</v>
      </c>
      <c r="C580" s="18" t="s">
        <v>210</v>
      </c>
      <c r="D580" s="4">
        <v>11</v>
      </c>
      <c r="E580" s="8">
        <v>11</v>
      </c>
      <c r="F580" s="8">
        <v>1</v>
      </c>
      <c r="I580" s="64">
        <v>3.59</v>
      </c>
      <c r="J580" s="64">
        <v>3.93</v>
      </c>
      <c r="K580" s="64">
        <v>0.52839999999999998</v>
      </c>
      <c r="L580" s="64">
        <v>75</v>
      </c>
      <c r="M580" s="64">
        <v>6.8199999999999997E-2</v>
      </c>
      <c r="N580" s="64">
        <v>7.5700000000000003E-2</v>
      </c>
      <c r="O580" s="64">
        <v>0.58599999999999997</v>
      </c>
      <c r="P580" s="64">
        <v>7.1400000000000005E-2</v>
      </c>
      <c r="Q580" s="64">
        <v>12.22</v>
      </c>
      <c r="R580" s="64">
        <v>1.0800000000000001E-2</v>
      </c>
      <c r="S580" s="64">
        <v>96.080600000000004</v>
      </c>
      <c r="T580" s="31"/>
      <c r="V580" s="58">
        <f t="shared" si="769"/>
        <v>3.7364462753146834</v>
      </c>
      <c r="W580" s="58"/>
      <c r="X580" s="58">
        <f t="shared" si="770"/>
        <v>4.0903158389935115</v>
      </c>
      <c r="Y580" s="58"/>
      <c r="Z580" s="58">
        <f t="shared" si="771"/>
        <v>0.54995493367027259</v>
      </c>
      <c r="AA580" s="58"/>
      <c r="AB580" s="58">
        <f t="shared" si="772"/>
        <v>78.059462576212056</v>
      </c>
      <c r="AC580" s="58"/>
      <c r="AD580" s="58">
        <f t="shared" si="773"/>
        <v>7.098207130263548E-2</v>
      </c>
      <c r="AE580" s="58"/>
      <c r="AF580" s="58">
        <f t="shared" si="774"/>
        <v>7.8788017560256704E-2</v>
      </c>
      <c r="AG580" s="58"/>
      <c r="AH580" s="58">
        <f t="shared" si="775"/>
        <v>0.60990460092880339</v>
      </c>
      <c r="AI580" s="58"/>
      <c r="AJ580" s="58">
        <f t="shared" si="776"/>
        <v>7.4312608372553879E-2</v>
      </c>
      <c r="AK580" s="58"/>
      <c r="AL580" s="58">
        <f t="shared" si="777"/>
        <v>12.718488435750817</v>
      </c>
      <c r="AM580" s="58"/>
      <c r="AN580" s="58">
        <f t="shared" si="778"/>
        <v>1.1240562610974536E-2</v>
      </c>
      <c r="AO580" s="58"/>
      <c r="AP580" s="58">
        <f t="shared" si="779"/>
        <v>7.8267621143081954</v>
      </c>
      <c r="AQ580" s="58">
        <f t="shared" si="780"/>
        <v>1.7353689567430022E-2</v>
      </c>
      <c r="AR580" s="58">
        <f t="shared" si="781"/>
        <v>1099.7067448680355</v>
      </c>
      <c r="AS580" s="58">
        <f t="shared" si="782"/>
        <v>19.083969465648856</v>
      </c>
      <c r="AT580" s="58">
        <f t="shared" si="783"/>
        <v>0.12918088737201369</v>
      </c>
      <c r="AU580" s="58">
        <f t="shared" si="784"/>
        <v>6.9801849405548202</v>
      </c>
      <c r="AV580" s="58">
        <f t="shared" si="785"/>
        <v>7.747800586510265</v>
      </c>
      <c r="AW580" s="58">
        <f t="shared" si="786"/>
        <v>7.0453333333333323E-3</v>
      </c>
      <c r="AX580" s="58">
        <f t="shared" si="787"/>
        <v>36.204993100363197</v>
      </c>
      <c r="AY580" s="58"/>
      <c r="AZ580" s="58"/>
      <c r="BA580" s="58"/>
      <c r="BB580" s="58"/>
      <c r="BC580" s="58"/>
      <c r="BD580" s="58"/>
      <c r="BE580" s="58"/>
      <c r="BF580" s="58"/>
      <c r="BG580" s="58"/>
      <c r="BH580" s="58"/>
      <c r="BI580" s="58"/>
      <c r="BJ580" s="58"/>
      <c r="BK580" s="58"/>
      <c r="BL580" s="58"/>
      <c r="BM580" s="58"/>
      <c r="BN580" s="58"/>
      <c r="BO580" s="58"/>
      <c r="BP580" s="58"/>
      <c r="BQ580" s="58"/>
      <c r="BR580" s="58"/>
      <c r="BS580" s="58"/>
      <c r="BT580" s="58"/>
      <c r="BU580" s="58"/>
      <c r="BV580" s="58"/>
      <c r="BW580" s="58"/>
      <c r="BX580" s="58"/>
      <c r="BY580" s="58"/>
      <c r="BZ580" s="58"/>
      <c r="CA580" s="58"/>
      <c r="CB580" s="58"/>
      <c r="CC580" s="58"/>
      <c r="CD580" s="58"/>
      <c r="CE580" s="58"/>
      <c r="CF580" s="58"/>
      <c r="CG580" s="58"/>
      <c r="CH580" s="58"/>
      <c r="CI580" s="58"/>
      <c r="CJ580" s="58"/>
      <c r="CK580" s="58"/>
      <c r="CL580" s="58"/>
      <c r="CM580" s="58"/>
      <c r="CN580" s="58"/>
      <c r="CO580" s="58"/>
      <c r="CP580" s="58"/>
      <c r="CQ580" s="58"/>
      <c r="CR580" s="58"/>
      <c r="CS580" s="58"/>
      <c r="CT580" s="58"/>
      <c r="CU580" s="58"/>
      <c r="CV580" s="58"/>
      <c r="CW580" s="58"/>
      <c r="CX580" s="58"/>
      <c r="CY580" s="58"/>
      <c r="CZ580" s="58"/>
      <c r="DA580" s="58"/>
      <c r="DB580" s="58"/>
      <c r="DC580" s="58"/>
      <c r="DD580" s="58"/>
      <c r="DE580" s="58"/>
      <c r="DF580" s="58"/>
      <c r="DG580" s="58"/>
      <c r="DH580" s="58"/>
      <c r="DI580" s="58"/>
      <c r="DJ580" s="58"/>
      <c r="DK580" s="58"/>
      <c r="DL580" s="58"/>
      <c r="DM580" s="58"/>
      <c r="DN580" s="58"/>
      <c r="DO580" s="58"/>
      <c r="DP580" s="58"/>
      <c r="DQ580" s="58"/>
      <c r="DR580" s="58"/>
      <c r="DS580" s="58"/>
      <c r="DT580" s="58"/>
      <c r="DU580" s="58"/>
      <c r="DV580" s="58"/>
      <c r="DW580" s="58"/>
      <c r="DX580" s="58"/>
      <c r="DY580" s="58"/>
      <c r="DZ580" s="58"/>
      <c r="EA580" s="58"/>
      <c r="EB580" s="58"/>
      <c r="EC580" s="58"/>
      <c r="ED580" s="58"/>
      <c r="EE580" s="58"/>
      <c r="EF580" s="58"/>
      <c r="EG580" s="58"/>
      <c r="EH580" s="58"/>
      <c r="EI580" s="58"/>
      <c r="EJ580" s="58"/>
      <c r="EK580" s="58"/>
      <c r="EL580" s="58"/>
      <c r="EN580" s="4">
        <v>11</v>
      </c>
      <c r="EO580" s="8">
        <v>1</v>
      </c>
    </row>
    <row r="581" spans="1:145">
      <c r="B581" s="30" t="s">
        <v>1100</v>
      </c>
      <c r="C581" s="18" t="s">
        <v>210</v>
      </c>
      <c r="D581" s="4">
        <v>11</v>
      </c>
      <c r="E581" s="8">
        <v>11</v>
      </c>
      <c r="F581" s="8">
        <v>1</v>
      </c>
      <c r="I581" s="64">
        <v>3.51</v>
      </c>
      <c r="J581" s="64">
        <v>3.91</v>
      </c>
      <c r="K581" s="64">
        <v>0.47739999999999999</v>
      </c>
      <c r="L581" s="64">
        <v>75.58</v>
      </c>
      <c r="M581" s="64">
        <v>0.10730000000000001</v>
      </c>
      <c r="N581" s="64">
        <v>9.3399999999999997E-2</v>
      </c>
      <c r="O581" s="64">
        <v>0.56979999999999997</v>
      </c>
      <c r="P581" s="64">
        <v>0.1459</v>
      </c>
      <c r="Q581" s="64">
        <v>12.18</v>
      </c>
      <c r="R581" s="64">
        <v>3.0300000000000001E-2</v>
      </c>
      <c r="S581" s="64">
        <v>96.604200000000006</v>
      </c>
      <c r="T581" s="31"/>
      <c r="V581" s="58">
        <f t="shared" si="769"/>
        <v>3.6333823995230019</v>
      </c>
      <c r="W581" s="58"/>
      <c r="X581" s="58">
        <f t="shared" si="770"/>
        <v>4.0474430718333156</v>
      </c>
      <c r="Y581" s="58"/>
      <c r="Z581" s="58">
        <f t="shared" si="771"/>
        <v>0.4941814124023593</v>
      </c>
      <c r="AA581" s="58"/>
      <c r="AB581" s="58">
        <f t="shared" si="772"/>
        <v>78.236764033033751</v>
      </c>
      <c r="AC581" s="58"/>
      <c r="AD581" s="58">
        <f t="shared" si="773"/>
        <v>0.11107177534724164</v>
      </c>
      <c r="AE581" s="58"/>
      <c r="AF581" s="58">
        <f t="shared" si="774"/>
        <v>9.6683166984458224E-2</v>
      </c>
      <c r="AG581" s="58"/>
      <c r="AH581" s="58">
        <f t="shared" si="775"/>
        <v>0.58982942770604174</v>
      </c>
      <c r="AI581" s="58"/>
      <c r="AJ581" s="58">
        <f t="shared" si="776"/>
        <v>0.15102863022518689</v>
      </c>
      <c r="AK581" s="58"/>
      <c r="AL581" s="58">
        <f t="shared" si="777"/>
        <v>12.608147471849049</v>
      </c>
      <c r="AM581" s="58"/>
      <c r="AN581" s="58">
        <f t="shared" si="778"/>
        <v>3.1365095927506255E-2</v>
      </c>
      <c r="AO581" s="58"/>
      <c r="AP581" s="58">
        <f t="shared" si="779"/>
        <v>7.680825471356318</v>
      </c>
      <c r="AQ581" s="58">
        <f t="shared" si="780"/>
        <v>2.7442455242966755E-2</v>
      </c>
      <c r="AR581" s="58">
        <f t="shared" si="781"/>
        <v>704.38024231127667</v>
      </c>
      <c r="AS581" s="58">
        <f t="shared" si="782"/>
        <v>19.329923273657286</v>
      </c>
      <c r="AT581" s="58">
        <f t="shared" si="783"/>
        <v>0.1639171639171639</v>
      </c>
      <c r="AU581" s="58">
        <f t="shared" si="784"/>
        <v>5.1113490364025695</v>
      </c>
      <c r="AV581" s="58">
        <f t="shared" si="785"/>
        <v>4.4492078285181726</v>
      </c>
      <c r="AW581" s="58">
        <f t="shared" si="786"/>
        <v>6.3164858428155606E-3</v>
      </c>
      <c r="AX581" s="58">
        <f t="shared" si="787"/>
        <v>43.662621421509932</v>
      </c>
      <c r="AY581" s="58"/>
      <c r="AZ581" s="58"/>
      <c r="BA581" s="58"/>
      <c r="BB581" s="58"/>
      <c r="BC581" s="58"/>
      <c r="BD581" s="58"/>
      <c r="BE581" s="58"/>
      <c r="BF581" s="58"/>
      <c r="BG581" s="58"/>
      <c r="BH581" s="58"/>
      <c r="BI581" s="58"/>
      <c r="BJ581" s="58"/>
      <c r="BK581" s="58"/>
      <c r="BL581" s="58"/>
      <c r="BM581" s="58"/>
      <c r="BN581" s="58"/>
      <c r="BO581" s="58"/>
      <c r="BP581" s="58"/>
      <c r="BQ581" s="58"/>
      <c r="BR581" s="58"/>
      <c r="BS581" s="58"/>
      <c r="BT581" s="58"/>
      <c r="BU581" s="58"/>
      <c r="BV581" s="58"/>
      <c r="BW581" s="58"/>
      <c r="BX581" s="58"/>
      <c r="BY581" s="58"/>
      <c r="BZ581" s="58"/>
      <c r="CA581" s="58"/>
      <c r="CB581" s="58"/>
      <c r="CC581" s="58"/>
      <c r="CD581" s="58"/>
      <c r="CE581" s="58"/>
      <c r="CF581" s="58"/>
      <c r="CG581" s="58"/>
      <c r="CH581" s="58"/>
      <c r="CI581" s="58"/>
      <c r="CJ581" s="58"/>
      <c r="CK581" s="58"/>
      <c r="CL581" s="58"/>
      <c r="CM581" s="58"/>
      <c r="CN581" s="58"/>
      <c r="CO581" s="58"/>
      <c r="CP581" s="58"/>
      <c r="CQ581" s="58"/>
      <c r="CR581" s="58"/>
      <c r="CS581" s="58"/>
      <c r="CT581" s="58"/>
      <c r="CU581" s="58"/>
      <c r="CV581" s="58"/>
      <c r="CW581" s="58"/>
      <c r="CX581" s="58"/>
      <c r="CY581" s="58"/>
      <c r="CZ581" s="58"/>
      <c r="DA581" s="58"/>
      <c r="DB581" s="58"/>
      <c r="DC581" s="58"/>
      <c r="DD581" s="58"/>
      <c r="DE581" s="58"/>
      <c r="DF581" s="58"/>
      <c r="DG581" s="58"/>
      <c r="DH581" s="58"/>
      <c r="DI581" s="58"/>
      <c r="DJ581" s="58"/>
      <c r="DK581" s="58"/>
      <c r="DL581" s="58"/>
      <c r="DM581" s="58"/>
      <c r="DN581" s="58"/>
      <c r="DO581" s="58"/>
      <c r="DP581" s="58"/>
      <c r="DQ581" s="58"/>
      <c r="DR581" s="58"/>
      <c r="DS581" s="58"/>
      <c r="DT581" s="58"/>
      <c r="DU581" s="58"/>
      <c r="DV581" s="58"/>
      <c r="DW581" s="58"/>
      <c r="DX581" s="58"/>
      <c r="DY581" s="58"/>
      <c r="DZ581" s="58"/>
      <c r="EA581" s="58"/>
      <c r="EB581" s="58"/>
      <c r="EC581" s="58"/>
      <c r="ED581" s="58"/>
      <c r="EE581" s="58"/>
      <c r="EF581" s="58"/>
      <c r="EG581" s="58"/>
      <c r="EH581" s="58"/>
      <c r="EI581" s="58"/>
      <c r="EJ581" s="58"/>
      <c r="EK581" s="58"/>
      <c r="EL581" s="58"/>
      <c r="EN581" s="4">
        <v>11</v>
      </c>
      <c r="EO581" s="8">
        <v>1</v>
      </c>
    </row>
    <row r="582" spans="1:145">
      <c r="B582" s="30" t="s">
        <v>1101</v>
      </c>
      <c r="C582" s="18" t="s">
        <v>210</v>
      </c>
      <c r="D582" s="4">
        <v>11</v>
      </c>
      <c r="E582" s="8">
        <v>11</v>
      </c>
      <c r="F582" s="8">
        <v>1</v>
      </c>
      <c r="I582" s="64">
        <v>3.66</v>
      </c>
      <c r="J582" s="64">
        <v>3.85</v>
      </c>
      <c r="K582" s="64">
        <v>0.3886</v>
      </c>
      <c r="L582" s="64">
        <v>75.36</v>
      </c>
      <c r="M582" s="64">
        <v>5.91E-2</v>
      </c>
      <c r="N582" s="64">
        <v>8.3500000000000005E-2</v>
      </c>
      <c r="O582" s="64">
        <v>0.63239999999999996</v>
      </c>
      <c r="P582" s="64">
        <v>0.11849999999999999</v>
      </c>
      <c r="Q582" s="64">
        <v>12.18</v>
      </c>
      <c r="R582" s="64">
        <v>3.2500000000000001E-2</v>
      </c>
      <c r="S582" s="64">
        <v>96.364699999999999</v>
      </c>
      <c r="T582" s="31"/>
      <c r="V582" s="58">
        <f t="shared" si="769"/>
        <v>3.7980712854395855</v>
      </c>
      <c r="W582" s="58"/>
      <c r="X582" s="58">
        <f t="shared" si="770"/>
        <v>3.9952389204760665</v>
      </c>
      <c r="Y582" s="58"/>
      <c r="Z582" s="58">
        <f t="shared" si="771"/>
        <v>0.40325969986935051</v>
      </c>
      <c r="AA582" s="58"/>
      <c r="AB582" s="58">
        <f t="shared" si="772"/>
        <v>78.202910401838025</v>
      </c>
      <c r="AC582" s="58"/>
      <c r="AD582" s="58">
        <f t="shared" si="773"/>
        <v>6.1329511740294947E-2</v>
      </c>
      <c r="AE582" s="58"/>
      <c r="AF582" s="58">
        <f t="shared" si="774"/>
        <v>8.6649986976558846E-2</v>
      </c>
      <c r="AG582" s="58"/>
      <c r="AH582" s="58">
        <f t="shared" si="775"/>
        <v>0.65625690735300368</v>
      </c>
      <c r="AI582" s="58"/>
      <c r="AJ582" s="58">
        <f t="shared" si="776"/>
        <v>0.12297034079906853</v>
      </c>
      <c r="AK582" s="58"/>
      <c r="AL582" s="58">
        <f t="shared" si="777"/>
        <v>12.639483130233375</v>
      </c>
      <c r="AM582" s="58"/>
      <c r="AN582" s="58">
        <f t="shared" si="778"/>
        <v>3.3726042835187577E-2</v>
      </c>
      <c r="AO582" s="58"/>
      <c r="AP582" s="58">
        <f t="shared" si="779"/>
        <v>7.7933102059156525</v>
      </c>
      <c r="AQ582" s="58">
        <f t="shared" si="780"/>
        <v>1.5350649350649351E-2</v>
      </c>
      <c r="AR582" s="58">
        <f t="shared" si="781"/>
        <v>1275.1269035532996</v>
      </c>
      <c r="AS582" s="58">
        <f t="shared" si="782"/>
        <v>19.574025974025975</v>
      </c>
      <c r="AT582" s="58">
        <f t="shared" si="783"/>
        <v>0.13203668564199875</v>
      </c>
      <c r="AU582" s="58">
        <f t="shared" si="784"/>
        <v>4.6538922155688622</v>
      </c>
      <c r="AV582" s="58">
        <f t="shared" si="785"/>
        <v>6.5752961082910319</v>
      </c>
      <c r="AW582" s="58">
        <f t="shared" si="786"/>
        <v>5.156581740976645E-3</v>
      </c>
      <c r="AX582" s="58">
        <f t="shared" si="787"/>
        <v>45.98102957533839</v>
      </c>
      <c r="AY582" s="58"/>
      <c r="AZ582" s="58"/>
      <c r="BA582" s="58"/>
      <c r="BB582" s="58"/>
      <c r="BC582" s="58"/>
      <c r="BD582" s="58"/>
      <c r="BE582" s="58"/>
      <c r="BF582" s="58"/>
      <c r="BG582" s="58"/>
      <c r="BH582" s="58"/>
      <c r="BI582" s="58"/>
      <c r="BJ582" s="58"/>
      <c r="BK582" s="58"/>
      <c r="BL582" s="58"/>
      <c r="BM582" s="58"/>
      <c r="BN582" s="58"/>
      <c r="BO582" s="58"/>
      <c r="BP582" s="58"/>
      <c r="BQ582" s="58"/>
      <c r="BR582" s="58"/>
      <c r="BS582" s="58"/>
      <c r="BT582" s="58"/>
      <c r="BU582" s="58"/>
      <c r="BV582" s="58"/>
      <c r="BW582" s="58"/>
      <c r="BX582" s="58"/>
      <c r="BY582" s="58"/>
      <c r="BZ582" s="58"/>
      <c r="CA582" s="58"/>
      <c r="CB582" s="58"/>
      <c r="CC582" s="58"/>
      <c r="CD582" s="58"/>
      <c r="CE582" s="58"/>
      <c r="CF582" s="58"/>
      <c r="CG582" s="58"/>
      <c r="CH582" s="58"/>
      <c r="CI582" s="58"/>
      <c r="CJ582" s="58"/>
      <c r="CK582" s="58"/>
      <c r="CL582" s="58"/>
      <c r="CM582" s="58"/>
      <c r="CN582" s="58"/>
      <c r="CO582" s="58"/>
      <c r="CP582" s="58"/>
      <c r="CQ582" s="58"/>
      <c r="CR582" s="58"/>
      <c r="CS582" s="58"/>
      <c r="CT582" s="58"/>
      <c r="CU582" s="58"/>
      <c r="CV582" s="58"/>
      <c r="CW582" s="58"/>
      <c r="CX582" s="58"/>
      <c r="CY582" s="58"/>
      <c r="CZ582" s="58"/>
      <c r="DA582" s="58"/>
      <c r="DB582" s="58"/>
      <c r="DC582" s="58"/>
      <c r="DD582" s="58"/>
      <c r="DE582" s="58"/>
      <c r="DF582" s="58"/>
      <c r="DG582" s="58"/>
      <c r="DH582" s="58"/>
      <c r="DI582" s="58"/>
      <c r="DJ582" s="58"/>
      <c r="DK582" s="58"/>
      <c r="DL582" s="58"/>
      <c r="DM582" s="58"/>
      <c r="DN582" s="58"/>
      <c r="DO582" s="58"/>
      <c r="DP582" s="58"/>
      <c r="DQ582" s="58"/>
      <c r="DR582" s="58"/>
      <c r="DS582" s="58"/>
      <c r="DT582" s="58"/>
      <c r="DU582" s="58"/>
      <c r="DV582" s="58"/>
      <c r="DW582" s="58"/>
      <c r="DX582" s="58"/>
      <c r="DY582" s="58"/>
      <c r="DZ582" s="58"/>
      <c r="EA582" s="58"/>
      <c r="EB582" s="58"/>
      <c r="EC582" s="58"/>
      <c r="ED582" s="58"/>
      <c r="EE582" s="58"/>
      <c r="EF582" s="58"/>
      <c r="EG582" s="58"/>
      <c r="EH582" s="58"/>
      <c r="EI582" s="58"/>
      <c r="EJ582" s="58"/>
      <c r="EK582" s="58"/>
      <c r="EL582" s="58"/>
      <c r="EN582" s="4">
        <v>11</v>
      </c>
      <c r="EO582" s="8">
        <v>1</v>
      </c>
    </row>
    <row r="583" spans="1:145">
      <c r="B583" s="30" t="s">
        <v>1102</v>
      </c>
      <c r="C583" s="18" t="s">
        <v>210</v>
      </c>
      <c r="D583" s="4">
        <v>11</v>
      </c>
      <c r="E583" s="8">
        <v>11</v>
      </c>
      <c r="F583" s="8">
        <v>1</v>
      </c>
      <c r="I583" s="64">
        <v>3.66</v>
      </c>
      <c r="J583" s="64">
        <v>3.86</v>
      </c>
      <c r="K583" s="64">
        <v>0.38850000000000001</v>
      </c>
      <c r="L583" s="64">
        <v>74.63</v>
      </c>
      <c r="M583" s="64">
        <v>7.0499999999999993E-2</v>
      </c>
      <c r="N583" s="64">
        <v>8.8099999999999998E-2</v>
      </c>
      <c r="O583" s="64">
        <v>0.56879999999999997</v>
      </c>
      <c r="P583" s="64">
        <v>0</v>
      </c>
      <c r="Q583" s="64">
        <v>12.31</v>
      </c>
      <c r="R583" s="64">
        <v>1.95E-2</v>
      </c>
      <c r="S583" s="64">
        <v>95.595500000000001</v>
      </c>
      <c r="T583" s="31"/>
      <c r="V583" s="58">
        <f t="shared" si="769"/>
        <v>3.8286321008834099</v>
      </c>
      <c r="W583" s="58"/>
      <c r="X583" s="58">
        <f t="shared" si="770"/>
        <v>4.0378469697841428</v>
      </c>
      <c r="Y583" s="58"/>
      <c r="Z583" s="58">
        <f t="shared" si="771"/>
        <v>0.40639988283967343</v>
      </c>
      <c r="AA583" s="58"/>
      <c r="AB583" s="58">
        <f t="shared" si="772"/>
        <v>78.068528330308439</v>
      </c>
      <c r="AC583" s="58"/>
      <c r="AD583" s="58">
        <f t="shared" si="773"/>
        <v>7.3748241287508287E-2</v>
      </c>
      <c r="AE583" s="58"/>
      <c r="AF583" s="58">
        <f t="shared" si="774"/>
        <v>9.2159149750772787E-2</v>
      </c>
      <c r="AG583" s="58"/>
      <c r="AH583" s="58">
        <f t="shared" si="775"/>
        <v>0.595007087153684</v>
      </c>
      <c r="AI583" s="58"/>
      <c r="AJ583" s="58">
        <f t="shared" si="776"/>
        <v>0</v>
      </c>
      <c r="AK583" s="58"/>
      <c r="AL583" s="58">
        <f t="shared" si="777"/>
        <v>12.877175180840101</v>
      </c>
      <c r="AM583" s="58"/>
      <c r="AN583" s="58">
        <f t="shared" si="778"/>
        <v>2.0398449717821444E-2</v>
      </c>
      <c r="AO583" s="58"/>
      <c r="AP583" s="58">
        <f t="shared" si="779"/>
        <v>7.8664790706675527</v>
      </c>
      <c r="AQ583" s="58">
        <f t="shared" si="780"/>
        <v>1.8264248704663207E-2</v>
      </c>
      <c r="AR583" s="58">
        <f t="shared" si="781"/>
        <v>1058.5815602836883</v>
      </c>
      <c r="AS583" s="58">
        <f t="shared" si="782"/>
        <v>19.334196891191709</v>
      </c>
      <c r="AT583" s="58">
        <f t="shared" si="783"/>
        <v>0.154887482419128</v>
      </c>
      <c r="AU583" s="58">
        <f t="shared" si="784"/>
        <v>4.4097616345062427</v>
      </c>
      <c r="AV583" s="58">
        <f t="shared" si="785"/>
        <v>5.5106382978723421</v>
      </c>
      <c r="AW583" s="58">
        <f t="shared" si="786"/>
        <v>5.2056813613828214E-3</v>
      </c>
      <c r="AX583" s="58">
        <f t="shared" si="787"/>
        <v>47.321987474035879</v>
      </c>
      <c r="AY583" s="58"/>
      <c r="AZ583" s="58"/>
      <c r="BA583" s="58"/>
      <c r="BB583" s="58"/>
      <c r="BC583" s="58"/>
      <c r="BD583" s="58"/>
      <c r="BE583" s="58"/>
      <c r="BF583" s="58"/>
      <c r="BG583" s="58"/>
      <c r="BH583" s="58"/>
      <c r="BI583" s="58"/>
      <c r="BJ583" s="58"/>
      <c r="BK583" s="58"/>
      <c r="BL583" s="58"/>
      <c r="BM583" s="58"/>
      <c r="BN583" s="58"/>
      <c r="BO583" s="58"/>
      <c r="BP583" s="58"/>
      <c r="BQ583" s="58"/>
      <c r="BR583" s="58"/>
      <c r="BS583" s="58"/>
      <c r="BT583" s="58"/>
      <c r="BU583" s="58"/>
      <c r="BV583" s="58"/>
      <c r="BW583" s="58"/>
      <c r="BX583" s="58"/>
      <c r="BY583" s="58"/>
      <c r="BZ583" s="58"/>
      <c r="CA583" s="58"/>
      <c r="CB583" s="58"/>
      <c r="CC583" s="58"/>
      <c r="CD583" s="58"/>
      <c r="CE583" s="58"/>
      <c r="CF583" s="58"/>
      <c r="CG583" s="58"/>
      <c r="CH583" s="58"/>
      <c r="CI583" s="58"/>
      <c r="CJ583" s="58"/>
      <c r="CK583" s="58"/>
      <c r="CL583" s="58"/>
      <c r="CM583" s="58"/>
      <c r="CN583" s="58"/>
      <c r="CO583" s="58"/>
      <c r="CP583" s="58"/>
      <c r="CQ583" s="58"/>
      <c r="CR583" s="58"/>
      <c r="CS583" s="58"/>
      <c r="CT583" s="58"/>
      <c r="CU583" s="58"/>
      <c r="CV583" s="58"/>
      <c r="CW583" s="58"/>
      <c r="CX583" s="58"/>
      <c r="CY583" s="58"/>
      <c r="CZ583" s="58"/>
      <c r="DA583" s="58"/>
      <c r="DB583" s="58"/>
      <c r="DC583" s="58"/>
      <c r="DD583" s="58"/>
      <c r="DE583" s="58"/>
      <c r="DF583" s="58"/>
      <c r="DG583" s="58"/>
      <c r="DH583" s="58"/>
      <c r="DI583" s="58"/>
      <c r="DJ583" s="58"/>
      <c r="DK583" s="58"/>
      <c r="DL583" s="58"/>
      <c r="DM583" s="58"/>
      <c r="DN583" s="58"/>
      <c r="DO583" s="58"/>
      <c r="DP583" s="58"/>
      <c r="DQ583" s="58"/>
      <c r="DR583" s="58"/>
      <c r="DS583" s="58"/>
      <c r="DT583" s="58"/>
      <c r="DU583" s="58"/>
      <c r="DV583" s="58"/>
      <c r="DW583" s="58"/>
      <c r="DX583" s="58"/>
      <c r="DY583" s="58"/>
      <c r="DZ583" s="58"/>
      <c r="EA583" s="58"/>
      <c r="EB583" s="58"/>
      <c r="EC583" s="58"/>
      <c r="ED583" s="58"/>
      <c r="EE583" s="58"/>
      <c r="EF583" s="58"/>
      <c r="EG583" s="58"/>
      <c r="EH583" s="58"/>
      <c r="EI583" s="58"/>
      <c r="EJ583" s="58"/>
      <c r="EK583" s="58"/>
      <c r="EL583" s="58"/>
      <c r="EN583" s="4">
        <v>11</v>
      </c>
      <c r="EO583" s="8">
        <v>1</v>
      </c>
    </row>
    <row r="584" spans="1:145">
      <c r="B584" s="30" t="s">
        <v>1103</v>
      </c>
      <c r="C584" s="18" t="s">
        <v>210</v>
      </c>
      <c r="D584" s="4">
        <v>11</v>
      </c>
      <c r="E584" s="8">
        <v>11</v>
      </c>
      <c r="F584" s="8">
        <v>1</v>
      </c>
      <c r="I584" s="64">
        <v>3.54</v>
      </c>
      <c r="J584" s="64">
        <v>3.92</v>
      </c>
      <c r="K584" s="64">
        <v>0.46479999999999999</v>
      </c>
      <c r="L584" s="64">
        <v>75.42</v>
      </c>
      <c r="M584" s="64">
        <v>8.3199999999999996E-2</v>
      </c>
      <c r="N584" s="64">
        <v>6.8000000000000005E-2</v>
      </c>
      <c r="O584" s="64">
        <v>0.61870000000000003</v>
      </c>
      <c r="P584" s="64">
        <v>4.6300000000000001E-2</v>
      </c>
      <c r="Q584" s="64">
        <v>12.22</v>
      </c>
      <c r="R584" s="64">
        <v>2.1600000000000001E-2</v>
      </c>
      <c r="S584" s="64">
        <v>96.402600000000007</v>
      </c>
      <c r="T584" s="31"/>
      <c r="V584" s="58">
        <f t="shared" si="769"/>
        <v>3.6721001300794791</v>
      </c>
      <c r="W584" s="58"/>
      <c r="X584" s="58">
        <f t="shared" si="770"/>
        <v>4.0662803700315138</v>
      </c>
      <c r="Y584" s="58"/>
      <c r="Z584" s="58">
        <f t="shared" si="771"/>
        <v>0.4821446724465937</v>
      </c>
      <c r="AA584" s="58"/>
      <c r="AB584" s="58">
        <f t="shared" si="772"/>
        <v>78.234404466269581</v>
      </c>
      <c r="AC584" s="58"/>
      <c r="AD584" s="58">
        <f t="shared" si="773"/>
        <v>8.6304726221077016E-2</v>
      </c>
      <c r="AE584" s="58"/>
      <c r="AF584" s="58">
        <f t="shared" si="774"/>
        <v>7.053751662299565E-2</v>
      </c>
      <c r="AG584" s="58"/>
      <c r="AH584" s="58">
        <f t="shared" si="775"/>
        <v>0.64178766962716771</v>
      </c>
      <c r="AI584" s="58"/>
      <c r="AJ584" s="58">
        <f t="shared" si="776"/>
        <v>4.8027750288892619E-2</v>
      </c>
      <c r="AK584" s="58"/>
      <c r="AL584" s="58">
        <f t="shared" si="777"/>
        <v>12.676006663720687</v>
      </c>
      <c r="AM584" s="58"/>
      <c r="AN584" s="58">
        <f t="shared" si="778"/>
        <v>2.2406034692010381E-2</v>
      </c>
      <c r="AO584" s="58"/>
      <c r="AP584" s="58">
        <f t="shared" si="779"/>
        <v>7.7383805001109929</v>
      </c>
      <c r="AQ584" s="58">
        <f t="shared" si="780"/>
        <v>2.1224489795918365E-2</v>
      </c>
      <c r="AR584" s="58">
        <f t="shared" si="781"/>
        <v>906.49038461538464</v>
      </c>
      <c r="AS584" s="58">
        <f t="shared" si="782"/>
        <v>19.239795918367346</v>
      </c>
      <c r="AT584" s="58">
        <f t="shared" si="783"/>
        <v>0.10990787134313885</v>
      </c>
      <c r="AU584" s="58">
        <f t="shared" si="784"/>
        <v>6.8352941176470576</v>
      </c>
      <c r="AV584" s="58">
        <f t="shared" si="785"/>
        <v>5.5865384615384617</v>
      </c>
      <c r="AW584" s="58">
        <f t="shared" si="786"/>
        <v>6.1628215327499333E-3</v>
      </c>
      <c r="AX584" s="58">
        <f t="shared" si="787"/>
        <v>36.690861379215661</v>
      </c>
      <c r="AY584" s="58"/>
      <c r="AZ584" s="58"/>
      <c r="BA584" s="58"/>
      <c r="BB584" s="58"/>
      <c r="BC584" s="58"/>
      <c r="BD584" s="58"/>
      <c r="BE584" s="58"/>
      <c r="BF584" s="58"/>
      <c r="BG584" s="58"/>
      <c r="BH584" s="58"/>
      <c r="BI584" s="58"/>
      <c r="BJ584" s="58"/>
      <c r="BK584" s="58"/>
      <c r="BL584" s="58"/>
      <c r="BM584" s="58"/>
      <c r="BN584" s="58"/>
      <c r="BO584" s="58"/>
      <c r="BP584" s="58"/>
      <c r="BQ584" s="58"/>
      <c r="BR584" s="58"/>
      <c r="BS584" s="58"/>
      <c r="BT584" s="58"/>
      <c r="BU584" s="58"/>
      <c r="BV584" s="58"/>
      <c r="BW584" s="58"/>
      <c r="BX584" s="58"/>
      <c r="BY584" s="58"/>
      <c r="BZ584" s="58"/>
      <c r="CA584" s="58"/>
      <c r="CB584" s="58"/>
      <c r="CC584" s="58"/>
      <c r="CD584" s="58"/>
      <c r="CE584" s="58"/>
      <c r="CF584" s="58"/>
      <c r="CG584" s="58"/>
      <c r="CH584" s="58"/>
      <c r="CI584" s="58"/>
      <c r="CJ584" s="58"/>
      <c r="CK584" s="58"/>
      <c r="CL584" s="58"/>
      <c r="CM584" s="58"/>
      <c r="CN584" s="58"/>
      <c r="CO584" s="58"/>
      <c r="CP584" s="58"/>
      <c r="CQ584" s="58"/>
      <c r="CR584" s="58"/>
      <c r="CS584" s="58"/>
      <c r="CT584" s="58"/>
      <c r="CU584" s="58"/>
      <c r="CV584" s="58"/>
      <c r="CW584" s="58"/>
      <c r="CX584" s="58"/>
      <c r="CY584" s="58"/>
      <c r="CZ584" s="58"/>
      <c r="DA584" s="58"/>
      <c r="DB584" s="58"/>
      <c r="DC584" s="58"/>
      <c r="DD584" s="58"/>
      <c r="DE584" s="58"/>
      <c r="DF584" s="58"/>
      <c r="DG584" s="58"/>
      <c r="DH584" s="58"/>
      <c r="DI584" s="58"/>
      <c r="DJ584" s="58"/>
      <c r="DK584" s="58"/>
      <c r="DL584" s="58"/>
      <c r="DM584" s="58"/>
      <c r="DN584" s="58"/>
      <c r="DO584" s="58"/>
      <c r="DP584" s="58"/>
      <c r="DQ584" s="58"/>
      <c r="DR584" s="58"/>
      <c r="DS584" s="58"/>
      <c r="DT584" s="58"/>
      <c r="DU584" s="58"/>
      <c r="DV584" s="58"/>
      <c r="DW584" s="58"/>
      <c r="DX584" s="58"/>
      <c r="DY584" s="58"/>
      <c r="DZ584" s="58"/>
      <c r="EA584" s="58"/>
      <c r="EB584" s="58"/>
      <c r="EC584" s="58"/>
      <c r="ED584" s="58"/>
      <c r="EE584" s="58"/>
      <c r="EF584" s="58"/>
      <c r="EG584" s="58"/>
      <c r="EH584" s="58"/>
      <c r="EI584" s="58"/>
      <c r="EJ584" s="58"/>
      <c r="EK584" s="58"/>
      <c r="EL584" s="58"/>
      <c r="EN584" s="4">
        <v>11</v>
      </c>
      <c r="EO584" s="8">
        <v>1</v>
      </c>
    </row>
    <row r="585" spans="1:145">
      <c r="B585" s="30" t="s">
        <v>1104</v>
      </c>
      <c r="C585" s="18" t="s">
        <v>210</v>
      </c>
      <c r="D585" s="4">
        <v>11</v>
      </c>
      <c r="E585" s="8">
        <v>11</v>
      </c>
      <c r="F585" s="8">
        <v>1</v>
      </c>
      <c r="I585" s="64">
        <v>3.59</v>
      </c>
      <c r="J585" s="64">
        <v>3.92</v>
      </c>
      <c r="K585" s="64">
        <v>0.503</v>
      </c>
      <c r="L585" s="64">
        <v>74.83</v>
      </c>
      <c r="M585" s="64">
        <v>0.1061</v>
      </c>
      <c r="N585" s="64">
        <v>7.6300000000000007E-2</v>
      </c>
      <c r="O585" s="64">
        <v>0.6462</v>
      </c>
      <c r="P585" s="64">
        <v>2.47E-2</v>
      </c>
      <c r="Q585" s="64">
        <v>12.2</v>
      </c>
      <c r="R585" s="64">
        <v>2.3099999999999999E-2</v>
      </c>
      <c r="S585" s="64">
        <v>95.919399999999996</v>
      </c>
      <c r="T585" s="31"/>
      <c r="V585" s="58">
        <f t="shared" si="769"/>
        <v>3.7427256634215813</v>
      </c>
      <c r="W585" s="58"/>
      <c r="X585" s="58">
        <f t="shared" si="770"/>
        <v>4.086764512705459</v>
      </c>
      <c r="Y585" s="58"/>
      <c r="Z585" s="58">
        <f t="shared" si="771"/>
        <v>0.52439860966603213</v>
      </c>
      <c r="AA585" s="58"/>
      <c r="AB585" s="58">
        <f t="shared" si="772"/>
        <v>78.013415430038137</v>
      </c>
      <c r="AC585" s="58"/>
      <c r="AD585" s="58">
        <f t="shared" si="773"/>
        <v>0.11061370275460439</v>
      </c>
      <c r="AE585" s="58"/>
      <c r="AF585" s="58">
        <f t="shared" si="774"/>
        <v>7.9545952122302699E-2</v>
      </c>
      <c r="AG585" s="58"/>
      <c r="AH585" s="58">
        <f t="shared" si="775"/>
        <v>0.67369061941588471</v>
      </c>
      <c r="AI585" s="58"/>
      <c r="AJ585" s="58">
        <f t="shared" si="776"/>
        <v>2.5750786597914497E-2</v>
      </c>
      <c r="AK585" s="58"/>
      <c r="AL585" s="58">
        <f t="shared" si="777"/>
        <v>12.719012003828215</v>
      </c>
      <c r="AM585" s="58"/>
      <c r="AN585" s="58">
        <f t="shared" si="778"/>
        <v>2.4082719449871455E-2</v>
      </c>
      <c r="AO585" s="58"/>
      <c r="AP585" s="58">
        <f t="shared" si="779"/>
        <v>7.8294901761270399</v>
      </c>
      <c r="AQ585" s="58">
        <f t="shared" si="780"/>
        <v>2.7066326530612243E-2</v>
      </c>
      <c r="AR585" s="58">
        <f t="shared" si="781"/>
        <v>705.27803958529694</v>
      </c>
      <c r="AS585" s="58">
        <f t="shared" si="782"/>
        <v>19.089285714285715</v>
      </c>
      <c r="AT585" s="58">
        <f t="shared" si="783"/>
        <v>0.11807489941194677</v>
      </c>
      <c r="AU585" s="58">
        <f t="shared" si="784"/>
        <v>6.5923984272608118</v>
      </c>
      <c r="AV585" s="58">
        <f t="shared" si="785"/>
        <v>4.7408105560791709</v>
      </c>
      <c r="AW585" s="58">
        <f t="shared" si="786"/>
        <v>6.7219029800881999E-3</v>
      </c>
      <c r="AX585" s="58">
        <f t="shared" si="787"/>
        <v>37.535301612808638</v>
      </c>
      <c r="AY585" s="58"/>
      <c r="AZ585" s="58"/>
      <c r="BA585" s="58"/>
      <c r="BB585" s="58"/>
      <c r="BC585" s="58"/>
      <c r="BD585" s="58"/>
      <c r="BE585" s="58"/>
      <c r="BF585" s="58"/>
      <c r="BG585" s="58"/>
      <c r="BH585" s="58"/>
      <c r="BI585" s="58"/>
      <c r="BJ585" s="58"/>
      <c r="BK585" s="58"/>
      <c r="BL585" s="58"/>
      <c r="BM585" s="58"/>
      <c r="BN585" s="58"/>
      <c r="BO585" s="58"/>
      <c r="BP585" s="58"/>
      <c r="BQ585" s="58"/>
      <c r="BR585" s="58"/>
      <c r="BS585" s="58"/>
      <c r="BT585" s="58"/>
      <c r="BU585" s="58"/>
      <c r="BV585" s="58"/>
      <c r="BW585" s="58"/>
      <c r="BX585" s="58"/>
      <c r="BY585" s="58"/>
      <c r="BZ585" s="58"/>
      <c r="CA585" s="58"/>
      <c r="CB585" s="58"/>
      <c r="CC585" s="58"/>
      <c r="CD585" s="58"/>
      <c r="CE585" s="58"/>
      <c r="CF585" s="58"/>
      <c r="CG585" s="58"/>
      <c r="CH585" s="58"/>
      <c r="CI585" s="58"/>
      <c r="CJ585" s="58"/>
      <c r="CK585" s="58"/>
      <c r="CL585" s="58"/>
      <c r="CM585" s="58"/>
      <c r="CN585" s="58"/>
      <c r="CO585" s="58"/>
      <c r="CP585" s="58"/>
      <c r="CQ585" s="58"/>
      <c r="CR585" s="58"/>
      <c r="CS585" s="58"/>
      <c r="CT585" s="58"/>
      <c r="CU585" s="58"/>
      <c r="CV585" s="58"/>
      <c r="CW585" s="58"/>
      <c r="CX585" s="58"/>
      <c r="CY585" s="58"/>
      <c r="CZ585" s="58"/>
      <c r="DA585" s="58"/>
      <c r="DB585" s="58"/>
      <c r="DC585" s="58"/>
      <c r="DD585" s="58"/>
      <c r="DE585" s="58"/>
      <c r="DF585" s="58"/>
      <c r="DG585" s="58"/>
      <c r="DH585" s="58"/>
      <c r="DI585" s="58"/>
      <c r="DJ585" s="58"/>
      <c r="DK585" s="58"/>
      <c r="DL585" s="58"/>
      <c r="DM585" s="58"/>
      <c r="DN585" s="58"/>
      <c r="DO585" s="58"/>
      <c r="DP585" s="58"/>
      <c r="DQ585" s="58"/>
      <c r="DR585" s="58"/>
      <c r="DS585" s="58"/>
      <c r="DT585" s="58"/>
      <c r="DU585" s="58"/>
      <c r="DV585" s="58"/>
      <c r="DW585" s="58"/>
      <c r="DX585" s="58"/>
      <c r="DY585" s="58"/>
      <c r="DZ585" s="58"/>
      <c r="EA585" s="58"/>
      <c r="EB585" s="58"/>
      <c r="EC585" s="58"/>
      <c r="ED585" s="58"/>
      <c r="EE585" s="58"/>
      <c r="EF585" s="58"/>
      <c r="EG585" s="58"/>
      <c r="EH585" s="58"/>
      <c r="EI585" s="58"/>
      <c r="EJ585" s="58"/>
      <c r="EK585" s="58"/>
      <c r="EL585" s="58"/>
      <c r="EN585" s="4">
        <v>11</v>
      </c>
      <c r="EO585" s="8">
        <v>1</v>
      </c>
    </row>
    <row r="586" spans="1:145">
      <c r="B586" s="30" t="s">
        <v>1105</v>
      </c>
      <c r="C586" s="18" t="s">
        <v>210</v>
      </c>
      <c r="D586" s="4">
        <v>11</v>
      </c>
      <c r="E586" s="8">
        <v>11</v>
      </c>
      <c r="F586" s="8">
        <v>1</v>
      </c>
      <c r="I586" s="64">
        <v>3.67</v>
      </c>
      <c r="J586" s="64">
        <v>3.9</v>
      </c>
      <c r="K586" s="64">
        <v>0.4839</v>
      </c>
      <c r="L586" s="64">
        <v>74.400000000000006</v>
      </c>
      <c r="M586" s="64">
        <v>9.3700000000000006E-2</v>
      </c>
      <c r="N586" s="64">
        <v>6.4500000000000002E-2</v>
      </c>
      <c r="O586" s="64">
        <v>0.64910000000000001</v>
      </c>
      <c r="P586" s="64">
        <v>4.3099999999999999E-2</v>
      </c>
      <c r="Q586" s="64">
        <v>12.24</v>
      </c>
      <c r="R586" s="64">
        <v>1.9800000000000002E-2</v>
      </c>
      <c r="S586" s="64">
        <v>95.564099999999996</v>
      </c>
      <c r="T586" s="31"/>
      <c r="V586" s="58">
        <f t="shared" si="769"/>
        <v>3.8403542752979414</v>
      </c>
      <c r="W586" s="58"/>
      <c r="X586" s="58">
        <f t="shared" si="770"/>
        <v>4.0810304287907284</v>
      </c>
      <c r="Y586" s="58"/>
      <c r="Z586" s="58">
        <f t="shared" si="771"/>
        <v>0.50636169858764957</v>
      </c>
      <c r="AA586" s="58"/>
      <c r="AB586" s="58">
        <f t="shared" si="772"/>
        <v>77.853503564623125</v>
      </c>
      <c r="AC586" s="58"/>
      <c r="AD586" s="58">
        <f t="shared" si="773"/>
        <v>9.8049372096843918E-2</v>
      </c>
      <c r="AE586" s="58"/>
      <c r="AF586" s="58">
        <f t="shared" si="774"/>
        <v>6.7493964783846658E-2</v>
      </c>
      <c r="AG586" s="58"/>
      <c r="AH586" s="58">
        <f t="shared" si="775"/>
        <v>0.6792299618789901</v>
      </c>
      <c r="AI586" s="58"/>
      <c r="AJ586" s="58">
        <f t="shared" si="776"/>
        <v>4.5100618328430861E-2</v>
      </c>
      <c r="AK586" s="58"/>
      <c r="AL586" s="58">
        <f t="shared" si="777"/>
        <v>12.808157038050901</v>
      </c>
      <c r="AM586" s="58"/>
      <c r="AN586" s="58">
        <f t="shared" si="778"/>
        <v>2.0719077561552928E-2</v>
      </c>
      <c r="AO586" s="58"/>
      <c r="AP586" s="58">
        <f t="shared" si="779"/>
        <v>7.9213847040886698</v>
      </c>
      <c r="AQ586" s="58">
        <f t="shared" si="780"/>
        <v>2.4025641025641028E-2</v>
      </c>
      <c r="AR586" s="58">
        <f t="shared" si="781"/>
        <v>794.02347918890064</v>
      </c>
      <c r="AS586" s="58">
        <f t="shared" si="782"/>
        <v>19.076923076923077</v>
      </c>
      <c r="AT586" s="58">
        <f t="shared" si="783"/>
        <v>9.9368356185487602E-2</v>
      </c>
      <c r="AU586" s="58">
        <f t="shared" si="784"/>
        <v>7.5023255813953487</v>
      </c>
      <c r="AV586" s="58">
        <f t="shared" si="785"/>
        <v>5.1643543223052291</v>
      </c>
      <c r="AW586" s="58">
        <f t="shared" si="786"/>
        <v>6.5040322580645158E-3</v>
      </c>
      <c r="AX586" s="58">
        <f t="shared" si="787"/>
        <v>34.555956931741527</v>
      </c>
      <c r="AY586" s="58"/>
      <c r="AZ586" s="58"/>
      <c r="BA586" s="58"/>
      <c r="BB586" s="58"/>
      <c r="BC586" s="58"/>
      <c r="BD586" s="58"/>
      <c r="BE586" s="58"/>
      <c r="BF586" s="58"/>
      <c r="BG586" s="58"/>
      <c r="BH586" s="58"/>
      <c r="BI586" s="58"/>
      <c r="BJ586" s="58"/>
      <c r="BK586" s="58"/>
      <c r="BL586" s="58"/>
      <c r="BM586" s="58"/>
      <c r="BN586" s="58"/>
      <c r="BO586" s="58"/>
      <c r="BP586" s="58"/>
      <c r="BQ586" s="58"/>
      <c r="BR586" s="58"/>
      <c r="BS586" s="58"/>
      <c r="BT586" s="58"/>
      <c r="BU586" s="58"/>
      <c r="BV586" s="58"/>
      <c r="BW586" s="58"/>
      <c r="BX586" s="58"/>
      <c r="BY586" s="58"/>
      <c r="BZ586" s="58"/>
      <c r="CA586" s="58"/>
      <c r="CB586" s="58"/>
      <c r="CC586" s="58"/>
      <c r="CD586" s="58"/>
      <c r="CE586" s="58"/>
      <c r="CF586" s="58"/>
      <c r="CG586" s="58"/>
      <c r="CH586" s="58"/>
      <c r="CI586" s="58"/>
      <c r="CJ586" s="58"/>
      <c r="CK586" s="58"/>
      <c r="CL586" s="58"/>
      <c r="CM586" s="58"/>
      <c r="CN586" s="58"/>
      <c r="CO586" s="58"/>
      <c r="CP586" s="58"/>
      <c r="CQ586" s="58"/>
      <c r="CR586" s="58"/>
      <c r="CS586" s="58"/>
      <c r="CT586" s="58"/>
      <c r="CU586" s="58"/>
      <c r="CV586" s="58"/>
      <c r="CW586" s="58"/>
      <c r="CX586" s="58"/>
      <c r="CY586" s="58"/>
      <c r="CZ586" s="58"/>
      <c r="DA586" s="58"/>
      <c r="DB586" s="58"/>
      <c r="DC586" s="58"/>
      <c r="DD586" s="58"/>
      <c r="DE586" s="58"/>
      <c r="DF586" s="58"/>
      <c r="DG586" s="58"/>
      <c r="DH586" s="58"/>
      <c r="DI586" s="58"/>
      <c r="DJ586" s="58"/>
      <c r="DK586" s="58"/>
      <c r="DL586" s="58"/>
      <c r="DM586" s="58"/>
      <c r="DN586" s="58"/>
      <c r="DO586" s="58"/>
      <c r="DP586" s="58"/>
      <c r="DQ586" s="58"/>
      <c r="DR586" s="58"/>
      <c r="DS586" s="58"/>
      <c r="DT586" s="58"/>
      <c r="DU586" s="58"/>
      <c r="DV586" s="58"/>
      <c r="DW586" s="58"/>
      <c r="DX586" s="58"/>
      <c r="DY586" s="58"/>
      <c r="DZ586" s="58"/>
      <c r="EA586" s="58"/>
      <c r="EB586" s="58"/>
      <c r="EC586" s="58"/>
      <c r="ED586" s="58"/>
      <c r="EE586" s="58"/>
      <c r="EF586" s="58"/>
      <c r="EG586" s="58"/>
      <c r="EH586" s="58"/>
      <c r="EI586" s="58"/>
      <c r="EJ586" s="58"/>
      <c r="EK586" s="58"/>
      <c r="EL586" s="58"/>
      <c r="EN586" s="4">
        <v>11</v>
      </c>
      <c r="EO586" s="8">
        <v>1</v>
      </c>
    </row>
    <row r="587" spans="1:145">
      <c r="B587" s="30" t="s">
        <v>1106</v>
      </c>
      <c r="C587" s="18" t="s">
        <v>210</v>
      </c>
      <c r="D587" s="4">
        <v>11</v>
      </c>
      <c r="E587" s="8">
        <v>11</v>
      </c>
      <c r="F587" s="8">
        <v>1</v>
      </c>
      <c r="I587" s="64">
        <v>3.58</v>
      </c>
      <c r="J587" s="64">
        <v>3.89</v>
      </c>
      <c r="K587" s="64">
        <v>0.41399999999999998</v>
      </c>
      <c r="L587" s="64">
        <v>74.55</v>
      </c>
      <c r="M587" s="64">
        <v>8.8099999999999998E-2</v>
      </c>
      <c r="N587" s="64">
        <v>9.0499999999999997E-2</v>
      </c>
      <c r="O587" s="64">
        <v>0.56720000000000004</v>
      </c>
      <c r="P587" s="64">
        <v>0.14080000000000001</v>
      </c>
      <c r="Q587" s="64">
        <v>12.07</v>
      </c>
      <c r="R587" s="64">
        <v>4.3E-3</v>
      </c>
      <c r="S587" s="64">
        <v>95.394999999999996</v>
      </c>
      <c r="T587" s="31"/>
      <c r="V587" s="58">
        <f t="shared" si="769"/>
        <v>3.7528172336076318</v>
      </c>
      <c r="W587" s="58"/>
      <c r="X587" s="58">
        <f t="shared" si="770"/>
        <v>4.0777818543948845</v>
      </c>
      <c r="Y587" s="58"/>
      <c r="Z587" s="58">
        <f t="shared" si="771"/>
        <v>0.43398500969652498</v>
      </c>
      <c r="AA587" s="58"/>
      <c r="AB587" s="58">
        <f t="shared" si="772"/>
        <v>78.148749934482936</v>
      </c>
      <c r="AC587" s="58"/>
      <c r="AD587" s="58">
        <f t="shared" si="773"/>
        <v>9.2352848681796745E-2</v>
      </c>
      <c r="AE587" s="58"/>
      <c r="AF587" s="58">
        <f t="shared" si="774"/>
        <v>9.4868703810472244E-2</v>
      </c>
      <c r="AG587" s="58"/>
      <c r="AH587" s="58">
        <f t="shared" si="775"/>
        <v>0.59458042874364492</v>
      </c>
      <c r="AI587" s="58"/>
      <c r="AJ587" s="58">
        <f t="shared" si="776"/>
        <v>0.14759683421562975</v>
      </c>
      <c r="AK587" s="58"/>
      <c r="AL587" s="58">
        <f t="shared" si="777"/>
        <v>12.652654751297238</v>
      </c>
      <c r="AM587" s="58"/>
      <c r="AN587" s="58">
        <f t="shared" si="778"/>
        <v>4.5075737722102835E-3</v>
      </c>
      <c r="AO587" s="58"/>
      <c r="AP587" s="58">
        <f t="shared" si="779"/>
        <v>7.8305990880025167</v>
      </c>
      <c r="AQ587" s="58">
        <f t="shared" si="780"/>
        <v>2.2647814910025706E-2</v>
      </c>
      <c r="AR587" s="58">
        <f t="shared" si="781"/>
        <v>846.1975028376844</v>
      </c>
      <c r="AS587" s="58">
        <f t="shared" si="782"/>
        <v>19.164524421593828</v>
      </c>
      <c r="AT587" s="58">
        <f t="shared" si="783"/>
        <v>0.15955571227080392</v>
      </c>
      <c r="AU587" s="58">
        <f t="shared" si="784"/>
        <v>4.5745856353591163</v>
      </c>
      <c r="AV587" s="58">
        <f t="shared" si="785"/>
        <v>4.6992054483541432</v>
      </c>
      <c r="AW587" s="58">
        <f t="shared" si="786"/>
        <v>5.5533199195171032E-3</v>
      </c>
      <c r="AX587" s="58">
        <f t="shared" si="787"/>
        <v>46.408232515592708</v>
      </c>
      <c r="AY587" s="58"/>
      <c r="AZ587" s="58"/>
      <c r="BA587" s="58"/>
      <c r="BB587" s="58"/>
      <c r="BC587" s="58"/>
      <c r="BD587" s="58"/>
      <c r="BE587" s="58"/>
      <c r="BF587" s="58"/>
      <c r="BG587" s="58"/>
      <c r="BH587" s="58"/>
      <c r="BI587" s="58"/>
      <c r="BJ587" s="58"/>
      <c r="BK587" s="58"/>
      <c r="BL587" s="58"/>
      <c r="BM587" s="58"/>
      <c r="BN587" s="58"/>
      <c r="BO587" s="58"/>
      <c r="BP587" s="58"/>
      <c r="BQ587" s="58"/>
      <c r="BR587" s="58"/>
      <c r="BS587" s="58"/>
      <c r="BT587" s="58"/>
      <c r="BU587" s="58"/>
      <c r="BV587" s="58"/>
      <c r="BW587" s="58"/>
      <c r="BX587" s="58"/>
      <c r="BY587" s="58"/>
      <c r="BZ587" s="58"/>
      <c r="CA587" s="58"/>
      <c r="CB587" s="58"/>
      <c r="CC587" s="58"/>
      <c r="CD587" s="58"/>
      <c r="CE587" s="58"/>
      <c r="CF587" s="58"/>
      <c r="CG587" s="58"/>
      <c r="CH587" s="58"/>
      <c r="CI587" s="58"/>
      <c r="CJ587" s="58"/>
      <c r="CK587" s="58"/>
      <c r="CL587" s="58"/>
      <c r="CM587" s="58"/>
      <c r="CN587" s="58"/>
      <c r="CO587" s="58"/>
      <c r="CP587" s="58"/>
      <c r="CQ587" s="58"/>
      <c r="CR587" s="58"/>
      <c r="CS587" s="58"/>
      <c r="CT587" s="58"/>
      <c r="CU587" s="58"/>
      <c r="CV587" s="58"/>
      <c r="CW587" s="58"/>
      <c r="CX587" s="58"/>
      <c r="CY587" s="58"/>
      <c r="CZ587" s="58"/>
      <c r="DA587" s="58"/>
      <c r="DB587" s="58"/>
      <c r="DC587" s="58"/>
      <c r="DD587" s="58"/>
      <c r="DE587" s="58"/>
      <c r="DF587" s="58"/>
      <c r="DG587" s="58"/>
      <c r="DH587" s="58"/>
      <c r="DI587" s="58"/>
      <c r="DJ587" s="58"/>
      <c r="DK587" s="58"/>
      <c r="DL587" s="58"/>
      <c r="DM587" s="58"/>
      <c r="DN587" s="58"/>
      <c r="DO587" s="58"/>
      <c r="DP587" s="58"/>
      <c r="DQ587" s="58"/>
      <c r="DR587" s="58"/>
      <c r="DS587" s="58"/>
      <c r="DT587" s="58"/>
      <c r="DU587" s="58"/>
      <c r="DV587" s="58"/>
      <c r="DW587" s="58"/>
      <c r="DX587" s="58"/>
      <c r="DY587" s="58"/>
      <c r="DZ587" s="58"/>
      <c r="EA587" s="58"/>
      <c r="EB587" s="58"/>
      <c r="EC587" s="58"/>
      <c r="ED587" s="58"/>
      <c r="EE587" s="58"/>
      <c r="EF587" s="58"/>
      <c r="EG587" s="58"/>
      <c r="EH587" s="58"/>
      <c r="EI587" s="58"/>
      <c r="EJ587" s="58"/>
      <c r="EK587" s="58"/>
      <c r="EL587" s="58"/>
      <c r="EN587" s="4">
        <v>11</v>
      </c>
      <c r="EO587" s="8">
        <v>1</v>
      </c>
    </row>
    <row r="588" spans="1:145">
      <c r="B588" s="30" t="s">
        <v>1107</v>
      </c>
      <c r="C588" s="18" t="s">
        <v>210</v>
      </c>
      <c r="D588" s="4">
        <v>11</v>
      </c>
      <c r="E588" s="8">
        <v>11</v>
      </c>
      <c r="F588" s="8">
        <v>1</v>
      </c>
      <c r="I588" s="64">
        <v>3.46</v>
      </c>
      <c r="J588" s="64">
        <v>3.86</v>
      </c>
      <c r="K588" s="64">
        <v>0.68110000000000004</v>
      </c>
      <c r="L588" s="64">
        <v>74.849999999999994</v>
      </c>
      <c r="M588" s="64">
        <v>7.5999999999999998E-2</v>
      </c>
      <c r="N588" s="64">
        <v>4.9700000000000001E-2</v>
      </c>
      <c r="O588" s="64">
        <v>0.60770000000000002</v>
      </c>
      <c r="P588" s="64">
        <v>0.1013</v>
      </c>
      <c r="Q588" s="64">
        <v>12.2</v>
      </c>
      <c r="R588" s="64">
        <v>6.1000000000000004E-3</v>
      </c>
      <c r="S588" s="64">
        <v>95.891900000000007</v>
      </c>
      <c r="T588" s="31"/>
      <c r="V588" s="58">
        <f t="shared" si="769"/>
        <v>3.6082296836333412</v>
      </c>
      <c r="W588" s="58"/>
      <c r="X588" s="58">
        <f t="shared" si="770"/>
        <v>4.0253660632441317</v>
      </c>
      <c r="Y588" s="58"/>
      <c r="Z588" s="58">
        <f t="shared" si="771"/>
        <v>0.71027897038227417</v>
      </c>
      <c r="AA588" s="58"/>
      <c r="AB588" s="58">
        <f t="shared" si="772"/>
        <v>78.056645034669231</v>
      </c>
      <c r="AC588" s="58"/>
      <c r="AD588" s="58">
        <f t="shared" si="773"/>
        <v>7.9255912126050265E-2</v>
      </c>
      <c r="AE588" s="58"/>
      <c r="AF588" s="58">
        <f t="shared" si="774"/>
        <v>5.1829195166640765E-2</v>
      </c>
      <c r="AG588" s="58"/>
      <c r="AH588" s="58">
        <f t="shared" si="775"/>
        <v>0.63373444472369411</v>
      </c>
      <c r="AI588" s="58"/>
      <c r="AJ588" s="58">
        <f t="shared" si="776"/>
        <v>0.10563978813643279</v>
      </c>
      <c r="AK588" s="58"/>
      <c r="AL588" s="58">
        <f t="shared" si="777"/>
        <v>12.722659578129122</v>
      </c>
      <c r="AM588" s="58"/>
      <c r="AN588" s="58">
        <f t="shared" si="778"/>
        <v>6.3613297890645609E-3</v>
      </c>
      <c r="AO588" s="58"/>
      <c r="AP588" s="58">
        <f t="shared" si="779"/>
        <v>7.6335957468774733</v>
      </c>
      <c r="AQ588" s="58">
        <f t="shared" si="780"/>
        <v>1.9689119170984457E-2</v>
      </c>
      <c r="AR588" s="58">
        <f t="shared" si="781"/>
        <v>984.86842105263145</v>
      </c>
      <c r="AS588" s="58">
        <f t="shared" si="782"/>
        <v>19.391191709844559</v>
      </c>
      <c r="AT588" s="58">
        <f t="shared" si="783"/>
        <v>8.1783774888925451E-2</v>
      </c>
      <c r="AU588" s="58">
        <f t="shared" si="784"/>
        <v>13.704225352112676</v>
      </c>
      <c r="AV588" s="58">
        <f t="shared" si="785"/>
        <v>8.9618421052631589</v>
      </c>
      <c r="AW588" s="58">
        <f t="shared" si="786"/>
        <v>9.099532398129594E-3</v>
      </c>
      <c r="AX588" s="58">
        <f t="shared" si="787"/>
        <v>22.424341111988891</v>
      </c>
      <c r="AY588" s="58"/>
      <c r="AZ588" s="58"/>
      <c r="BA588" s="58"/>
      <c r="BB588" s="58"/>
      <c r="BC588" s="58"/>
      <c r="BD588" s="58"/>
      <c r="BE588" s="58"/>
      <c r="BF588" s="58"/>
      <c r="BG588" s="58"/>
      <c r="BH588" s="58"/>
      <c r="BI588" s="58"/>
      <c r="BJ588" s="58"/>
      <c r="BK588" s="58"/>
      <c r="BL588" s="58"/>
      <c r="BM588" s="58"/>
      <c r="BN588" s="58"/>
      <c r="BO588" s="58"/>
      <c r="BP588" s="58"/>
      <c r="BQ588" s="58"/>
      <c r="BR588" s="58"/>
      <c r="BS588" s="58"/>
      <c r="BT588" s="58"/>
      <c r="BU588" s="58"/>
      <c r="BV588" s="58"/>
      <c r="BW588" s="58"/>
      <c r="BX588" s="58"/>
      <c r="BY588" s="58"/>
      <c r="BZ588" s="58"/>
      <c r="CA588" s="58"/>
      <c r="CB588" s="58"/>
      <c r="CC588" s="58"/>
      <c r="CD588" s="58"/>
      <c r="CE588" s="58"/>
      <c r="CF588" s="58"/>
      <c r="CG588" s="58"/>
      <c r="CH588" s="58"/>
      <c r="CI588" s="58"/>
      <c r="CJ588" s="58"/>
      <c r="CK588" s="58"/>
      <c r="CL588" s="58"/>
      <c r="CM588" s="58"/>
      <c r="CN588" s="58"/>
      <c r="CO588" s="58"/>
      <c r="CP588" s="58"/>
      <c r="CQ588" s="58"/>
      <c r="CR588" s="58"/>
      <c r="CS588" s="58"/>
      <c r="CT588" s="58"/>
      <c r="CU588" s="58"/>
      <c r="CV588" s="58"/>
      <c r="CW588" s="58"/>
      <c r="CX588" s="58"/>
      <c r="CY588" s="58"/>
      <c r="CZ588" s="58"/>
      <c r="DA588" s="58"/>
      <c r="DB588" s="58"/>
      <c r="DC588" s="58"/>
      <c r="DD588" s="58"/>
      <c r="DE588" s="58"/>
      <c r="DF588" s="58"/>
      <c r="DG588" s="58"/>
      <c r="DH588" s="58"/>
      <c r="DI588" s="58"/>
      <c r="DJ588" s="58"/>
      <c r="DK588" s="58"/>
      <c r="DL588" s="58"/>
      <c r="DM588" s="58"/>
      <c r="DN588" s="58"/>
      <c r="DO588" s="58"/>
      <c r="DP588" s="58"/>
      <c r="DQ588" s="58"/>
      <c r="DR588" s="58"/>
      <c r="DS588" s="58"/>
      <c r="DT588" s="58"/>
      <c r="DU588" s="58"/>
      <c r="DV588" s="58"/>
      <c r="DW588" s="58"/>
      <c r="DX588" s="58"/>
      <c r="DY588" s="58"/>
      <c r="DZ588" s="58"/>
      <c r="EA588" s="58"/>
      <c r="EB588" s="58"/>
      <c r="EC588" s="58"/>
      <c r="ED588" s="58"/>
      <c r="EE588" s="58"/>
      <c r="EF588" s="58"/>
      <c r="EG588" s="58"/>
      <c r="EH588" s="58"/>
      <c r="EI588" s="58"/>
      <c r="EJ588" s="58"/>
      <c r="EK588" s="58"/>
      <c r="EL588" s="58"/>
      <c r="EN588" s="4">
        <v>11</v>
      </c>
      <c r="EO588" s="8">
        <v>1</v>
      </c>
    </row>
    <row r="589" spans="1:145">
      <c r="B589" s="30" t="s">
        <v>1108</v>
      </c>
      <c r="C589" s="18" t="s">
        <v>210</v>
      </c>
      <c r="D589" s="4">
        <v>11</v>
      </c>
      <c r="E589" s="8">
        <v>11</v>
      </c>
      <c r="F589" s="8">
        <v>1</v>
      </c>
      <c r="I589" s="64">
        <v>3.53</v>
      </c>
      <c r="J589" s="64">
        <v>3.9</v>
      </c>
      <c r="K589" s="64">
        <v>0.49680000000000002</v>
      </c>
      <c r="L589" s="64">
        <v>74.58</v>
      </c>
      <c r="M589" s="64">
        <v>9.0700000000000003E-2</v>
      </c>
      <c r="N589" s="64">
        <v>5.3800000000000001E-2</v>
      </c>
      <c r="O589" s="64">
        <v>0.56859999999999999</v>
      </c>
      <c r="P589" s="64">
        <v>7.6700000000000004E-2</v>
      </c>
      <c r="Q589" s="64">
        <v>12.08</v>
      </c>
      <c r="R589" s="64">
        <v>3.9300000000000002E-2</v>
      </c>
      <c r="S589" s="64">
        <v>95.415999999999997</v>
      </c>
      <c r="T589" s="31"/>
      <c r="V589" s="58">
        <f t="shared" si="769"/>
        <v>3.699589167435231</v>
      </c>
      <c r="W589" s="58"/>
      <c r="X589" s="58">
        <f t="shared" si="770"/>
        <v>4.0873648025488389</v>
      </c>
      <c r="Y589" s="58"/>
      <c r="Z589" s="58">
        <f t="shared" si="771"/>
        <v>0.52066739330929823</v>
      </c>
      <c r="AA589" s="58"/>
      <c r="AB589" s="58">
        <f t="shared" si="772"/>
        <v>78.162991531818562</v>
      </c>
      <c r="AC589" s="58"/>
      <c r="AD589" s="58">
        <f t="shared" si="773"/>
        <v>9.5057432715687104E-2</v>
      </c>
      <c r="AE589" s="58"/>
      <c r="AF589" s="58">
        <f t="shared" si="774"/>
        <v>5.63846734300327E-2</v>
      </c>
      <c r="AG589" s="58"/>
      <c r="AH589" s="58">
        <f t="shared" si="775"/>
        <v>0.59591682736647944</v>
      </c>
      <c r="AI589" s="58"/>
      <c r="AJ589" s="58">
        <f t="shared" si="776"/>
        <v>8.0384841116793837E-2</v>
      </c>
      <c r="AK589" s="58"/>
      <c r="AL589" s="58">
        <f t="shared" si="777"/>
        <v>12.660350465330762</v>
      </c>
      <c r="AM589" s="58"/>
      <c r="AN589" s="58">
        <f t="shared" si="778"/>
        <v>4.1188060702607533E-2</v>
      </c>
      <c r="AO589" s="58"/>
      <c r="AP589" s="58">
        <f t="shared" si="779"/>
        <v>7.7869539699840704</v>
      </c>
      <c r="AQ589" s="58">
        <f t="shared" si="780"/>
        <v>2.3256410256410256E-2</v>
      </c>
      <c r="AR589" s="58">
        <f t="shared" si="781"/>
        <v>822.27122381477386</v>
      </c>
      <c r="AS589" s="58">
        <f t="shared" si="782"/>
        <v>19.123076923076923</v>
      </c>
      <c r="AT589" s="58">
        <f t="shared" si="783"/>
        <v>9.4618360886387615E-2</v>
      </c>
      <c r="AU589" s="58">
        <f t="shared" si="784"/>
        <v>9.2342007434944229</v>
      </c>
      <c r="AV589" s="58">
        <f t="shared" si="785"/>
        <v>5.4773980154355009</v>
      </c>
      <c r="AW589" s="58">
        <f t="shared" si="786"/>
        <v>6.6613032984714398E-3</v>
      </c>
      <c r="AX589" s="58">
        <f t="shared" si="787"/>
        <v>30.020611845265432</v>
      </c>
      <c r="AY589" s="58"/>
      <c r="AZ589" s="58"/>
      <c r="BA589" s="58"/>
      <c r="BB589" s="58"/>
      <c r="BC589" s="58"/>
      <c r="BD589" s="58"/>
      <c r="BE589" s="58"/>
      <c r="BF589" s="58"/>
      <c r="BG589" s="58"/>
      <c r="BH589" s="58"/>
      <c r="BI589" s="58"/>
      <c r="BJ589" s="58"/>
      <c r="BK589" s="58"/>
      <c r="BL589" s="58"/>
      <c r="BM589" s="58"/>
      <c r="BN589" s="58"/>
      <c r="BO589" s="58"/>
      <c r="BP589" s="58"/>
      <c r="BQ589" s="58"/>
      <c r="BR589" s="58"/>
      <c r="BS589" s="58"/>
      <c r="BT589" s="58"/>
      <c r="BU589" s="58"/>
      <c r="BV589" s="58"/>
      <c r="BW589" s="58"/>
      <c r="BX589" s="58"/>
      <c r="BY589" s="58"/>
      <c r="BZ589" s="58"/>
      <c r="CA589" s="58"/>
      <c r="CB589" s="58"/>
      <c r="CC589" s="58"/>
      <c r="CD589" s="58"/>
      <c r="CE589" s="58"/>
      <c r="CF589" s="58"/>
      <c r="CG589" s="58"/>
      <c r="CH589" s="58"/>
      <c r="CI589" s="58"/>
      <c r="CJ589" s="58"/>
      <c r="CK589" s="58"/>
      <c r="CL589" s="58"/>
      <c r="CM589" s="58"/>
      <c r="CN589" s="58"/>
      <c r="CO589" s="58"/>
      <c r="CP589" s="58"/>
      <c r="CQ589" s="58"/>
      <c r="CR589" s="58"/>
      <c r="CS589" s="58"/>
      <c r="CT589" s="58"/>
      <c r="CU589" s="58"/>
      <c r="CV589" s="58"/>
      <c r="CW589" s="58"/>
      <c r="CX589" s="58"/>
      <c r="CY589" s="58"/>
      <c r="CZ589" s="58"/>
      <c r="DA589" s="58"/>
      <c r="DB589" s="58"/>
      <c r="DC589" s="58"/>
      <c r="DD589" s="58"/>
      <c r="DE589" s="58"/>
      <c r="DF589" s="58"/>
      <c r="DG589" s="58"/>
      <c r="DH589" s="58"/>
      <c r="DI589" s="58"/>
      <c r="DJ589" s="58"/>
      <c r="DK589" s="58"/>
      <c r="DL589" s="58"/>
      <c r="DM589" s="58"/>
      <c r="DN589" s="58"/>
      <c r="DO589" s="58"/>
      <c r="DP589" s="58"/>
      <c r="DQ589" s="58"/>
      <c r="DR589" s="58"/>
      <c r="DS589" s="58"/>
      <c r="DT589" s="58"/>
      <c r="DU589" s="58"/>
      <c r="DV589" s="58"/>
      <c r="DW589" s="58"/>
      <c r="DX589" s="58"/>
      <c r="DY589" s="58"/>
      <c r="DZ589" s="58"/>
      <c r="EA589" s="58"/>
      <c r="EB589" s="58"/>
      <c r="EC589" s="58"/>
      <c r="ED589" s="58"/>
      <c r="EE589" s="58"/>
      <c r="EF589" s="58"/>
      <c r="EG589" s="58"/>
      <c r="EH589" s="58"/>
      <c r="EI589" s="58"/>
      <c r="EJ589" s="58"/>
      <c r="EK589" s="58"/>
      <c r="EL589" s="58"/>
      <c r="EN589" s="4">
        <v>11</v>
      </c>
      <c r="EO589" s="8">
        <v>1</v>
      </c>
    </row>
    <row r="590" spans="1:145" s="16" customFormat="1">
      <c r="A590" s="1"/>
      <c r="B590" s="1" t="s">
        <v>130</v>
      </c>
      <c r="C590" s="1" t="s">
        <v>210</v>
      </c>
      <c r="D590" s="1">
        <v>11</v>
      </c>
      <c r="E590" s="1">
        <v>11</v>
      </c>
      <c r="F590" s="1">
        <v>1</v>
      </c>
      <c r="G590" s="1"/>
      <c r="H590" s="1"/>
      <c r="I590" s="59">
        <f t="shared" ref="I590:S590" si="788">AVERAGE(I577:I589)</f>
        <v>3.5815384615384613</v>
      </c>
      <c r="J590" s="59">
        <f t="shared" si="788"/>
        <v>3.8892307692307693</v>
      </c>
      <c r="K590" s="59">
        <f t="shared" si="788"/>
        <v>0.50842307692307687</v>
      </c>
      <c r="L590" s="59">
        <f t="shared" si="788"/>
        <v>75.008461538461546</v>
      </c>
      <c r="M590" s="59">
        <f t="shared" si="788"/>
        <v>8.8692307692307681E-2</v>
      </c>
      <c r="N590" s="59">
        <f t="shared" si="788"/>
        <v>7.7146153846153837E-2</v>
      </c>
      <c r="O590" s="59">
        <f t="shared" si="788"/>
        <v>0.6076538461538461</v>
      </c>
      <c r="P590" s="59">
        <f t="shared" si="788"/>
        <v>7.5961538461538469E-2</v>
      </c>
      <c r="Q590" s="59">
        <f t="shared" si="788"/>
        <v>12.226153846153846</v>
      </c>
      <c r="R590" s="59">
        <f t="shared" si="788"/>
        <v>1.9669230769230772E-2</v>
      </c>
      <c r="S590" s="59">
        <f t="shared" si="788"/>
        <v>96.082999999999998</v>
      </c>
      <c r="T590" s="1"/>
      <c r="U590" s="1"/>
      <c r="V590" s="59">
        <f>AVERAGE(V577:V589)</f>
        <v>3.7277217835505749</v>
      </c>
      <c r="W590" s="59">
        <f>STDEV(V577:V589)</f>
        <v>7.5748163967440801E-2</v>
      </c>
      <c r="X590" s="59">
        <f>AVERAGE(X577:X589)</f>
        <v>4.0478986694202463</v>
      </c>
      <c r="Y590" s="59">
        <f>STDEV(X577:X589)</f>
        <v>3.6063516672551879E-2</v>
      </c>
      <c r="Z590" s="59">
        <f>AVERAGE(Z577:Z589)</f>
        <v>0.52905116510135874</v>
      </c>
      <c r="AA590" s="59">
        <f>STDEV(Z577:Z589)</f>
        <v>0.10083654731921779</v>
      </c>
      <c r="AB590" s="59">
        <f>AVERAGE(AB577:AB589)</f>
        <v>78.066398565611223</v>
      </c>
      <c r="AC590" s="59">
        <f>STDEV(AB577:AB589)</f>
        <v>0.14473761904487101</v>
      </c>
      <c r="AD590" s="59">
        <f>AVERAGE(AD577:AD589)</f>
        <v>9.2267305539601496E-2</v>
      </c>
      <c r="AE590" s="59">
        <f>STDEV(AD577:AD589)</f>
        <v>2.160622695939127E-2</v>
      </c>
      <c r="AF590" s="59">
        <f>AVERAGE(AF577:AF589)</f>
        <v>8.0245468660044686E-2</v>
      </c>
      <c r="AG590" s="59">
        <f>STDEV(AF577:AF589)</f>
        <v>2.1179225194818938E-2</v>
      </c>
      <c r="AH590" s="59">
        <f>AVERAGE(AH577:AH589)</f>
        <v>0.63236241818914174</v>
      </c>
      <c r="AI590" s="59">
        <f>STDEV(AH577:AH589)</f>
        <v>3.4311145397521614E-2</v>
      </c>
      <c r="AJ590" s="59">
        <f>AVERAGE(AJ577:AJ589)</f>
        <v>7.900791646470004E-2</v>
      </c>
      <c r="AK590" s="59">
        <f>STDEV(AJ577:AJ589)</f>
        <v>4.5827108775994572E-2</v>
      </c>
      <c r="AL590" s="59">
        <f>AVERAGE(AL577:AL589)</f>
        <v>12.724500640635243</v>
      </c>
      <c r="AM590" s="59">
        <f>STDEV(AL577:AL589)</f>
        <v>0.10059240433118909</v>
      </c>
      <c r="AN590" s="59">
        <f>AVERAGE(AN577:AN589)</f>
        <v>2.0474057548093502E-2</v>
      </c>
      <c r="AO590" s="59">
        <f>STDEV(AN577:AN589)</f>
        <v>1.2045678987798096E-2</v>
      </c>
      <c r="AP590" s="59">
        <f t="shared" ref="AP590:DA590" si="789">AVERAGE(AP577:AP589)</f>
        <v>7.7756204529708217</v>
      </c>
      <c r="AQ590" s="59">
        <f t="shared" si="789"/>
        <v>2.2796943863021349E-2</v>
      </c>
      <c r="AR590" s="59">
        <f t="shared" si="789"/>
        <v>888.6335153097981</v>
      </c>
      <c r="AS590" s="59">
        <f t="shared" si="789"/>
        <v>19.287035577244687</v>
      </c>
      <c r="AT590" s="59">
        <f t="shared" si="789"/>
        <v>0.12722026690147994</v>
      </c>
      <c r="AU590" s="59">
        <f t="shared" si="789"/>
        <v>7.1892062643982149</v>
      </c>
      <c r="AV590" s="59">
        <f t="shared" si="789"/>
        <v>5.9777520412325122</v>
      </c>
      <c r="AW590" s="59">
        <f t="shared" si="789"/>
        <v>6.7780035988678263E-3</v>
      </c>
      <c r="AX590" s="59">
        <f t="shared" si="789"/>
        <v>37.629765126849378</v>
      </c>
      <c r="AY590" s="59">
        <f t="shared" si="789"/>
        <v>39.633333333333333</v>
      </c>
      <c r="AZ590" s="59" t="e">
        <f t="shared" si="789"/>
        <v>#DIV/0!</v>
      </c>
      <c r="BA590" s="59" t="e">
        <f t="shared" si="789"/>
        <v>#DIV/0!</v>
      </c>
      <c r="BB590" s="59" t="e">
        <f t="shared" si="789"/>
        <v>#DIV/0!</v>
      </c>
      <c r="BC590" s="59">
        <f t="shared" si="789"/>
        <v>4574.09</v>
      </c>
      <c r="BD590" s="59">
        <f t="shared" si="789"/>
        <v>3.8666666666666667</v>
      </c>
      <c r="BE590" s="59" t="e">
        <f t="shared" si="789"/>
        <v>#DIV/0!</v>
      </c>
      <c r="BF590" s="59" t="e">
        <f t="shared" si="789"/>
        <v>#DIV/0!</v>
      </c>
      <c r="BG590" s="59" t="e">
        <f t="shared" si="789"/>
        <v>#DIV/0!</v>
      </c>
      <c r="BH590" s="59" t="e">
        <f t="shared" si="789"/>
        <v>#DIV/0!</v>
      </c>
      <c r="BI590" s="59">
        <f t="shared" si="789"/>
        <v>0.17366666666666666</v>
      </c>
      <c r="BJ590" s="59" t="e">
        <f t="shared" si="789"/>
        <v>#DIV/0!</v>
      </c>
      <c r="BK590" s="59" t="e">
        <f t="shared" si="789"/>
        <v>#DIV/0!</v>
      </c>
      <c r="BL590" s="59" t="e">
        <f t="shared" si="789"/>
        <v>#DIV/0!</v>
      </c>
      <c r="BM590" s="59">
        <f t="shared" si="789"/>
        <v>128.1</v>
      </c>
      <c r="BN590" s="59">
        <f t="shared" si="789"/>
        <v>63.65</v>
      </c>
      <c r="BO590" s="59">
        <f t="shared" si="789"/>
        <v>9.8266666666666662</v>
      </c>
      <c r="BP590" s="59">
        <f t="shared" si="789"/>
        <v>45.376666666666665</v>
      </c>
      <c r="BQ590" s="59">
        <f t="shared" si="789"/>
        <v>6.0733333333333333</v>
      </c>
      <c r="BR590" s="59" t="e">
        <f t="shared" si="789"/>
        <v>#DIV/0!</v>
      </c>
      <c r="BS590" s="59">
        <f t="shared" si="789"/>
        <v>6.2166666666666659</v>
      </c>
      <c r="BT590" s="59">
        <f t="shared" si="789"/>
        <v>1012.9966666666666</v>
      </c>
      <c r="BU590" s="59">
        <f t="shared" si="789"/>
        <v>14.263333333333335</v>
      </c>
      <c r="BV590" s="59">
        <f t="shared" si="789"/>
        <v>28.973333333333333</v>
      </c>
      <c r="BW590" s="59">
        <f t="shared" si="789"/>
        <v>3.0933333333333337</v>
      </c>
      <c r="BX590" s="59">
        <f t="shared" si="789"/>
        <v>10.413333333333334</v>
      </c>
      <c r="BY590" s="59">
        <f t="shared" si="789"/>
        <v>1.83</v>
      </c>
      <c r="BZ590" s="59">
        <f t="shared" si="789"/>
        <v>0.314</v>
      </c>
      <c r="CA590" s="59">
        <f t="shared" si="789"/>
        <v>1.7466666666666668</v>
      </c>
      <c r="CB590" s="59">
        <f t="shared" si="789"/>
        <v>0.247</v>
      </c>
      <c r="CC590" s="59">
        <f t="shared" si="789"/>
        <v>1.58</v>
      </c>
      <c r="CD590" s="59">
        <f t="shared" si="789"/>
        <v>0.28799999999999998</v>
      </c>
      <c r="CE590" s="59">
        <f t="shared" si="789"/>
        <v>0.98666666666666669</v>
      </c>
      <c r="CF590" s="59">
        <f t="shared" si="789"/>
        <v>0.15733333333333333</v>
      </c>
      <c r="CG590" s="59">
        <f t="shared" si="789"/>
        <v>1.06</v>
      </c>
      <c r="CH590" s="59">
        <f t="shared" si="789"/>
        <v>0.17066666666666666</v>
      </c>
      <c r="CI590" s="59">
        <f t="shared" si="789"/>
        <v>2.13</v>
      </c>
      <c r="CJ590" s="59">
        <f t="shared" si="789"/>
        <v>0.61066666666666658</v>
      </c>
      <c r="CK590" s="59">
        <f t="shared" si="789"/>
        <v>13.24</v>
      </c>
      <c r="CL590" s="59">
        <f t="shared" si="789"/>
        <v>10.816666666666668</v>
      </c>
      <c r="CM590" s="59">
        <f t="shared" si="789"/>
        <v>4.57</v>
      </c>
      <c r="CN590" s="59">
        <f t="shared" si="789"/>
        <v>1.3254908608122558</v>
      </c>
      <c r="CO590" s="59">
        <f t="shared" si="789"/>
        <v>13.513568872289303</v>
      </c>
      <c r="CP590" s="59">
        <f t="shared" si="789"/>
        <v>9.0309214923112417</v>
      </c>
      <c r="CQ590" s="59">
        <f t="shared" si="789"/>
        <v>7.8514827677563517</v>
      </c>
      <c r="CR590" s="59">
        <f t="shared" si="789"/>
        <v>27.421168799736293</v>
      </c>
      <c r="CS590" s="59">
        <f t="shared" si="789"/>
        <v>7.3569029910814896</v>
      </c>
      <c r="CT590" s="59">
        <f t="shared" si="789"/>
        <v>1.2764724787039654</v>
      </c>
      <c r="CU590" s="59">
        <f t="shared" si="789"/>
        <v>4.0337287928306944</v>
      </c>
      <c r="CV590" s="59">
        <f t="shared" si="789"/>
        <v>4.7450289625064014E-2</v>
      </c>
      <c r="CW590" s="59">
        <f t="shared" si="789"/>
        <v>35.021734195908046</v>
      </c>
      <c r="CX590" s="59">
        <f t="shared" si="789"/>
        <v>2.2097129880189299</v>
      </c>
      <c r="CY590" s="59">
        <f t="shared" si="789"/>
        <v>0.42214339347328694</v>
      </c>
      <c r="CZ590" s="59">
        <f t="shared" si="789"/>
        <v>71.320839135981416</v>
      </c>
      <c r="DA590" s="59">
        <f t="shared" si="789"/>
        <v>0.34570228195551617</v>
      </c>
      <c r="DB590" s="59">
        <f t="shared" ref="DB590:EG590" si="790">AVERAGE(DB577:DB589)</f>
        <v>7.9298901633190058</v>
      </c>
      <c r="DC590" s="59">
        <f t="shared" si="790"/>
        <v>10.131501854379875</v>
      </c>
      <c r="DD590" s="59">
        <f t="shared" si="790"/>
        <v>93.76760649796995</v>
      </c>
      <c r="DE590" s="59">
        <f t="shared" si="790"/>
        <v>18.206917914741069</v>
      </c>
      <c r="DF590" s="59">
        <f t="shared" si="790"/>
        <v>167.36055526644898</v>
      </c>
      <c r="DG590" s="59">
        <f t="shared" si="790"/>
        <v>0.56132107060382841</v>
      </c>
      <c r="DH590" s="59">
        <f t="shared" si="790"/>
        <v>60.196198300221134</v>
      </c>
      <c r="DI590" s="59">
        <f t="shared" si="790"/>
        <v>12.345497381710961</v>
      </c>
      <c r="DJ590" s="59">
        <f t="shared" si="790"/>
        <v>2.0254986007049984</v>
      </c>
      <c r="DK590" s="59">
        <f t="shared" si="790"/>
        <v>22.387396618054211</v>
      </c>
      <c r="DL590" s="59">
        <f t="shared" si="790"/>
        <v>14.032083909723463</v>
      </c>
      <c r="DM590" s="59">
        <f t="shared" si="790"/>
        <v>7.5427866780269675</v>
      </c>
      <c r="DN590" s="59">
        <f t="shared" si="790"/>
        <v>9.2832295911815805</v>
      </c>
      <c r="DO590" s="59">
        <f t="shared" si="790"/>
        <v>2.3726068133326907</v>
      </c>
      <c r="DP590" s="59">
        <f t="shared" si="790"/>
        <v>1.7377618745181149</v>
      </c>
      <c r="DQ590" s="59">
        <f t="shared" si="790"/>
        <v>0.13287411329249085</v>
      </c>
      <c r="DR590" s="59">
        <f t="shared" si="790"/>
        <v>0.13440318579770824</v>
      </c>
      <c r="DS590" s="59">
        <f t="shared" si="790"/>
        <v>92.325317772634193</v>
      </c>
      <c r="DT590" s="59">
        <f t="shared" si="790"/>
        <v>13.717208297701433</v>
      </c>
      <c r="DU590" s="59">
        <f t="shared" si="790"/>
        <v>0.17528289732106783</v>
      </c>
      <c r="DV590" s="59">
        <f t="shared" si="790"/>
        <v>4.0381678663391367E-2</v>
      </c>
      <c r="DW590" s="59">
        <f t="shared" si="790"/>
        <v>8.0213904600011113E-2</v>
      </c>
      <c r="DX590" s="59">
        <f t="shared" si="790"/>
        <v>0.23384296406573826</v>
      </c>
      <c r="DY590" s="59">
        <f t="shared" si="790"/>
        <v>11.832474567066818</v>
      </c>
      <c r="DZ590" s="59">
        <f t="shared" si="790"/>
        <v>102.33164055542802</v>
      </c>
      <c r="EA590" s="59">
        <f t="shared" si="790"/>
        <v>21.462943396252701</v>
      </c>
      <c r="EB590" s="59">
        <f t="shared" si="790"/>
        <v>1.3290096858666747</v>
      </c>
      <c r="EC590" s="59">
        <f t="shared" si="790"/>
        <v>20.633456381053168</v>
      </c>
      <c r="ED590" s="59">
        <f t="shared" si="790"/>
        <v>6.3828131606847167</v>
      </c>
      <c r="EE590" s="59">
        <f t="shared" si="790"/>
        <v>6.1129223348523789</v>
      </c>
      <c r="EF590" s="59">
        <f t="shared" si="790"/>
        <v>0.32226805548032372</v>
      </c>
      <c r="EG590" s="59">
        <f t="shared" si="790"/>
        <v>7.1320839135981418</v>
      </c>
      <c r="EH590" s="59">
        <f>AVERAGE(EH577:EH589)</f>
        <v>21.396251740794423</v>
      </c>
      <c r="EI590" s="59">
        <f>AVERAGE(EI577:EI589)</f>
        <v>8.2970653458296653</v>
      </c>
      <c r="EJ590" s="59">
        <f>AVERAGE(EJ577:EJ589)</f>
        <v>21.107169673664345</v>
      </c>
      <c r="EK590" s="59">
        <f>AVERAGE(EK577:EK589)</f>
        <v>41.131753199604439</v>
      </c>
      <c r="EL590" s="59">
        <f>AVERAGE(EL577:EL589)</f>
        <v>0.71</v>
      </c>
      <c r="EN590" s="16">
        <v>11</v>
      </c>
      <c r="EO590" s="16">
        <v>1</v>
      </c>
    </row>
    <row r="591" spans="1:145" s="19" customFormat="1">
      <c r="A591" s="2"/>
      <c r="B591" s="2"/>
      <c r="C591" s="2"/>
      <c r="D591" s="2"/>
      <c r="E591" s="2"/>
      <c r="F591" s="2"/>
      <c r="G591" s="2"/>
      <c r="H591" s="2"/>
      <c r="I591" s="60">
        <f>STDEV(I577:I589)</f>
        <v>6.5935088514658929E-2</v>
      </c>
      <c r="J591" s="60">
        <f t="shared" ref="J591:S591" si="791">STDEV(J577:J589)</f>
        <v>2.6287366566958393E-2</v>
      </c>
      <c r="K591" s="60">
        <f t="shared" si="791"/>
        <v>9.7482794668650688E-2</v>
      </c>
      <c r="L591" s="60">
        <f t="shared" si="791"/>
        <v>0.40857162068695946</v>
      </c>
      <c r="M591" s="60">
        <f t="shared" si="791"/>
        <v>2.1026747312984626E-2</v>
      </c>
      <c r="N591" s="60">
        <f t="shared" si="791"/>
        <v>2.0594198834648244E-2</v>
      </c>
      <c r="O591" s="60">
        <f t="shared" si="791"/>
        <v>3.4302298644663637E-2</v>
      </c>
      <c r="P591" s="60">
        <f t="shared" si="791"/>
        <v>4.4063732979657592E-2</v>
      </c>
      <c r="Q591" s="60">
        <f t="shared" si="791"/>
        <v>0.12473561784420024</v>
      </c>
      <c r="R591" s="60">
        <f t="shared" si="791"/>
        <v>1.1566790437525915E-2</v>
      </c>
      <c r="S591" s="60">
        <f t="shared" si="791"/>
        <v>0.51237648918219181</v>
      </c>
      <c r="T591" s="2"/>
      <c r="U591" s="2"/>
      <c r="V591" s="60"/>
      <c r="W591" s="60"/>
      <c r="X591" s="60"/>
      <c r="Y591" s="60"/>
      <c r="Z591" s="60"/>
      <c r="AA591" s="60"/>
      <c r="AB591" s="60"/>
      <c r="AC591" s="60"/>
      <c r="AD591" s="60"/>
      <c r="AE591" s="60"/>
      <c r="AF591" s="60"/>
      <c r="AG591" s="60"/>
      <c r="AH591" s="60"/>
      <c r="AI591" s="60"/>
      <c r="AJ591" s="60"/>
      <c r="AK591" s="60"/>
      <c r="AL591" s="60"/>
      <c r="AM591" s="60"/>
      <c r="AN591" s="60"/>
      <c r="AO591" s="60"/>
      <c r="AP591" s="60">
        <f t="shared" ref="AP591:DA591" si="792">STDEV(AP577:AP589)</f>
        <v>8.8794488485062148E-2</v>
      </c>
      <c r="AQ591" s="60">
        <f t="shared" si="792"/>
        <v>5.3812644003483267E-3</v>
      </c>
      <c r="AR591" s="60">
        <f t="shared" si="792"/>
        <v>202.79580161871215</v>
      </c>
      <c r="AS591" s="60">
        <f t="shared" si="792"/>
        <v>0.17092861116322891</v>
      </c>
      <c r="AT591" s="60">
        <f t="shared" si="792"/>
        <v>3.3949382720247979E-2</v>
      </c>
      <c r="AU591" s="60">
        <f t="shared" si="792"/>
        <v>2.9434838450718015</v>
      </c>
      <c r="AV591" s="60">
        <f t="shared" si="792"/>
        <v>1.7064426304120921</v>
      </c>
      <c r="AW591" s="60">
        <f t="shared" si="792"/>
        <v>1.2981664075865972E-3</v>
      </c>
      <c r="AX591" s="60">
        <f t="shared" si="792"/>
        <v>8.896640083958042</v>
      </c>
      <c r="AY591" s="60">
        <f t="shared" si="792"/>
        <v>2.2299402084659863</v>
      </c>
      <c r="AZ591" s="60" t="e">
        <f t="shared" si="792"/>
        <v>#DIV/0!</v>
      </c>
      <c r="BA591" s="60" t="e">
        <f t="shared" si="792"/>
        <v>#DIV/0!</v>
      </c>
      <c r="BB591" s="60" t="e">
        <f t="shared" si="792"/>
        <v>#DIV/0!</v>
      </c>
      <c r="BC591" s="60">
        <f t="shared" si="792"/>
        <v>0</v>
      </c>
      <c r="BD591" s="60">
        <f t="shared" si="792"/>
        <v>0.24027761721253443</v>
      </c>
      <c r="BE591" s="60" t="e">
        <f t="shared" si="792"/>
        <v>#DIV/0!</v>
      </c>
      <c r="BF591" s="60" t="e">
        <f t="shared" si="792"/>
        <v>#DIV/0!</v>
      </c>
      <c r="BG591" s="60" t="e">
        <f t="shared" si="792"/>
        <v>#DIV/0!</v>
      </c>
      <c r="BH591" s="60" t="e">
        <f t="shared" si="792"/>
        <v>#DIV/0!</v>
      </c>
      <c r="BI591" s="60">
        <f t="shared" si="792"/>
        <v>4.6500896048714248E-2</v>
      </c>
      <c r="BJ591" s="60" t="e">
        <f t="shared" si="792"/>
        <v>#DIV/0!</v>
      </c>
      <c r="BK591" s="60" t="e">
        <f t="shared" si="792"/>
        <v>#DIV/0!</v>
      </c>
      <c r="BL591" s="60" t="e">
        <f t="shared" si="792"/>
        <v>#DIV/0!</v>
      </c>
      <c r="BM591" s="60">
        <f t="shared" si="792"/>
        <v>11.015956608483892</v>
      </c>
      <c r="BN591" s="60">
        <f t="shared" si="792"/>
        <v>4.5365515537685637</v>
      </c>
      <c r="BO591" s="60">
        <f t="shared" si="792"/>
        <v>0.36115555282084938</v>
      </c>
      <c r="BP591" s="60">
        <f t="shared" si="792"/>
        <v>2.2013026446477837</v>
      </c>
      <c r="BQ591" s="60">
        <f t="shared" si="792"/>
        <v>0.61784571968520885</v>
      </c>
      <c r="BR591" s="60" t="e">
        <f t="shared" si="792"/>
        <v>#DIV/0!</v>
      </c>
      <c r="BS591" s="60">
        <f t="shared" si="792"/>
        <v>0.5965176722724429</v>
      </c>
      <c r="BT591" s="60">
        <f t="shared" si="792"/>
        <v>51.561615891410277</v>
      </c>
      <c r="BU591" s="60">
        <f t="shared" si="792"/>
        <v>0.82615575609768221</v>
      </c>
      <c r="BV591" s="60">
        <f t="shared" si="792"/>
        <v>1.2538075344060318</v>
      </c>
      <c r="BW591" s="60">
        <f t="shared" si="792"/>
        <v>0.20550750189064476</v>
      </c>
      <c r="BX591" s="60">
        <f t="shared" si="792"/>
        <v>0.4409459528483427</v>
      </c>
      <c r="BY591" s="60">
        <f t="shared" si="792"/>
        <v>0.2451530134426258</v>
      </c>
      <c r="BZ591" s="60">
        <f t="shared" si="792"/>
        <v>1.7521415467935248E-2</v>
      </c>
      <c r="CA591" s="60">
        <f t="shared" si="792"/>
        <v>4.6188021535170098E-2</v>
      </c>
      <c r="CB591" s="60">
        <f t="shared" si="792"/>
        <v>2.3388031127053004E-2</v>
      </c>
      <c r="CC591" s="60">
        <f t="shared" si="792"/>
        <v>9.6436507609929514E-2</v>
      </c>
      <c r="CD591" s="60">
        <f t="shared" si="792"/>
        <v>2.7622454633866263E-2</v>
      </c>
      <c r="CE591" s="60">
        <f t="shared" si="792"/>
        <v>3.2145502536643208E-2</v>
      </c>
      <c r="CF591" s="60">
        <f t="shared" si="792"/>
        <v>1.8339392937971894E-2</v>
      </c>
      <c r="CG591" s="60">
        <f t="shared" si="792"/>
        <v>6.0827625302982122E-2</v>
      </c>
      <c r="CH591" s="60">
        <f t="shared" si="792"/>
        <v>1.5044378795195676E-2</v>
      </c>
      <c r="CI591" s="60">
        <f t="shared" si="792"/>
        <v>0.21166010488516734</v>
      </c>
      <c r="CJ591" s="60">
        <f t="shared" si="792"/>
        <v>0.1373547717894556</v>
      </c>
      <c r="CK591" s="60">
        <f t="shared" si="792"/>
        <v>1.4607190010402413</v>
      </c>
      <c r="CL591" s="60">
        <f t="shared" si="792"/>
        <v>0.71220315453761751</v>
      </c>
      <c r="CM591" s="60">
        <f t="shared" si="792"/>
        <v>0.40286474156967367</v>
      </c>
      <c r="CN591" s="60">
        <f t="shared" si="792"/>
        <v>0.1573545728936665</v>
      </c>
      <c r="CO591" s="60">
        <f t="shared" si="792"/>
        <v>1.5056735426776497</v>
      </c>
      <c r="CP591" s="60">
        <f t="shared" si="792"/>
        <v>1.3151125282183653</v>
      </c>
      <c r="CQ591" s="60">
        <f t="shared" si="792"/>
        <v>0.66580141428078909</v>
      </c>
      <c r="CR591" s="60">
        <f t="shared" si="792"/>
        <v>2.4771788832820185</v>
      </c>
      <c r="CS591" s="60">
        <f t="shared" si="792"/>
        <v>0.94981798605552703</v>
      </c>
      <c r="CT591" s="60">
        <f t="shared" si="792"/>
        <v>0.19198347370902344</v>
      </c>
      <c r="CU591" s="60">
        <f t="shared" si="792"/>
        <v>0.184300931888013</v>
      </c>
      <c r="CV591" s="60">
        <f t="shared" si="792"/>
        <v>3.4519060491655768E-3</v>
      </c>
      <c r="CW591" s="60">
        <f t="shared" si="792"/>
        <v>2.6840831485459837</v>
      </c>
      <c r="CX591" s="60">
        <f t="shared" si="792"/>
        <v>0.30167168609959527</v>
      </c>
      <c r="CY591" s="60">
        <f t="shared" si="792"/>
        <v>1.1631749727899567E-2</v>
      </c>
      <c r="CZ591" s="60">
        <f t="shared" si="792"/>
        <v>7.8709708524506334</v>
      </c>
      <c r="DA591" s="60">
        <f t="shared" si="792"/>
        <v>7.5141949000881803E-3</v>
      </c>
      <c r="DB591" s="60">
        <f t="shared" ref="DB591:EL591" si="793">STDEV(DB577:DB589)</f>
        <v>0.4803563696134891</v>
      </c>
      <c r="DC591" s="60">
        <f t="shared" si="793"/>
        <v>1.2585659112015548</v>
      </c>
      <c r="DD591" s="60">
        <f t="shared" si="793"/>
        <v>4.2049766358151262</v>
      </c>
      <c r="DE591" s="60">
        <f t="shared" si="793"/>
        <v>3.5382959638351386</v>
      </c>
      <c r="DF591" s="60">
        <f t="shared" si="793"/>
        <v>8.3813565419358778</v>
      </c>
      <c r="DG591" s="60">
        <f t="shared" si="793"/>
        <v>3.9397104659942686E-2</v>
      </c>
      <c r="DH591" s="60">
        <f t="shared" si="793"/>
        <v>1.3216271263202741</v>
      </c>
      <c r="DI591" s="60">
        <f t="shared" si="793"/>
        <v>1.5777125494650859</v>
      </c>
      <c r="DJ591" s="60">
        <f t="shared" si="793"/>
        <v>0.30357990476931207</v>
      </c>
      <c r="DK591" s="60">
        <f t="shared" si="793"/>
        <v>2.0775008233021977</v>
      </c>
      <c r="DL591" s="60">
        <f t="shared" si="793"/>
        <v>3.9165344499689736</v>
      </c>
      <c r="DM591" s="60">
        <f t="shared" si="793"/>
        <v>1.0850829937447908</v>
      </c>
      <c r="DN591" s="60">
        <f t="shared" si="793"/>
        <v>0.59226039091109317</v>
      </c>
      <c r="DO591" s="60">
        <f t="shared" si="793"/>
        <v>0.35694860890694913</v>
      </c>
      <c r="DP591" s="60">
        <f t="shared" si="793"/>
        <v>0.31707998771116297</v>
      </c>
      <c r="DQ591" s="60">
        <f t="shared" si="793"/>
        <v>2.0850717173797582E-2</v>
      </c>
      <c r="DR591" s="60">
        <f t="shared" si="793"/>
        <v>1.9105468130330011E-2</v>
      </c>
      <c r="DS591" s="60">
        <f t="shared" si="793"/>
        <v>2.0239755175508853</v>
      </c>
      <c r="DT591" s="60">
        <f t="shared" si="793"/>
        <v>1.794183611682266</v>
      </c>
      <c r="DU591" s="60">
        <f t="shared" si="793"/>
        <v>1.6096662037530986E-2</v>
      </c>
      <c r="DV591" s="60">
        <f t="shared" si="793"/>
        <v>5.7699091934182529E-3</v>
      </c>
      <c r="DW591" s="60">
        <f t="shared" si="793"/>
        <v>3.2094260667161049E-3</v>
      </c>
      <c r="DX591" s="60">
        <f t="shared" si="793"/>
        <v>1.3228849131096917E-2</v>
      </c>
      <c r="DY591" s="60">
        <f t="shared" si="793"/>
        <v>0.23633099626038498</v>
      </c>
      <c r="DZ591" s="60">
        <f t="shared" si="793"/>
        <v>35.99184554982125</v>
      </c>
      <c r="EA591" s="60">
        <f t="shared" si="793"/>
        <v>2.5735575204296288</v>
      </c>
      <c r="EB591" s="60">
        <f t="shared" si="793"/>
        <v>6.963771866773831E-2</v>
      </c>
      <c r="EC591" s="60">
        <f t="shared" si="793"/>
        <v>1.0183040245951731</v>
      </c>
      <c r="ED591" s="60">
        <f t="shared" si="793"/>
        <v>0.76202946322202203</v>
      </c>
      <c r="EE591" s="60">
        <f t="shared" si="793"/>
        <v>0.37195402229738062</v>
      </c>
      <c r="EF591" s="60">
        <f t="shared" si="793"/>
        <v>4.8414244945083687E-2</v>
      </c>
      <c r="EG591" s="60">
        <f t="shared" si="793"/>
        <v>0.78709708524506372</v>
      </c>
      <c r="EH591" s="60">
        <f t="shared" si="793"/>
        <v>2.3612912557351891</v>
      </c>
      <c r="EI591" s="60">
        <f t="shared" si="793"/>
        <v>1.1935912931192703</v>
      </c>
      <c r="EJ591" s="60">
        <f t="shared" si="793"/>
        <v>0.58158748639497926</v>
      </c>
      <c r="EK591" s="60">
        <f t="shared" si="793"/>
        <v>3.7157683249230256</v>
      </c>
      <c r="EL591" s="60">
        <f t="shared" si="793"/>
        <v>7.0553368295055804E-2</v>
      </c>
    </row>
    <row r="592" spans="1:145" s="12" customFormat="1">
      <c r="B592" s="32"/>
      <c r="C592" s="5"/>
      <c r="D592" s="3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29"/>
      <c r="U592" s="29"/>
      <c r="V592" s="62"/>
      <c r="W592" s="62"/>
      <c r="X592" s="62"/>
      <c r="Y592" s="62"/>
      <c r="Z592" s="62"/>
      <c r="AA592" s="62"/>
      <c r="AB592" s="62"/>
      <c r="AC592" s="62"/>
      <c r="AD592" s="62"/>
      <c r="AE592" s="62"/>
      <c r="AF592" s="62"/>
      <c r="AG592" s="62"/>
      <c r="AH592" s="62"/>
      <c r="AI592" s="62"/>
      <c r="AJ592" s="62"/>
      <c r="AK592" s="62"/>
      <c r="AL592" s="62"/>
      <c r="AM592" s="62"/>
      <c r="AN592" s="62"/>
      <c r="AO592" s="62"/>
      <c r="AP592" s="62"/>
      <c r="AQ592" s="62"/>
      <c r="AR592" s="62"/>
      <c r="AS592" s="62"/>
      <c r="AT592" s="62"/>
      <c r="AU592" s="62"/>
      <c r="AV592" s="62"/>
      <c r="AW592" s="62"/>
      <c r="AX592" s="62"/>
      <c r="AY592" s="62"/>
      <c r="AZ592" s="62"/>
      <c r="BA592" s="62"/>
      <c r="BB592" s="62"/>
      <c r="BC592" s="62"/>
      <c r="BD592" s="62"/>
      <c r="BE592" s="62"/>
      <c r="BF592" s="62"/>
      <c r="BG592" s="62"/>
      <c r="BH592" s="62"/>
      <c r="BI592" s="62"/>
      <c r="BJ592" s="62"/>
      <c r="BK592" s="62"/>
      <c r="BL592" s="62"/>
      <c r="BM592" s="62"/>
      <c r="BN592" s="62"/>
      <c r="BO592" s="62"/>
      <c r="BP592" s="62"/>
      <c r="BQ592" s="62"/>
      <c r="BR592" s="62"/>
      <c r="BS592" s="62"/>
      <c r="BT592" s="62"/>
      <c r="BU592" s="62"/>
      <c r="BV592" s="62"/>
      <c r="BW592" s="62"/>
      <c r="BX592" s="62"/>
      <c r="BY592" s="62"/>
      <c r="BZ592" s="62"/>
      <c r="CA592" s="62"/>
      <c r="CB592" s="62"/>
      <c r="CC592" s="62"/>
      <c r="CD592" s="62"/>
      <c r="CE592" s="62"/>
      <c r="CF592" s="62"/>
      <c r="CG592" s="62"/>
      <c r="CH592" s="62"/>
      <c r="CI592" s="62"/>
      <c r="CJ592" s="62"/>
      <c r="CK592" s="62"/>
      <c r="CL592" s="62"/>
      <c r="CM592" s="62"/>
      <c r="CN592" s="62"/>
      <c r="CO592" s="62"/>
      <c r="CP592" s="62"/>
      <c r="CQ592" s="62"/>
      <c r="CR592" s="62"/>
      <c r="CS592" s="62"/>
      <c r="CT592" s="62"/>
      <c r="CU592" s="62"/>
      <c r="CV592" s="62"/>
      <c r="CW592" s="62"/>
      <c r="CX592" s="62"/>
      <c r="CY592" s="62"/>
      <c r="CZ592" s="62"/>
      <c r="DA592" s="62"/>
      <c r="DB592" s="62"/>
      <c r="DC592" s="62"/>
      <c r="DD592" s="62"/>
      <c r="DE592" s="62"/>
      <c r="DF592" s="62"/>
      <c r="DG592" s="62"/>
      <c r="DH592" s="62"/>
      <c r="DI592" s="62"/>
      <c r="DJ592" s="62"/>
      <c r="DK592" s="62"/>
      <c r="DL592" s="62"/>
      <c r="DM592" s="62"/>
      <c r="DN592" s="62"/>
      <c r="DO592" s="62"/>
      <c r="DP592" s="62"/>
      <c r="DQ592" s="62"/>
      <c r="DR592" s="62"/>
      <c r="DS592" s="62"/>
      <c r="DT592" s="62"/>
      <c r="DU592" s="62"/>
      <c r="DV592" s="62"/>
      <c r="DW592" s="62"/>
      <c r="DX592" s="62"/>
      <c r="DY592" s="62"/>
      <c r="DZ592" s="62"/>
      <c r="EA592" s="62"/>
      <c r="EB592" s="62"/>
      <c r="EC592" s="62"/>
      <c r="ED592" s="62"/>
      <c r="EE592" s="62"/>
      <c r="EF592" s="62"/>
      <c r="EG592" s="62"/>
      <c r="EH592" s="62"/>
      <c r="EI592" s="62"/>
      <c r="EJ592" s="62"/>
      <c r="EK592" s="62"/>
      <c r="EL592" s="62"/>
      <c r="EN592" s="32"/>
    </row>
    <row r="593" spans="1:145">
      <c r="B593" s="30" t="s">
        <v>1109</v>
      </c>
      <c r="C593" s="18" t="s">
        <v>210</v>
      </c>
      <c r="D593" s="4">
        <v>12</v>
      </c>
      <c r="E593" s="8">
        <v>12</v>
      </c>
      <c r="F593" s="8">
        <v>1</v>
      </c>
      <c r="G593" s="8" t="s">
        <v>1192</v>
      </c>
      <c r="H593" s="8" t="s">
        <v>1193</v>
      </c>
      <c r="I593" s="64">
        <v>3.7</v>
      </c>
      <c r="J593" s="64">
        <v>3.74</v>
      </c>
      <c r="K593" s="64">
        <v>0.50280000000000002</v>
      </c>
      <c r="L593" s="64">
        <v>74.23</v>
      </c>
      <c r="M593" s="64">
        <v>0.1174</v>
      </c>
      <c r="N593" s="64">
        <v>0.11020000000000001</v>
      </c>
      <c r="O593" s="64">
        <v>0.72970000000000002</v>
      </c>
      <c r="P593" s="64">
        <v>7.2900000000000006E-2</v>
      </c>
      <c r="Q593" s="64">
        <v>12.16</v>
      </c>
      <c r="R593" s="64">
        <v>4.7000000000000002E-3</v>
      </c>
      <c r="S593" s="64">
        <v>95.367699999999999</v>
      </c>
      <c r="T593" s="31"/>
      <c r="V593" s="58">
        <f t="shared" ref="V593:V606" si="794">(I593*100)/S593</f>
        <v>3.8797202826533512</v>
      </c>
      <c r="W593" s="58"/>
      <c r="X593" s="58">
        <f t="shared" ref="X593:X606" si="795">(J593*100)/S593</f>
        <v>3.9216632046279822</v>
      </c>
      <c r="Y593" s="58"/>
      <c r="Z593" s="58">
        <f t="shared" ref="Z593:Z606" si="796">(K593*100)/S593</f>
        <v>0.52722252922110946</v>
      </c>
      <c r="AA593" s="58"/>
      <c r="AB593" s="58">
        <f t="shared" ref="AB593:AB606" si="797">(L593*100)/S593</f>
        <v>77.835577454421156</v>
      </c>
      <c r="AC593" s="58"/>
      <c r="AD593" s="58">
        <f t="shared" ref="AD593:AD606" si="798">(M593*100)/S593</f>
        <v>0.12310247599554147</v>
      </c>
      <c r="AE593" s="58"/>
      <c r="AF593" s="58">
        <f t="shared" ref="AF593:AF606" si="799">(N593*100)/S593</f>
        <v>0.11555275004010794</v>
      </c>
      <c r="AG593" s="58"/>
      <c r="AH593" s="58">
        <f t="shared" ref="AH593:AH606" si="800">(O593*100)/S593</f>
        <v>0.76514375412220281</v>
      </c>
      <c r="AI593" s="58"/>
      <c r="AJ593" s="58">
        <f t="shared" ref="AJ593:AJ606" si="801">(P593*100)/S593</f>
        <v>7.6440975298764688E-2</v>
      </c>
      <c r="AK593" s="58"/>
      <c r="AL593" s="58">
        <f t="shared" ref="AL593:AL606" si="802">(Q593*100)/S593</f>
        <v>12.75064828028777</v>
      </c>
      <c r="AM593" s="58"/>
      <c r="AN593" s="58">
        <f t="shared" ref="AN593:AN606" si="803">(R593*100)/S593</f>
        <v>4.9282933320191225E-3</v>
      </c>
      <c r="AO593" s="58"/>
      <c r="AP593" s="58">
        <f t="shared" ref="AP593:AP606" si="804">V593+X593</f>
        <v>7.801383487281333</v>
      </c>
      <c r="AQ593" s="58">
        <f t="shared" ref="AQ593:AQ606" si="805">AD593/X593</f>
        <v>3.1390374331550799E-2</v>
      </c>
      <c r="AR593" s="58">
        <f t="shared" ref="AR593:AR606" si="806">AB593/AD593</f>
        <v>632.28279386712097</v>
      </c>
      <c r="AS593" s="58">
        <f t="shared" ref="AS593:AS606" si="807">AB593/X593</f>
        <v>19.847593582887701</v>
      </c>
      <c r="AT593" s="58">
        <f t="shared" ref="AT593:AT606" si="808">AF593/AH593</f>
        <v>0.15102096752089902</v>
      </c>
      <c r="AU593" s="58">
        <f t="shared" ref="AU593:AU606" si="809">Z593/AF593</f>
        <v>4.5626134301270413</v>
      </c>
      <c r="AV593" s="58">
        <f t="shared" ref="AV593:AV606" si="810">Z593/AD593</f>
        <v>4.2827938671209536</v>
      </c>
      <c r="AW593" s="58">
        <f t="shared" ref="AW593:AW606" si="811">Z593/AB593</f>
        <v>6.7735416947325875E-3</v>
      </c>
      <c r="AX593" s="58">
        <f t="shared" ref="AX593:AX606" si="812">((AF593/40.311)/((AF593/40.311)+(Z593/159.688)))*100</f>
        <v>46.473414120625463</v>
      </c>
      <c r="AY593" s="75">
        <v>41.61</v>
      </c>
      <c r="AZ593" s="75"/>
      <c r="BA593" s="75"/>
      <c r="BB593" s="75"/>
      <c r="BC593" s="75">
        <v>4574.09</v>
      </c>
      <c r="BD593" s="75">
        <v>4</v>
      </c>
      <c r="BE593" s="75"/>
      <c r="BF593" s="75"/>
      <c r="BG593" s="76" t="s">
        <v>494</v>
      </c>
      <c r="BH593" s="76"/>
      <c r="BI593" s="76">
        <v>0.193</v>
      </c>
      <c r="BJ593" s="76"/>
      <c r="BK593" s="76"/>
      <c r="BL593" s="76"/>
      <c r="BM593" s="75">
        <v>133.04</v>
      </c>
      <c r="BN593" s="75">
        <v>69.66</v>
      </c>
      <c r="BO593" s="77">
        <v>9.6</v>
      </c>
      <c r="BP593" s="75">
        <v>46.81</v>
      </c>
      <c r="BQ593" s="75">
        <v>6.51</v>
      </c>
      <c r="BR593" s="75"/>
      <c r="BS593" s="75">
        <v>6.32</v>
      </c>
      <c r="BT593" s="75">
        <v>1029</v>
      </c>
      <c r="BU593" s="75">
        <v>14.78</v>
      </c>
      <c r="BV593" s="75">
        <v>31.14</v>
      </c>
      <c r="BW593" s="75">
        <v>3.27</v>
      </c>
      <c r="BX593" s="75">
        <v>11.32</v>
      </c>
      <c r="BY593" s="75">
        <v>1.93</v>
      </c>
      <c r="BZ593" s="75">
        <v>0.28699999999999998</v>
      </c>
      <c r="CA593" s="75">
        <v>1.98</v>
      </c>
      <c r="CB593" s="75">
        <v>0.27900000000000003</v>
      </c>
      <c r="CC593" s="75">
        <v>1.78</v>
      </c>
      <c r="CD593" s="75">
        <v>0.28399999999999997</v>
      </c>
      <c r="CE593" s="75">
        <v>0.99</v>
      </c>
      <c r="CF593" s="77">
        <v>0.14499999999999999</v>
      </c>
      <c r="CG593" s="75">
        <v>1.27</v>
      </c>
      <c r="CH593" s="77">
        <v>0.22800000000000001</v>
      </c>
      <c r="CI593" s="75">
        <v>1.96</v>
      </c>
      <c r="CJ593" s="75">
        <v>0.65</v>
      </c>
      <c r="CK593" s="77">
        <v>14.02</v>
      </c>
      <c r="CL593" s="75">
        <v>10.91</v>
      </c>
      <c r="CM593" s="75">
        <v>5.22</v>
      </c>
      <c r="CN593" s="78">
        <f>BU593/CL593</f>
        <v>1.3547204399633364</v>
      </c>
      <c r="CO593" s="78">
        <f>BU593/CG593</f>
        <v>11.63779527559055</v>
      </c>
      <c r="CP593" s="78">
        <f>BM593/BU593</f>
        <v>9.001353179972936</v>
      </c>
      <c r="CQ593" s="78">
        <f>BU593/BY593</f>
        <v>7.6580310880829012</v>
      </c>
      <c r="CR593" s="78">
        <f>BV593/CG593</f>
        <v>24.519685039370078</v>
      </c>
      <c r="CS593" s="78">
        <f>BP593/BS593</f>
        <v>7.4066455696202533</v>
      </c>
      <c r="CT593" s="78">
        <f>CK593/BX593</f>
        <v>1.2385159010600706</v>
      </c>
      <c r="CU593" s="78">
        <f>AY593/BO593</f>
        <v>4.3343750000000005</v>
      </c>
      <c r="CV593" s="78">
        <f>BQ593/BM593</f>
        <v>4.8932651834034877E-2</v>
      </c>
      <c r="CW593" s="78">
        <f>BT593/BV593</f>
        <v>33.044315992292873</v>
      </c>
      <c r="CX593" s="78">
        <f>BV593/CK593</f>
        <v>2.2211126961483596</v>
      </c>
      <c r="CY593" s="78">
        <f>CM593/CL593</f>
        <v>0.47846012832263973</v>
      </c>
      <c r="CZ593" s="79">
        <f>BT593/BU593</f>
        <v>69.621109607577807</v>
      </c>
      <c r="DA593" s="78">
        <f>CM593/CK593</f>
        <v>0.37232524964336661</v>
      </c>
      <c r="DB593" s="79">
        <f>BT593/BM593</f>
        <v>7.734515935057126</v>
      </c>
      <c r="DC593" s="79">
        <f>BQ593/CJ593</f>
        <v>10.015384615384615</v>
      </c>
      <c r="DD593" s="78">
        <f>BT593/CL593</f>
        <v>94.31714023831347</v>
      </c>
      <c r="DE593" s="78">
        <f>CL593/CJ593</f>
        <v>16.784615384615385</v>
      </c>
      <c r="DF593" s="78">
        <f>BT593/BQ593</f>
        <v>158.06451612903226</v>
      </c>
      <c r="DG593" s="78">
        <f>BQ593/CL593</f>
        <v>0.59670027497708522</v>
      </c>
      <c r="DH593" s="78">
        <f>BM593/CI593</f>
        <v>67.877551020408163</v>
      </c>
      <c r="DI593" s="78">
        <f>BM593/BX593</f>
        <v>11.752650176678443</v>
      </c>
      <c r="DJ593" s="78">
        <f>BM593/BN593</f>
        <v>1.9098478323284525</v>
      </c>
      <c r="DK593" s="78">
        <f>BT593/BP593</f>
        <v>21.982482375560778</v>
      </c>
      <c r="DL593" s="67">
        <f>(AD593*0.59933)/BP593*10000</f>
        <v>15.761377256656242</v>
      </c>
      <c r="DM593" s="78">
        <f>BP593/BQ593</f>
        <v>7.1904761904761907</v>
      </c>
      <c r="DN593" s="78">
        <f>CC593/CH593</f>
        <v>7.807017543859649</v>
      </c>
      <c r="DO593" s="78">
        <f>BU593/BQ593</f>
        <v>2.2703533026113671</v>
      </c>
      <c r="DP593" s="78">
        <f>BY593/CG593</f>
        <v>1.5196850393700787</v>
      </c>
      <c r="DQ593" s="78">
        <f>CJ593/CM593</f>
        <v>0.12452107279693488</v>
      </c>
      <c r="DR593" s="78">
        <f>BQ593/BP593</f>
        <v>0.13907284768211919</v>
      </c>
      <c r="DS593" s="78">
        <f>BV593/BZ593</f>
        <v>108.50174216027875</v>
      </c>
      <c r="DT593" s="78">
        <f>BV593/CI593</f>
        <v>15.887755102040817</v>
      </c>
      <c r="DU593" s="78">
        <f>BY593/BX593</f>
        <v>0.1704946996466431</v>
      </c>
      <c r="DV593" s="78">
        <f>BY593/BP593</f>
        <v>4.1230506302072201E-2</v>
      </c>
      <c r="DW593" s="78">
        <f>CH593/CI593</f>
        <v>0.1163265306122449</v>
      </c>
      <c r="DX593" s="67">
        <f>(X593*0.83014)/BU593</f>
        <v>0.22026586554058683</v>
      </c>
      <c r="DY593" s="67">
        <f>BM593/CL593</f>
        <v>12.194317140238313</v>
      </c>
      <c r="DZ593" s="67">
        <f>BQ593/(AD593*0.59933)</f>
        <v>88.236481760111957</v>
      </c>
      <c r="EA593" s="80">
        <f>BP593/CI593</f>
        <v>23.882653061224492</v>
      </c>
      <c r="EB593" s="80">
        <f>BQ593/CM593</f>
        <v>1.2471264367816093</v>
      </c>
      <c r="EC593" s="81">
        <f>BM593/BS593</f>
        <v>21.050632911392402</v>
      </c>
      <c r="ED593" s="80">
        <f>BV593/CM593</f>
        <v>5.9655172413793105</v>
      </c>
      <c r="EE593" s="81">
        <f>BN593/BX593</f>
        <v>6.1537102473498226</v>
      </c>
      <c r="EF593" s="81">
        <f>CM593/BU593</f>
        <v>0.35317997293640052</v>
      </c>
      <c r="EG593" s="81">
        <f>BT593/BU593*0.1</f>
        <v>6.9621109607577809</v>
      </c>
      <c r="EH593" s="81">
        <f>BT593/BU593*0.3</f>
        <v>20.88633288227334</v>
      </c>
      <c r="EI593" s="81">
        <f>DM593*1.1</f>
        <v>7.9095238095238107</v>
      </c>
      <c r="EJ593" s="81">
        <f>CY593*50</f>
        <v>23.923006416131987</v>
      </c>
      <c r="EK593" s="81">
        <f>CR593*1.5</f>
        <v>36.779527559055119</v>
      </c>
      <c r="EL593" s="81">
        <f>CI593/3</f>
        <v>0.65333333333333332</v>
      </c>
      <c r="EN593" s="4">
        <v>12</v>
      </c>
      <c r="EO593" s="8">
        <v>1</v>
      </c>
    </row>
    <row r="594" spans="1:145">
      <c r="B594" s="30" t="s">
        <v>1110</v>
      </c>
      <c r="C594" s="18" t="s">
        <v>210</v>
      </c>
      <c r="D594" s="4">
        <v>12</v>
      </c>
      <c r="E594" s="8">
        <v>12</v>
      </c>
      <c r="F594" s="8">
        <v>1</v>
      </c>
      <c r="I594" s="64">
        <v>3.66</v>
      </c>
      <c r="J594" s="64">
        <v>3.87</v>
      </c>
      <c r="K594" s="64">
        <v>0.4204</v>
      </c>
      <c r="L594" s="64">
        <v>74.91</v>
      </c>
      <c r="M594" s="64">
        <v>7.2800000000000004E-2</v>
      </c>
      <c r="N594" s="64">
        <v>0.10539999999999999</v>
      </c>
      <c r="O594" s="64">
        <v>0.64239999999999997</v>
      </c>
      <c r="P594" s="64">
        <v>0.1007</v>
      </c>
      <c r="Q594" s="64">
        <v>12.29</v>
      </c>
      <c r="R594" s="64">
        <v>2.7799999999999998E-2</v>
      </c>
      <c r="S594" s="64">
        <v>96.099599999999995</v>
      </c>
      <c r="T594" s="31"/>
      <c r="V594" s="58">
        <f t="shared" si="794"/>
        <v>3.8085486307955496</v>
      </c>
      <c r="W594" s="58"/>
      <c r="X594" s="58">
        <f t="shared" si="795"/>
        <v>4.027071912890376</v>
      </c>
      <c r="Y594" s="58"/>
      <c r="Z594" s="58">
        <f t="shared" si="796"/>
        <v>0.43746279901269103</v>
      </c>
      <c r="AA594" s="58"/>
      <c r="AB594" s="58">
        <f t="shared" si="797"/>
        <v>77.950376484397438</v>
      </c>
      <c r="AC594" s="58"/>
      <c r="AD594" s="58">
        <f t="shared" si="798"/>
        <v>7.5754737792873228E-2</v>
      </c>
      <c r="AE594" s="58"/>
      <c r="AF594" s="58">
        <f t="shared" si="799"/>
        <v>0.10967787587045107</v>
      </c>
      <c r="AG594" s="58"/>
      <c r="AH594" s="58">
        <f t="shared" si="800"/>
        <v>0.66847312579865059</v>
      </c>
      <c r="AI594" s="58"/>
      <c r="AJ594" s="58">
        <f t="shared" si="801"/>
        <v>0.10478711669975735</v>
      </c>
      <c r="AK594" s="58"/>
      <c r="AL594" s="58">
        <f t="shared" si="802"/>
        <v>12.78881493783533</v>
      </c>
      <c r="AM594" s="58"/>
      <c r="AN594" s="58">
        <f t="shared" si="803"/>
        <v>2.8928320201124666E-2</v>
      </c>
      <c r="AO594" s="58"/>
      <c r="AP594" s="58">
        <f t="shared" si="804"/>
        <v>7.8356205436859252</v>
      </c>
      <c r="AQ594" s="58">
        <f t="shared" si="805"/>
        <v>1.881136950904393E-2</v>
      </c>
      <c r="AR594" s="58">
        <f t="shared" si="806"/>
        <v>1028.9835164835165</v>
      </c>
      <c r="AS594" s="58">
        <f t="shared" si="807"/>
        <v>19.356589147286822</v>
      </c>
      <c r="AT594" s="58">
        <f t="shared" si="808"/>
        <v>0.16407222914072228</v>
      </c>
      <c r="AU594" s="58">
        <f t="shared" si="809"/>
        <v>3.9886148007590139</v>
      </c>
      <c r="AV594" s="58">
        <f t="shared" si="810"/>
        <v>5.7747252747252746</v>
      </c>
      <c r="AW594" s="58">
        <f t="shared" si="811"/>
        <v>5.6120678147109871E-3</v>
      </c>
      <c r="AX594" s="58">
        <f t="shared" si="812"/>
        <v>49.828838769878708</v>
      </c>
      <c r="AY594" s="75">
        <v>41.48</v>
      </c>
      <c r="AZ594" s="75"/>
      <c r="BA594" s="75"/>
      <c r="BB594" s="75"/>
      <c r="BC594" s="75">
        <v>4574.09</v>
      </c>
      <c r="BD594" s="75">
        <v>4.16</v>
      </c>
      <c r="BE594" s="75"/>
      <c r="BF594" s="75"/>
      <c r="BG594" s="76" t="s">
        <v>495</v>
      </c>
      <c r="BH594" s="76"/>
      <c r="BI594" s="76">
        <v>0.23499999999999999</v>
      </c>
      <c r="BJ594" s="76"/>
      <c r="BK594" s="76"/>
      <c r="BL594" s="76"/>
      <c r="BM594" s="75">
        <v>133.79</v>
      </c>
      <c r="BN594" s="75">
        <v>61.06</v>
      </c>
      <c r="BO594" s="77">
        <v>10.25</v>
      </c>
      <c r="BP594" s="75">
        <v>45.99</v>
      </c>
      <c r="BQ594" s="75">
        <v>7</v>
      </c>
      <c r="BR594" s="75"/>
      <c r="BS594" s="75">
        <v>6.9</v>
      </c>
      <c r="BT594" s="75">
        <v>1055.03</v>
      </c>
      <c r="BU594" s="75">
        <v>13.14</v>
      </c>
      <c r="BV594" s="75">
        <v>28.75</v>
      </c>
      <c r="BW594" s="75">
        <v>2.94</v>
      </c>
      <c r="BX594" s="75">
        <v>10.210000000000001</v>
      </c>
      <c r="BY594" s="75">
        <v>1.97</v>
      </c>
      <c r="BZ594" s="75">
        <v>0.36099999999999999</v>
      </c>
      <c r="CA594" s="75">
        <v>1.67</v>
      </c>
      <c r="CB594" s="75">
        <v>0.247</v>
      </c>
      <c r="CC594" s="75">
        <v>1.86</v>
      </c>
      <c r="CD594" s="75">
        <v>0.317</v>
      </c>
      <c r="CE594" s="75">
        <v>1.04</v>
      </c>
      <c r="CF594" s="77">
        <v>0.16</v>
      </c>
      <c r="CG594" s="75">
        <v>1.33</v>
      </c>
      <c r="CH594" s="77">
        <v>0.14899999999999999</v>
      </c>
      <c r="CI594" s="75">
        <v>1.99</v>
      </c>
      <c r="CJ594" s="75">
        <v>0.67700000000000005</v>
      </c>
      <c r="CK594" s="77">
        <v>15.19</v>
      </c>
      <c r="CL594" s="75">
        <v>10.86</v>
      </c>
      <c r="CM594" s="75">
        <v>4.9400000000000004</v>
      </c>
      <c r="CN594" s="78">
        <f>BU594/CL594</f>
        <v>1.2099447513812156</v>
      </c>
      <c r="CO594" s="78">
        <f>BU594/CG594</f>
        <v>9.8796992481202999</v>
      </c>
      <c r="CP594" s="78">
        <f>BM594/BU594</f>
        <v>10.181887366818872</v>
      </c>
      <c r="CQ594" s="78">
        <f>BU594/BY594</f>
        <v>6.6700507614213205</v>
      </c>
      <c r="CR594" s="78">
        <f>BV594/CG594</f>
        <v>21.616541353383457</v>
      </c>
      <c r="CS594" s="78">
        <f>BP594/BS594</f>
        <v>6.6652173913043482</v>
      </c>
      <c r="CT594" s="78">
        <f>CK594/BX594</f>
        <v>1.4877571008814885</v>
      </c>
      <c r="CU594" s="78">
        <f>AY594/BO594</f>
        <v>4.046829268292683</v>
      </c>
      <c r="CV594" s="78">
        <f>BQ594/BM594</f>
        <v>5.2320801255699233E-2</v>
      </c>
      <c r="CW594" s="78">
        <f>BT594/BV594</f>
        <v>36.696695652173915</v>
      </c>
      <c r="CX594" s="78">
        <f>BV594/CK594</f>
        <v>1.892692560895326</v>
      </c>
      <c r="CY594" s="78">
        <f>CM594/CL594</f>
        <v>0.45488029465930024</v>
      </c>
      <c r="CZ594" s="79">
        <f>BT594/BU594</f>
        <v>80.291476407914757</v>
      </c>
      <c r="DA594" s="78">
        <f>CM594/CK594</f>
        <v>0.32521395655036212</v>
      </c>
      <c r="DB594" s="79">
        <f>BT594/BM594</f>
        <v>7.885716421257194</v>
      </c>
      <c r="DC594" s="79">
        <f>BQ594/CJ594</f>
        <v>10.339734121122598</v>
      </c>
      <c r="DD594" s="78">
        <f>BT594/CL594</f>
        <v>97.148250460405166</v>
      </c>
      <c r="DE594" s="78">
        <f>CL594/CJ594</f>
        <v>16.041358936484489</v>
      </c>
      <c r="DF594" s="78">
        <f>BT594/BQ594</f>
        <v>150.71857142857144</v>
      </c>
      <c r="DG594" s="78">
        <f>BQ594/CL594</f>
        <v>0.64456721915285453</v>
      </c>
      <c r="DH594" s="78">
        <f>BM594/CI594</f>
        <v>67.231155778894475</v>
      </c>
      <c r="DI594" s="78">
        <f>BM594/BX594</f>
        <v>13.103819784524974</v>
      </c>
      <c r="DJ594" s="78">
        <f>BM594/BN594</f>
        <v>2.1911234850966261</v>
      </c>
      <c r="DK594" s="78">
        <f>BT594/BP594</f>
        <v>22.94042183083279</v>
      </c>
      <c r="DL594" s="67">
        <f>(AD594*0.59933)/BP594*10000</f>
        <v>9.8721650361823663</v>
      </c>
      <c r="DM594" s="78">
        <f>BP594/BQ594</f>
        <v>6.57</v>
      </c>
      <c r="DN594" s="78">
        <f>CC594/CH594</f>
        <v>12.483221476510069</v>
      </c>
      <c r="DO594" s="78">
        <f>BU594/BQ594</f>
        <v>1.8771428571428572</v>
      </c>
      <c r="DP594" s="78">
        <f>BY594/CG594</f>
        <v>1.481203007518797</v>
      </c>
      <c r="DQ594" s="78">
        <f>CJ594/CM594</f>
        <v>0.13704453441295547</v>
      </c>
      <c r="DR594" s="78">
        <f>BQ594/BP594</f>
        <v>0.15220700152207001</v>
      </c>
      <c r="DS594" s="78">
        <f>BV594/BZ594</f>
        <v>79.639889196675909</v>
      </c>
      <c r="DT594" s="78">
        <f>BV594/CI594</f>
        <v>14.447236180904524</v>
      </c>
      <c r="DU594" s="78">
        <f>BY594/BX594</f>
        <v>0.1929480901077375</v>
      </c>
      <c r="DV594" s="78">
        <f>BY594/BP594</f>
        <v>4.2835398999782559E-2</v>
      </c>
      <c r="DW594" s="78">
        <f>CH594/CI594</f>
        <v>7.4874371859296476E-2</v>
      </c>
      <c r="DX594" s="67">
        <f>(X594*0.83014)/BU594</f>
        <v>0.25441655081939246</v>
      </c>
      <c r="DY594" s="67">
        <f>BM594/CL594</f>
        <v>12.319521178637201</v>
      </c>
      <c r="DZ594" s="67">
        <f>BQ594/(AD594*0.59933)</f>
        <v>154.17793459106258</v>
      </c>
      <c r="EA594" s="80">
        <f>BP594/CI594</f>
        <v>23.110552763819097</v>
      </c>
      <c r="EB594" s="80">
        <f>BQ594/CM594</f>
        <v>1.4170040485829958</v>
      </c>
      <c r="EC594" s="81">
        <f>BM594/BS594</f>
        <v>19.389855072463767</v>
      </c>
      <c r="ED594" s="80">
        <f>BV594/CM594</f>
        <v>5.8198380566801617</v>
      </c>
      <c r="EE594" s="81">
        <f>BN594/BX594</f>
        <v>5.9804113614103818</v>
      </c>
      <c r="EF594" s="81">
        <f>CM594/BU594</f>
        <v>0.37595129375951297</v>
      </c>
      <c r="EG594" s="81">
        <f>BT594/BU594*0.1</f>
        <v>8.0291476407914768</v>
      </c>
      <c r="EH594" s="81">
        <f>BT594/BU594*0.3</f>
        <v>24.087442922374425</v>
      </c>
      <c r="EI594" s="81">
        <f>DM594*1.1</f>
        <v>7.2270000000000012</v>
      </c>
      <c r="EJ594" s="81">
        <f>CY594*50</f>
        <v>22.744014732965013</v>
      </c>
      <c r="EK594" s="81">
        <f>CR594*1.5</f>
        <v>32.424812030075188</v>
      </c>
      <c r="EL594" s="81">
        <f>CI594/3</f>
        <v>0.66333333333333333</v>
      </c>
      <c r="EN594" s="4">
        <v>12</v>
      </c>
      <c r="EO594" s="8">
        <v>1</v>
      </c>
    </row>
    <row r="595" spans="1:145">
      <c r="B595" s="30" t="s">
        <v>1111</v>
      </c>
      <c r="C595" s="18" t="s">
        <v>210</v>
      </c>
      <c r="D595" s="4">
        <v>12</v>
      </c>
      <c r="E595" s="8">
        <v>12</v>
      </c>
      <c r="F595" s="8">
        <v>1</v>
      </c>
      <c r="I595" s="64">
        <v>3.6</v>
      </c>
      <c r="J595" s="64">
        <v>3.9</v>
      </c>
      <c r="K595" s="64">
        <v>0.53480000000000005</v>
      </c>
      <c r="L595" s="64">
        <v>74.900000000000006</v>
      </c>
      <c r="M595" s="64">
        <v>8.8400000000000006E-2</v>
      </c>
      <c r="N595" s="64">
        <v>0.09</v>
      </c>
      <c r="O595" s="64">
        <v>0.63319999999999999</v>
      </c>
      <c r="P595" s="64">
        <v>5.28E-2</v>
      </c>
      <c r="Q595" s="64">
        <v>12.33</v>
      </c>
      <c r="R595" s="64">
        <v>1.66E-2</v>
      </c>
      <c r="S595" s="64">
        <v>96.145899999999997</v>
      </c>
      <c r="T595" s="31"/>
      <c r="V595" s="58">
        <f t="shared" si="794"/>
        <v>3.7443094297312731</v>
      </c>
      <c r="W595" s="58"/>
      <c r="X595" s="58">
        <f t="shared" si="795"/>
        <v>4.0563352155422123</v>
      </c>
      <c r="Y595" s="58"/>
      <c r="Z595" s="58">
        <f t="shared" si="796"/>
        <v>0.5562379675056347</v>
      </c>
      <c r="AA595" s="58"/>
      <c r="AB595" s="58">
        <f t="shared" si="797"/>
        <v>77.902437857464548</v>
      </c>
      <c r="AC595" s="58"/>
      <c r="AD595" s="58">
        <f t="shared" si="798"/>
        <v>9.1943598218956812E-2</v>
      </c>
      <c r="AE595" s="58"/>
      <c r="AF595" s="58">
        <f t="shared" si="799"/>
        <v>9.3607735743281822E-2</v>
      </c>
      <c r="AG595" s="58"/>
      <c r="AH595" s="58">
        <f t="shared" si="800"/>
        <v>0.65858242525162281</v>
      </c>
      <c r="AI595" s="58"/>
      <c r="AJ595" s="58">
        <f t="shared" si="801"/>
        <v>5.4916538302725339E-2</v>
      </c>
      <c r="AK595" s="58"/>
      <c r="AL595" s="58">
        <f t="shared" si="802"/>
        <v>12.82425979682961</v>
      </c>
      <c r="AM595" s="58"/>
      <c r="AN595" s="58">
        <f t="shared" si="803"/>
        <v>1.7265426814871979E-2</v>
      </c>
      <c r="AO595" s="58"/>
      <c r="AP595" s="58">
        <f t="shared" si="804"/>
        <v>7.8006446452734854</v>
      </c>
      <c r="AQ595" s="58">
        <f t="shared" si="805"/>
        <v>2.2666666666666668E-2</v>
      </c>
      <c r="AR595" s="58">
        <f t="shared" si="806"/>
        <v>847.28506787330332</v>
      </c>
      <c r="AS595" s="58">
        <f t="shared" si="807"/>
        <v>19.205128205128208</v>
      </c>
      <c r="AT595" s="58">
        <f t="shared" si="808"/>
        <v>0.14213518635502209</v>
      </c>
      <c r="AU595" s="58">
        <f t="shared" si="809"/>
        <v>5.942222222222223</v>
      </c>
      <c r="AV595" s="58">
        <f t="shared" si="810"/>
        <v>6.0497737556561093</v>
      </c>
      <c r="AW595" s="58">
        <f t="shared" si="811"/>
        <v>7.1401869158878506E-3</v>
      </c>
      <c r="AX595" s="58">
        <f t="shared" si="812"/>
        <v>39.999507044800708</v>
      </c>
      <c r="AY595" s="75">
        <v>43.96</v>
      </c>
      <c r="AZ595" s="75"/>
      <c r="BA595" s="75"/>
      <c r="BB595" s="75"/>
      <c r="BC595" s="75">
        <v>4574.09</v>
      </c>
      <c r="BD595" s="75">
        <v>4.3</v>
      </c>
      <c r="BE595" s="75"/>
      <c r="BF595" s="75"/>
      <c r="BG595" s="76" t="s">
        <v>496</v>
      </c>
      <c r="BH595" s="76"/>
      <c r="BI595" s="76">
        <v>0.216</v>
      </c>
      <c r="BJ595" s="76"/>
      <c r="BK595" s="76"/>
      <c r="BL595" s="76"/>
      <c r="BM595" s="75">
        <v>143.96</v>
      </c>
      <c r="BN595" s="75">
        <v>63.18</v>
      </c>
      <c r="BO595" s="77">
        <v>10.3</v>
      </c>
      <c r="BP595" s="75">
        <v>47.91</v>
      </c>
      <c r="BQ595" s="75">
        <v>7.43</v>
      </c>
      <c r="BR595" s="75"/>
      <c r="BS595" s="75">
        <v>6.87</v>
      </c>
      <c r="BT595" s="75">
        <v>1090.51</v>
      </c>
      <c r="BU595" s="75">
        <v>13.22</v>
      </c>
      <c r="BV595" s="75">
        <v>28.8</v>
      </c>
      <c r="BW595" s="75">
        <v>3.16</v>
      </c>
      <c r="BX595" s="75">
        <v>9.36</v>
      </c>
      <c r="BY595" s="75">
        <v>2.0699999999999998</v>
      </c>
      <c r="BZ595" s="75">
        <v>0.32700000000000001</v>
      </c>
      <c r="CA595" s="75">
        <v>1.77</v>
      </c>
      <c r="CB595" s="75">
        <v>0.26900000000000002</v>
      </c>
      <c r="CC595" s="75">
        <v>1.89</v>
      </c>
      <c r="CD595" s="75">
        <v>0.35399999999999998</v>
      </c>
      <c r="CE595" s="75">
        <v>1.07</v>
      </c>
      <c r="CF595" s="77">
        <v>0.18099999999999999</v>
      </c>
      <c r="CG595" s="75">
        <v>1.4</v>
      </c>
      <c r="CH595" s="77">
        <v>0.17299999999999999</v>
      </c>
      <c r="CI595" s="75">
        <v>2.0699999999999998</v>
      </c>
      <c r="CJ595" s="75">
        <v>0.76900000000000002</v>
      </c>
      <c r="CK595" s="77">
        <v>15.45</v>
      </c>
      <c r="CL595" s="75">
        <v>11.18</v>
      </c>
      <c r="CM595" s="75">
        <v>5.24</v>
      </c>
      <c r="CN595" s="78">
        <f>BU595/CL595</f>
        <v>1.1824686940966012</v>
      </c>
      <c r="CO595" s="78">
        <f>BU595/CG595</f>
        <v>9.4428571428571431</v>
      </c>
      <c r="CP595" s="78">
        <f>BM595/BU595</f>
        <v>10.889561270801815</v>
      </c>
      <c r="CQ595" s="78">
        <f>BU595/BY595</f>
        <v>6.3864734299516916</v>
      </c>
      <c r="CR595" s="78">
        <f>BV595/CG595</f>
        <v>20.571428571428573</v>
      </c>
      <c r="CS595" s="78">
        <f>BP595/BS595</f>
        <v>6.9737991266375543</v>
      </c>
      <c r="CT595" s="78">
        <f>CK595/BX595</f>
        <v>1.6506410256410258</v>
      </c>
      <c r="CU595" s="78">
        <f>AY595/BO595</f>
        <v>4.2679611650485434</v>
      </c>
      <c r="CV595" s="78">
        <f>BQ595/BM595</f>
        <v>5.1611558766323971E-2</v>
      </c>
      <c r="CW595" s="78">
        <f>BT595/BV595</f>
        <v>37.864930555555553</v>
      </c>
      <c r="CX595" s="78">
        <f>BV595/CK595</f>
        <v>1.8640776699029127</v>
      </c>
      <c r="CY595" s="78">
        <f>CM595/CL595</f>
        <v>0.46869409660107336</v>
      </c>
      <c r="CZ595" s="79">
        <f>BT595/BU595</f>
        <v>82.489409984871401</v>
      </c>
      <c r="DA595" s="78">
        <f>CM595/CK595</f>
        <v>0.33915857605177996</v>
      </c>
      <c r="DB595" s="79">
        <f>BT595/BM595</f>
        <v>7.5750903028619057</v>
      </c>
      <c r="DC595" s="79">
        <f>BQ595/CJ595</f>
        <v>9.6618985695708712</v>
      </c>
      <c r="DD595" s="78">
        <f>BT595/CL595</f>
        <v>97.541144901610025</v>
      </c>
      <c r="DE595" s="78">
        <f>CL595/CJ595</f>
        <v>14.538361508452535</v>
      </c>
      <c r="DF595" s="78">
        <f>BT595/BQ595</f>
        <v>146.77119784656799</v>
      </c>
      <c r="DG595" s="78">
        <f>BQ595/CL595</f>
        <v>0.66457960644007152</v>
      </c>
      <c r="DH595" s="78">
        <f>BM595/CI595</f>
        <v>69.54589371980677</v>
      </c>
      <c r="DI595" s="78">
        <f>BM595/BX595</f>
        <v>15.380341880341883</v>
      </c>
      <c r="DJ595" s="78">
        <f>BM595/BN595</f>
        <v>2.2785691674580564</v>
      </c>
      <c r="DK595" s="78">
        <f>BT595/BP595</f>
        <v>22.761636401586308</v>
      </c>
      <c r="DL595" s="67">
        <f>(AD595*0.59933)/BP595*10000</f>
        <v>11.501681636520015</v>
      </c>
      <c r="DM595" s="78">
        <f>BP595/BQ595</f>
        <v>6.4481830417227455</v>
      </c>
      <c r="DN595" s="78">
        <f>CC595/CH595</f>
        <v>10.924855491329479</v>
      </c>
      <c r="DO595" s="78">
        <f>BU595/BQ595</f>
        <v>1.7792732166890983</v>
      </c>
      <c r="DP595" s="78">
        <f>BY595/CG595</f>
        <v>1.4785714285714286</v>
      </c>
      <c r="DQ595" s="78">
        <f>CJ595/CM595</f>
        <v>0.14675572519083968</v>
      </c>
      <c r="DR595" s="78">
        <f>BQ595/BP595</f>
        <v>0.15508244625339179</v>
      </c>
      <c r="DS595" s="78">
        <f>BV595/BZ595</f>
        <v>88.073394495412842</v>
      </c>
      <c r="DT595" s="78">
        <f>BV595/CI595</f>
        <v>13.913043478260871</v>
      </c>
      <c r="DU595" s="78">
        <f>BY595/BX595</f>
        <v>0.22115384615384615</v>
      </c>
      <c r="DV595" s="78">
        <f>BY595/BP595</f>
        <v>4.3206011271133375E-2</v>
      </c>
      <c r="DW595" s="78">
        <f>CH595/CI595</f>
        <v>8.3574879227053145E-2</v>
      </c>
      <c r="DX595" s="67">
        <f>(X595*0.83014)/BU595</f>
        <v>0.25471453221105989</v>
      </c>
      <c r="DY595" s="67">
        <f>BM595/CL595</f>
        <v>12.876565295169947</v>
      </c>
      <c r="DZ595" s="67">
        <f>BQ595/(AD595*0.59933)</f>
        <v>134.83458432806526</v>
      </c>
      <c r="EA595" s="80">
        <f>BP595/CI595</f>
        <v>23.144927536231883</v>
      </c>
      <c r="EB595" s="80">
        <f>BQ595/CM595</f>
        <v>1.4179389312977098</v>
      </c>
      <c r="EC595" s="81">
        <f>BM595/BS595</f>
        <v>20.954876273653568</v>
      </c>
      <c r="ED595" s="80">
        <f>BV595/CM595</f>
        <v>5.4961832061068705</v>
      </c>
      <c r="EE595" s="81">
        <f>BN595/BX595</f>
        <v>6.75</v>
      </c>
      <c r="EF595" s="81">
        <f>CM595/BU595</f>
        <v>0.39636913767019666</v>
      </c>
      <c r="EG595" s="81">
        <f>BT595/BU595*0.1</f>
        <v>8.2489409984871411</v>
      </c>
      <c r="EH595" s="81">
        <f>BT595/BU595*0.3</f>
        <v>24.746822995461418</v>
      </c>
      <c r="EI595" s="81">
        <f>DM595*1.1</f>
        <v>7.0930013458950203</v>
      </c>
      <c r="EJ595" s="81">
        <f>CY595*50</f>
        <v>23.434704830053668</v>
      </c>
      <c r="EK595" s="81">
        <f>CR595*1.5</f>
        <v>30.857142857142861</v>
      </c>
      <c r="EL595" s="81">
        <f>CI595/3</f>
        <v>0.69</v>
      </c>
      <c r="EN595" s="4">
        <v>12</v>
      </c>
      <c r="EO595" s="8">
        <v>1</v>
      </c>
    </row>
    <row r="596" spans="1:145">
      <c r="B596" s="30" t="s">
        <v>1112</v>
      </c>
      <c r="C596" s="18" t="s">
        <v>210</v>
      </c>
      <c r="D596" s="4">
        <v>12</v>
      </c>
      <c r="E596" s="8">
        <v>12</v>
      </c>
      <c r="F596" s="8">
        <v>1</v>
      </c>
      <c r="I596" s="64">
        <v>3.7</v>
      </c>
      <c r="J596" s="64">
        <v>3.84</v>
      </c>
      <c r="K596" s="64">
        <v>0.51590000000000003</v>
      </c>
      <c r="L596" s="64">
        <v>75.400000000000006</v>
      </c>
      <c r="M596" s="64">
        <v>8.0600000000000005E-2</v>
      </c>
      <c r="N596" s="64">
        <v>0.1013</v>
      </c>
      <c r="O596" s="64">
        <v>0.64019999999999999</v>
      </c>
      <c r="P596" s="64">
        <v>9.1600000000000001E-2</v>
      </c>
      <c r="Q596" s="64">
        <v>12.41</v>
      </c>
      <c r="R596" s="64">
        <v>7.6E-3</v>
      </c>
      <c r="S596" s="64">
        <v>96.787300000000002</v>
      </c>
      <c r="T596" s="31"/>
      <c r="V596" s="58">
        <f t="shared" si="794"/>
        <v>3.8228155966743569</v>
      </c>
      <c r="W596" s="58"/>
      <c r="X596" s="58">
        <f t="shared" si="795"/>
        <v>3.9674626733052785</v>
      </c>
      <c r="Y596" s="58"/>
      <c r="Z596" s="58">
        <f t="shared" si="796"/>
        <v>0.53302447738494618</v>
      </c>
      <c r="AA596" s="58"/>
      <c r="AB596" s="58">
        <f t="shared" si="797"/>
        <v>77.902782699796361</v>
      </c>
      <c r="AC596" s="58"/>
      <c r="AD596" s="58">
        <f t="shared" si="798"/>
        <v>8.3275388403230594E-2</v>
      </c>
      <c r="AE596" s="58"/>
      <c r="AF596" s="58">
        <f t="shared" si="799"/>
        <v>0.10466249187651687</v>
      </c>
      <c r="AG596" s="58"/>
      <c r="AH596" s="58">
        <f t="shared" si="800"/>
        <v>0.66145041756511436</v>
      </c>
      <c r="AI596" s="58"/>
      <c r="AJ596" s="58">
        <f t="shared" si="801"/>
        <v>9.4640515852803003E-2</v>
      </c>
      <c r="AK596" s="58"/>
      <c r="AL596" s="58">
        <f t="shared" si="802"/>
        <v>12.821930149926695</v>
      </c>
      <c r="AM596" s="58"/>
      <c r="AN596" s="58">
        <f t="shared" si="803"/>
        <v>7.8522698742500303E-3</v>
      </c>
      <c r="AO596" s="58"/>
      <c r="AP596" s="58">
        <f t="shared" si="804"/>
        <v>7.7902782699796358</v>
      </c>
      <c r="AQ596" s="58">
        <f t="shared" si="805"/>
        <v>2.0989583333333336E-2</v>
      </c>
      <c r="AR596" s="58">
        <f t="shared" si="806"/>
        <v>935.48387096774195</v>
      </c>
      <c r="AS596" s="58">
        <f t="shared" si="807"/>
        <v>19.635416666666668</v>
      </c>
      <c r="AT596" s="58">
        <f t="shared" si="808"/>
        <v>0.1582318025616995</v>
      </c>
      <c r="AU596" s="58">
        <f t="shared" si="809"/>
        <v>5.0927936821322799</v>
      </c>
      <c r="AV596" s="58">
        <f t="shared" si="810"/>
        <v>6.4007444168734491</v>
      </c>
      <c r="AW596" s="58">
        <f t="shared" si="811"/>
        <v>6.8421750663129974E-3</v>
      </c>
      <c r="AX596" s="58">
        <f t="shared" si="812"/>
        <v>43.752102100527615</v>
      </c>
      <c r="AY596" s="58"/>
      <c r="AZ596" s="58"/>
      <c r="BA596" s="58"/>
      <c r="BB596" s="58"/>
      <c r="BC596" s="58"/>
      <c r="BD596" s="58"/>
      <c r="BE596" s="58"/>
      <c r="BF596" s="58"/>
      <c r="BG596" s="58"/>
      <c r="BH596" s="58"/>
      <c r="BI596" s="58"/>
      <c r="BJ596" s="58"/>
      <c r="BK596" s="58"/>
      <c r="BL596" s="58"/>
      <c r="BM596" s="58"/>
      <c r="BN596" s="58"/>
      <c r="BO596" s="58"/>
      <c r="BP596" s="58"/>
      <c r="BQ596" s="58"/>
      <c r="BR596" s="58"/>
      <c r="BS596" s="58"/>
      <c r="BT596" s="58"/>
      <c r="BU596" s="58"/>
      <c r="BV596" s="58"/>
      <c r="BW596" s="58"/>
      <c r="BX596" s="58"/>
      <c r="BY596" s="58"/>
      <c r="BZ596" s="58"/>
      <c r="CA596" s="58"/>
      <c r="CB596" s="58"/>
      <c r="CC596" s="58"/>
      <c r="CD596" s="58"/>
      <c r="CE596" s="58"/>
      <c r="CF596" s="58"/>
      <c r="CG596" s="58"/>
      <c r="CH596" s="58"/>
      <c r="CI596" s="58"/>
      <c r="CJ596" s="58"/>
      <c r="CK596" s="58"/>
      <c r="CL596" s="58"/>
      <c r="CM596" s="58"/>
      <c r="CN596" s="58"/>
      <c r="CO596" s="58"/>
      <c r="CP596" s="58"/>
      <c r="CQ596" s="58"/>
      <c r="CR596" s="58"/>
      <c r="CS596" s="58"/>
      <c r="CT596" s="58"/>
      <c r="CU596" s="58"/>
      <c r="CV596" s="58"/>
      <c r="CW596" s="58"/>
      <c r="CX596" s="58"/>
      <c r="CY596" s="58"/>
      <c r="CZ596" s="58"/>
      <c r="DA596" s="58"/>
      <c r="DB596" s="58"/>
      <c r="DC596" s="58"/>
      <c r="DD596" s="58"/>
      <c r="DE596" s="58"/>
      <c r="DF596" s="58"/>
      <c r="DG596" s="58"/>
      <c r="DH596" s="58"/>
      <c r="DI596" s="58"/>
      <c r="DJ596" s="58"/>
      <c r="DK596" s="58"/>
      <c r="DL596" s="58"/>
      <c r="DM596" s="58"/>
      <c r="DN596" s="58"/>
      <c r="DO596" s="58"/>
      <c r="DP596" s="58"/>
      <c r="DQ596" s="58"/>
      <c r="DR596" s="58"/>
      <c r="DS596" s="58"/>
      <c r="DT596" s="58"/>
      <c r="DU596" s="58"/>
      <c r="DV596" s="58"/>
      <c r="DW596" s="58"/>
      <c r="DX596" s="58"/>
      <c r="DY596" s="58"/>
      <c r="DZ596" s="58"/>
      <c r="EA596" s="58"/>
      <c r="EB596" s="58"/>
      <c r="EC596" s="58"/>
      <c r="ED596" s="58"/>
      <c r="EE596" s="58"/>
      <c r="EF596" s="58"/>
      <c r="EG596" s="58"/>
      <c r="EH596" s="58"/>
      <c r="EI596" s="58"/>
      <c r="EJ596" s="58"/>
      <c r="EK596" s="58"/>
      <c r="EL596" s="58"/>
      <c r="EN596" s="4">
        <v>12</v>
      </c>
      <c r="EO596" s="8">
        <v>1</v>
      </c>
    </row>
    <row r="597" spans="1:145">
      <c r="B597" s="30" t="s">
        <v>1113</v>
      </c>
      <c r="C597" s="18" t="s">
        <v>210</v>
      </c>
      <c r="D597" s="4">
        <v>12</v>
      </c>
      <c r="E597" s="8">
        <v>12</v>
      </c>
      <c r="F597" s="8">
        <v>1</v>
      </c>
      <c r="I597" s="64">
        <v>3.13</v>
      </c>
      <c r="J597" s="64">
        <v>3.71</v>
      </c>
      <c r="K597" s="64">
        <v>0.46489999999999998</v>
      </c>
      <c r="L597" s="64">
        <v>70.34</v>
      </c>
      <c r="M597" s="64">
        <v>9.7000000000000003E-2</v>
      </c>
      <c r="N597" s="64">
        <v>6.9099999999999995E-2</v>
      </c>
      <c r="O597" s="64">
        <v>0.51870000000000005</v>
      </c>
      <c r="P597" s="64">
        <v>3.5099999999999999E-2</v>
      </c>
      <c r="Q597" s="64">
        <v>11.37</v>
      </c>
      <c r="R597" s="64">
        <v>2.1999999999999999E-2</v>
      </c>
      <c r="S597" s="64">
        <v>89.756900000000002</v>
      </c>
      <c r="T597" s="31"/>
      <c r="V597" s="58">
        <f t="shared" si="794"/>
        <v>3.4871970845695426</v>
      </c>
      <c r="W597" s="58"/>
      <c r="X597" s="58">
        <f t="shared" si="795"/>
        <v>4.1333869596654962</v>
      </c>
      <c r="Y597" s="58"/>
      <c r="Z597" s="58">
        <f t="shared" si="796"/>
        <v>0.51795460850363584</v>
      </c>
      <c r="AA597" s="58"/>
      <c r="AB597" s="58">
        <f t="shared" si="797"/>
        <v>78.367234162498931</v>
      </c>
      <c r="AC597" s="58"/>
      <c r="AD597" s="58">
        <f t="shared" si="798"/>
        <v>0.10806968600742674</v>
      </c>
      <c r="AE597" s="58"/>
      <c r="AF597" s="58">
        <f t="shared" si="799"/>
        <v>7.6985724774362746E-2</v>
      </c>
      <c r="AG597" s="58"/>
      <c r="AH597" s="58">
        <f t="shared" si="800"/>
        <v>0.57789429002115722</v>
      </c>
      <c r="AI597" s="58"/>
      <c r="AJ597" s="58">
        <f t="shared" si="801"/>
        <v>3.9105628648048223E-2</v>
      </c>
      <c r="AK597" s="58"/>
      <c r="AL597" s="58">
        <f t="shared" si="802"/>
        <v>12.667549792829298</v>
      </c>
      <c r="AM597" s="58"/>
      <c r="AN597" s="58">
        <f t="shared" si="803"/>
        <v>2.4510650434674101E-2</v>
      </c>
      <c r="AO597" s="58"/>
      <c r="AP597" s="58">
        <f t="shared" si="804"/>
        <v>7.6205840442350388</v>
      </c>
      <c r="AQ597" s="58">
        <f t="shared" si="805"/>
        <v>2.6145552560646906E-2</v>
      </c>
      <c r="AR597" s="58">
        <f t="shared" si="806"/>
        <v>725.15463917525767</v>
      </c>
      <c r="AS597" s="58">
        <f t="shared" si="807"/>
        <v>18.959568733153642</v>
      </c>
      <c r="AT597" s="58">
        <f t="shared" si="808"/>
        <v>0.133217659533449</v>
      </c>
      <c r="AU597" s="58">
        <f t="shared" si="809"/>
        <v>6.7279305354558607</v>
      </c>
      <c r="AV597" s="58">
        <f t="shared" si="810"/>
        <v>4.7927835051546381</v>
      </c>
      <c r="AW597" s="58">
        <f t="shared" si="811"/>
        <v>6.6093261302246215E-3</v>
      </c>
      <c r="AX597" s="58">
        <f t="shared" si="812"/>
        <v>37.059384202626703</v>
      </c>
      <c r="AY597" s="58"/>
      <c r="AZ597" s="58"/>
      <c r="BA597" s="58"/>
      <c r="BB597" s="58"/>
      <c r="BC597" s="58"/>
      <c r="BD597" s="58"/>
      <c r="BE597" s="58"/>
      <c r="BF597" s="58"/>
      <c r="BG597" s="58"/>
      <c r="BH597" s="58"/>
      <c r="BI597" s="58"/>
      <c r="BJ597" s="58"/>
      <c r="BK597" s="58"/>
      <c r="BL597" s="58"/>
      <c r="BM597" s="58"/>
      <c r="BN597" s="58"/>
      <c r="BO597" s="58"/>
      <c r="BP597" s="58"/>
      <c r="BQ597" s="58"/>
      <c r="BR597" s="58"/>
      <c r="BS597" s="58"/>
      <c r="BT597" s="58"/>
      <c r="BU597" s="58"/>
      <c r="BV597" s="58"/>
      <c r="BW597" s="58"/>
      <c r="BX597" s="58"/>
      <c r="BY597" s="58"/>
      <c r="BZ597" s="58"/>
      <c r="CA597" s="58"/>
      <c r="CB597" s="58"/>
      <c r="CC597" s="58"/>
      <c r="CD597" s="58"/>
      <c r="CE597" s="58"/>
      <c r="CF597" s="58"/>
      <c r="CG597" s="58"/>
      <c r="CH597" s="58"/>
      <c r="CI597" s="58"/>
      <c r="CJ597" s="58"/>
      <c r="CK597" s="58"/>
      <c r="CL597" s="58"/>
      <c r="CM597" s="58"/>
      <c r="CN597" s="58"/>
      <c r="CO597" s="58"/>
      <c r="CP597" s="58"/>
      <c r="CQ597" s="58"/>
      <c r="CR597" s="58"/>
      <c r="CS597" s="58"/>
      <c r="CT597" s="58"/>
      <c r="CU597" s="58"/>
      <c r="CV597" s="58"/>
      <c r="CW597" s="58"/>
      <c r="CX597" s="58"/>
      <c r="CY597" s="58"/>
      <c r="CZ597" s="58"/>
      <c r="DA597" s="58"/>
      <c r="DB597" s="58"/>
      <c r="DC597" s="58"/>
      <c r="DD597" s="58"/>
      <c r="DE597" s="58"/>
      <c r="DF597" s="58"/>
      <c r="DG597" s="58"/>
      <c r="DH597" s="58"/>
      <c r="DI597" s="58"/>
      <c r="DJ597" s="58"/>
      <c r="DK597" s="58"/>
      <c r="DL597" s="58"/>
      <c r="DM597" s="58"/>
      <c r="DN597" s="58"/>
      <c r="DO597" s="58"/>
      <c r="DP597" s="58"/>
      <c r="DQ597" s="58"/>
      <c r="DR597" s="58"/>
      <c r="DS597" s="58"/>
      <c r="DT597" s="58"/>
      <c r="DU597" s="58"/>
      <c r="DV597" s="58"/>
      <c r="DW597" s="58"/>
      <c r="DX597" s="58"/>
      <c r="DY597" s="58"/>
      <c r="DZ597" s="58"/>
      <c r="EA597" s="58"/>
      <c r="EB597" s="58"/>
      <c r="EC597" s="58"/>
      <c r="ED597" s="58"/>
      <c r="EE597" s="58"/>
      <c r="EF597" s="58"/>
      <c r="EG597" s="58"/>
      <c r="EH597" s="58"/>
      <c r="EI597" s="58"/>
      <c r="EJ597" s="58"/>
      <c r="EK597" s="58"/>
      <c r="EL597" s="58"/>
      <c r="EN597" s="4">
        <v>12</v>
      </c>
      <c r="EO597" s="8">
        <v>1</v>
      </c>
    </row>
    <row r="598" spans="1:145">
      <c r="B598" s="30" t="s">
        <v>1114</v>
      </c>
      <c r="C598" s="18" t="s">
        <v>210</v>
      </c>
      <c r="D598" s="4">
        <v>12</v>
      </c>
      <c r="E598" s="8">
        <v>12</v>
      </c>
      <c r="F598" s="8">
        <v>1</v>
      </c>
      <c r="I598" s="64">
        <v>3.43</v>
      </c>
      <c r="J598" s="64">
        <v>3.95</v>
      </c>
      <c r="K598" s="64">
        <v>0.52839999999999998</v>
      </c>
      <c r="L598" s="64">
        <v>75.59</v>
      </c>
      <c r="M598" s="64">
        <v>6.0999999999999999E-2</v>
      </c>
      <c r="N598" s="64">
        <v>7.4999999999999997E-2</v>
      </c>
      <c r="O598" s="64">
        <v>0.57499999999999996</v>
      </c>
      <c r="P598" s="64">
        <v>2.53E-2</v>
      </c>
      <c r="Q598" s="64">
        <v>12.12</v>
      </c>
      <c r="R598" s="64">
        <v>2.53E-2</v>
      </c>
      <c r="S598" s="64">
        <v>96.38</v>
      </c>
      <c r="T598" s="31"/>
      <c r="V598" s="58">
        <f t="shared" si="794"/>
        <v>3.5588296327038806</v>
      </c>
      <c r="W598" s="58"/>
      <c r="X598" s="58">
        <f t="shared" si="795"/>
        <v>4.0983606557377055</v>
      </c>
      <c r="Y598" s="58"/>
      <c r="Z598" s="58">
        <f t="shared" si="796"/>
        <v>0.54824652417514008</v>
      </c>
      <c r="AA598" s="58"/>
      <c r="AB598" s="58">
        <f t="shared" si="797"/>
        <v>78.42913467524383</v>
      </c>
      <c r="AC598" s="58"/>
      <c r="AD598" s="58">
        <f t="shared" si="798"/>
        <v>6.3291139240506333E-2</v>
      </c>
      <c r="AE598" s="58"/>
      <c r="AF598" s="58">
        <f t="shared" si="799"/>
        <v>7.7816974476032377E-2</v>
      </c>
      <c r="AG598" s="58"/>
      <c r="AH598" s="58">
        <f t="shared" si="800"/>
        <v>0.59659680431624817</v>
      </c>
      <c r="AI598" s="58"/>
      <c r="AJ598" s="58">
        <f t="shared" si="801"/>
        <v>2.6250259389914918E-2</v>
      </c>
      <c r="AK598" s="58"/>
      <c r="AL598" s="58">
        <f t="shared" si="802"/>
        <v>12.575223075326832</v>
      </c>
      <c r="AM598" s="58"/>
      <c r="AN598" s="58">
        <f t="shared" si="803"/>
        <v>2.6250259389914918E-2</v>
      </c>
      <c r="AO598" s="58"/>
      <c r="AP598" s="58">
        <f t="shared" si="804"/>
        <v>7.6571902884415861</v>
      </c>
      <c r="AQ598" s="58">
        <f t="shared" si="805"/>
        <v>1.5443037974683544E-2</v>
      </c>
      <c r="AR598" s="58">
        <f t="shared" si="806"/>
        <v>1239.1803278688524</v>
      </c>
      <c r="AS598" s="58">
        <f t="shared" si="807"/>
        <v>19.136708860759491</v>
      </c>
      <c r="AT598" s="58">
        <f t="shared" si="808"/>
        <v>0.13043478260869568</v>
      </c>
      <c r="AU598" s="58">
        <f t="shared" si="809"/>
        <v>7.0453333333333328</v>
      </c>
      <c r="AV598" s="58">
        <f t="shared" si="810"/>
        <v>8.662295081967212</v>
      </c>
      <c r="AW598" s="58">
        <f t="shared" si="811"/>
        <v>6.9903426379150681E-3</v>
      </c>
      <c r="AX598" s="58">
        <f t="shared" si="812"/>
        <v>35.990697267516161</v>
      </c>
      <c r="AY598" s="58"/>
      <c r="AZ598" s="58"/>
      <c r="BA598" s="58"/>
      <c r="BB598" s="58"/>
      <c r="BC598" s="58"/>
      <c r="BD598" s="58"/>
      <c r="BE598" s="58"/>
      <c r="BF598" s="58"/>
      <c r="BG598" s="58"/>
      <c r="BH598" s="58"/>
      <c r="BI598" s="58"/>
      <c r="BJ598" s="58"/>
      <c r="BK598" s="58"/>
      <c r="BL598" s="58"/>
      <c r="BM598" s="58"/>
      <c r="BN598" s="58"/>
      <c r="BO598" s="58"/>
      <c r="BP598" s="58"/>
      <c r="BQ598" s="58"/>
      <c r="BR598" s="58"/>
      <c r="BS598" s="58"/>
      <c r="BT598" s="58"/>
      <c r="BU598" s="58"/>
      <c r="BV598" s="58"/>
      <c r="BW598" s="58"/>
      <c r="BX598" s="58"/>
      <c r="BY598" s="58"/>
      <c r="BZ598" s="58"/>
      <c r="CA598" s="58"/>
      <c r="CB598" s="58"/>
      <c r="CC598" s="58"/>
      <c r="CD598" s="58"/>
      <c r="CE598" s="58"/>
      <c r="CF598" s="58"/>
      <c r="CG598" s="58"/>
      <c r="CH598" s="58"/>
      <c r="CI598" s="58"/>
      <c r="CJ598" s="58"/>
      <c r="CK598" s="58"/>
      <c r="CL598" s="58"/>
      <c r="CM598" s="58"/>
      <c r="CN598" s="58"/>
      <c r="CO598" s="58"/>
      <c r="CP598" s="58"/>
      <c r="CQ598" s="58"/>
      <c r="CR598" s="58"/>
      <c r="CS598" s="58"/>
      <c r="CT598" s="58"/>
      <c r="CU598" s="58"/>
      <c r="CV598" s="58"/>
      <c r="CW598" s="58"/>
      <c r="CX598" s="58"/>
      <c r="CY598" s="58"/>
      <c r="CZ598" s="58"/>
      <c r="DA598" s="58"/>
      <c r="DB598" s="58"/>
      <c r="DC598" s="58"/>
      <c r="DD598" s="58"/>
      <c r="DE598" s="58"/>
      <c r="DF598" s="58"/>
      <c r="DG598" s="58"/>
      <c r="DH598" s="58"/>
      <c r="DI598" s="58"/>
      <c r="DJ598" s="58"/>
      <c r="DK598" s="58"/>
      <c r="DL598" s="58"/>
      <c r="DM598" s="58"/>
      <c r="DN598" s="58"/>
      <c r="DO598" s="58"/>
      <c r="DP598" s="58"/>
      <c r="DQ598" s="58"/>
      <c r="DR598" s="58"/>
      <c r="DS598" s="58"/>
      <c r="DT598" s="58"/>
      <c r="DU598" s="58"/>
      <c r="DV598" s="58"/>
      <c r="DW598" s="58"/>
      <c r="DX598" s="58"/>
      <c r="DY598" s="58"/>
      <c r="DZ598" s="58"/>
      <c r="EA598" s="58"/>
      <c r="EB598" s="58"/>
      <c r="EC598" s="58"/>
      <c r="ED598" s="58"/>
      <c r="EE598" s="58"/>
      <c r="EF598" s="58"/>
      <c r="EG598" s="58"/>
      <c r="EH598" s="58"/>
      <c r="EI598" s="58"/>
      <c r="EJ598" s="58"/>
      <c r="EK598" s="58"/>
      <c r="EL598" s="58"/>
      <c r="EN598" s="4">
        <v>12</v>
      </c>
      <c r="EO598" s="8">
        <v>1</v>
      </c>
    </row>
    <row r="599" spans="1:145">
      <c r="B599" s="30" t="s">
        <v>1115</v>
      </c>
      <c r="C599" s="18" t="s">
        <v>210</v>
      </c>
      <c r="D599" s="4">
        <v>12</v>
      </c>
      <c r="E599" s="8">
        <v>12</v>
      </c>
      <c r="F599" s="8">
        <v>1</v>
      </c>
      <c r="I599" s="64">
        <v>3.46</v>
      </c>
      <c r="J599" s="64">
        <v>4.1500000000000004</v>
      </c>
      <c r="K599" s="64">
        <v>0.43919999999999998</v>
      </c>
      <c r="L599" s="64">
        <v>74.89</v>
      </c>
      <c r="M599" s="64">
        <v>0.107</v>
      </c>
      <c r="N599" s="64">
        <v>0.1011</v>
      </c>
      <c r="O599" s="64">
        <v>0.60580000000000001</v>
      </c>
      <c r="P599" s="64">
        <v>0.14000000000000001</v>
      </c>
      <c r="Q599" s="64">
        <v>12.32</v>
      </c>
      <c r="R599" s="64">
        <v>2.2000000000000001E-3</v>
      </c>
      <c r="S599" s="64">
        <v>96.215299999999999</v>
      </c>
      <c r="T599" s="31"/>
      <c r="V599" s="58">
        <f t="shared" si="794"/>
        <v>3.5961016595073758</v>
      </c>
      <c r="W599" s="58"/>
      <c r="X599" s="58">
        <f t="shared" si="795"/>
        <v>4.3132433199293674</v>
      </c>
      <c r="Y599" s="58"/>
      <c r="Z599" s="58">
        <f t="shared" si="796"/>
        <v>0.4564762568946934</v>
      </c>
      <c r="AA599" s="58"/>
      <c r="AB599" s="58">
        <f t="shared" si="797"/>
        <v>77.835853549279591</v>
      </c>
      <c r="AC599" s="58"/>
      <c r="AD599" s="58">
        <f t="shared" si="798"/>
        <v>0.11120892415239571</v>
      </c>
      <c r="AE599" s="58"/>
      <c r="AF599" s="58">
        <f t="shared" si="799"/>
        <v>0.10507684328791782</v>
      </c>
      <c r="AG599" s="58"/>
      <c r="AH599" s="58">
        <f t="shared" si="800"/>
        <v>0.62962959113571337</v>
      </c>
      <c r="AI599" s="58"/>
      <c r="AJ599" s="58">
        <f t="shared" si="801"/>
        <v>0.14550700356388227</v>
      </c>
      <c r="AK599" s="58"/>
      <c r="AL599" s="58">
        <f t="shared" si="802"/>
        <v>12.804616313621638</v>
      </c>
      <c r="AM599" s="58"/>
      <c r="AN599" s="58">
        <f t="shared" si="803"/>
        <v>2.2865386274324353E-3</v>
      </c>
      <c r="AO599" s="58"/>
      <c r="AP599" s="58">
        <f t="shared" si="804"/>
        <v>7.9093449794367432</v>
      </c>
      <c r="AQ599" s="58">
        <f t="shared" si="805"/>
        <v>2.5783132530120476E-2</v>
      </c>
      <c r="AR599" s="58">
        <f t="shared" si="806"/>
        <v>699.90654205607495</v>
      </c>
      <c r="AS599" s="58">
        <f t="shared" si="807"/>
        <v>18.045783132530119</v>
      </c>
      <c r="AT599" s="58">
        <f t="shared" si="808"/>
        <v>0.16688676130736216</v>
      </c>
      <c r="AU599" s="58">
        <f t="shared" si="809"/>
        <v>4.3442136498516319</v>
      </c>
      <c r="AV599" s="58">
        <f t="shared" si="810"/>
        <v>4.1046728971962612</v>
      </c>
      <c r="AW599" s="58">
        <f t="shared" si="811"/>
        <v>5.8646014154092657E-3</v>
      </c>
      <c r="AX599" s="58">
        <f t="shared" si="812"/>
        <v>47.69545305971382</v>
      </c>
      <c r="AY599" s="58"/>
      <c r="AZ599" s="58"/>
      <c r="BA599" s="58"/>
      <c r="BB599" s="58"/>
      <c r="BC599" s="58"/>
      <c r="BD599" s="58"/>
      <c r="BE599" s="58"/>
      <c r="BF599" s="58"/>
      <c r="BG599" s="58"/>
      <c r="BH599" s="58"/>
      <c r="BI599" s="58"/>
      <c r="BJ599" s="58"/>
      <c r="BK599" s="58"/>
      <c r="BL599" s="58"/>
      <c r="BM599" s="58"/>
      <c r="BN599" s="58"/>
      <c r="BO599" s="58"/>
      <c r="BP599" s="58"/>
      <c r="BQ599" s="58"/>
      <c r="BR599" s="58"/>
      <c r="BS599" s="58"/>
      <c r="BT599" s="58"/>
      <c r="BU599" s="58"/>
      <c r="BV599" s="58"/>
      <c r="BW599" s="58"/>
      <c r="BX599" s="58"/>
      <c r="BY599" s="58"/>
      <c r="BZ599" s="58"/>
      <c r="CA599" s="58"/>
      <c r="CB599" s="58"/>
      <c r="CC599" s="58"/>
      <c r="CD599" s="58"/>
      <c r="CE599" s="58"/>
      <c r="CF599" s="58"/>
      <c r="CG599" s="58"/>
      <c r="CH599" s="58"/>
      <c r="CI599" s="58"/>
      <c r="CJ599" s="58"/>
      <c r="CK599" s="58"/>
      <c r="CL599" s="58"/>
      <c r="CM599" s="58"/>
      <c r="CN599" s="58"/>
      <c r="CO599" s="58"/>
      <c r="CP599" s="58"/>
      <c r="CQ599" s="58"/>
      <c r="CR599" s="58"/>
      <c r="CS599" s="58"/>
      <c r="CT599" s="58"/>
      <c r="CU599" s="58"/>
      <c r="CV599" s="58"/>
      <c r="CW599" s="58"/>
      <c r="CX599" s="58"/>
      <c r="CY599" s="58"/>
      <c r="CZ599" s="58"/>
      <c r="DA599" s="58"/>
      <c r="DB599" s="58"/>
      <c r="DC599" s="58"/>
      <c r="DD599" s="58"/>
      <c r="DE599" s="58"/>
      <c r="DF599" s="58"/>
      <c r="DG599" s="58"/>
      <c r="DH599" s="58"/>
      <c r="DI599" s="58"/>
      <c r="DJ599" s="58"/>
      <c r="DK599" s="58"/>
      <c r="DL599" s="58"/>
      <c r="DM599" s="58"/>
      <c r="DN599" s="58"/>
      <c r="DO599" s="58"/>
      <c r="DP599" s="58"/>
      <c r="DQ599" s="58"/>
      <c r="DR599" s="58"/>
      <c r="DS599" s="58"/>
      <c r="DT599" s="58"/>
      <c r="DU599" s="58"/>
      <c r="DV599" s="58"/>
      <c r="DW599" s="58"/>
      <c r="DX599" s="58"/>
      <c r="DY599" s="58"/>
      <c r="DZ599" s="58"/>
      <c r="EA599" s="58"/>
      <c r="EB599" s="58"/>
      <c r="EC599" s="58"/>
      <c r="ED599" s="58"/>
      <c r="EE599" s="58"/>
      <c r="EF599" s="58"/>
      <c r="EG599" s="58"/>
      <c r="EH599" s="58"/>
      <c r="EI599" s="58"/>
      <c r="EJ599" s="58"/>
      <c r="EK599" s="58"/>
      <c r="EL599" s="58"/>
      <c r="EN599" s="4">
        <v>12</v>
      </c>
      <c r="EO599" s="8">
        <v>1</v>
      </c>
    </row>
    <row r="600" spans="1:145">
      <c r="B600" s="30" t="s">
        <v>1116</v>
      </c>
      <c r="C600" s="18" t="s">
        <v>210</v>
      </c>
      <c r="D600" s="4">
        <v>12</v>
      </c>
      <c r="E600" s="8">
        <v>12</v>
      </c>
      <c r="F600" s="8">
        <v>1</v>
      </c>
      <c r="I600" s="64">
        <v>3.6</v>
      </c>
      <c r="J600" s="64">
        <v>3.92</v>
      </c>
      <c r="K600" s="64">
        <v>0.53500000000000003</v>
      </c>
      <c r="L600" s="64">
        <v>75.09</v>
      </c>
      <c r="M600" s="64">
        <v>0.11169999999999999</v>
      </c>
      <c r="N600" s="64">
        <v>0.11070000000000001</v>
      </c>
      <c r="O600" s="64">
        <v>0.63280000000000003</v>
      </c>
      <c r="P600" s="64">
        <v>0</v>
      </c>
      <c r="Q600" s="64">
        <v>12.17</v>
      </c>
      <c r="R600" s="64">
        <v>3.2000000000000002E-3</v>
      </c>
      <c r="S600" s="64">
        <v>96.173400000000001</v>
      </c>
      <c r="T600" s="31"/>
      <c r="V600" s="58">
        <f t="shared" si="794"/>
        <v>3.7432387749627236</v>
      </c>
      <c r="W600" s="58"/>
      <c r="X600" s="58">
        <f t="shared" si="795"/>
        <v>4.0759711105149661</v>
      </c>
      <c r="Y600" s="58"/>
      <c r="Z600" s="58">
        <f t="shared" si="796"/>
        <v>0.55628687350140471</v>
      </c>
      <c r="AA600" s="58"/>
      <c r="AB600" s="58">
        <f t="shared" si="797"/>
        <v>78.077722114430813</v>
      </c>
      <c r="AC600" s="58"/>
      <c r="AD600" s="58">
        <f t="shared" si="798"/>
        <v>0.1161443808787045</v>
      </c>
      <c r="AE600" s="58"/>
      <c r="AF600" s="58">
        <f t="shared" si="799"/>
        <v>0.11510459233010376</v>
      </c>
      <c r="AG600" s="58"/>
      <c r="AH600" s="58">
        <f t="shared" si="800"/>
        <v>0.65797819355455878</v>
      </c>
      <c r="AI600" s="58"/>
      <c r="AJ600" s="58">
        <f t="shared" si="801"/>
        <v>0</v>
      </c>
      <c r="AK600" s="58"/>
      <c r="AL600" s="58">
        <f t="shared" si="802"/>
        <v>12.654226636471208</v>
      </c>
      <c r="AM600" s="58"/>
      <c r="AN600" s="58">
        <f t="shared" si="803"/>
        <v>3.3273233555224211E-3</v>
      </c>
      <c r="AO600" s="58"/>
      <c r="AP600" s="58">
        <f t="shared" si="804"/>
        <v>7.8192098854776901</v>
      </c>
      <c r="AQ600" s="58">
        <f t="shared" si="805"/>
        <v>2.8494897959183668E-2</v>
      </c>
      <c r="AR600" s="58">
        <f t="shared" si="806"/>
        <v>672.24709042076995</v>
      </c>
      <c r="AS600" s="58">
        <f t="shared" si="807"/>
        <v>19.155612244897959</v>
      </c>
      <c r="AT600" s="58">
        <f t="shared" si="808"/>
        <v>0.17493678887484196</v>
      </c>
      <c r="AU600" s="58">
        <f t="shared" si="809"/>
        <v>4.832881662149954</v>
      </c>
      <c r="AV600" s="58">
        <f t="shared" si="810"/>
        <v>4.7896150402864812</v>
      </c>
      <c r="AW600" s="58">
        <f t="shared" si="811"/>
        <v>7.1247835930217064E-3</v>
      </c>
      <c r="AX600" s="58">
        <f t="shared" si="812"/>
        <v>45.045180662794657</v>
      </c>
      <c r="AY600" s="58"/>
      <c r="AZ600" s="58"/>
      <c r="BA600" s="58"/>
      <c r="BB600" s="58"/>
      <c r="BC600" s="58"/>
      <c r="BD600" s="58"/>
      <c r="BE600" s="58"/>
      <c r="BF600" s="58"/>
      <c r="BG600" s="58"/>
      <c r="BH600" s="58"/>
      <c r="BI600" s="58"/>
      <c r="BJ600" s="58"/>
      <c r="BK600" s="58"/>
      <c r="BL600" s="58"/>
      <c r="BM600" s="58"/>
      <c r="BN600" s="58"/>
      <c r="BO600" s="58"/>
      <c r="BP600" s="58"/>
      <c r="BQ600" s="58"/>
      <c r="BR600" s="58"/>
      <c r="BS600" s="58"/>
      <c r="BT600" s="58"/>
      <c r="BU600" s="58"/>
      <c r="BV600" s="58"/>
      <c r="BW600" s="58"/>
      <c r="BX600" s="58"/>
      <c r="BY600" s="58"/>
      <c r="BZ600" s="58"/>
      <c r="CA600" s="58"/>
      <c r="CB600" s="58"/>
      <c r="CC600" s="58"/>
      <c r="CD600" s="58"/>
      <c r="CE600" s="58"/>
      <c r="CF600" s="58"/>
      <c r="CG600" s="58"/>
      <c r="CH600" s="58"/>
      <c r="CI600" s="58"/>
      <c r="CJ600" s="58"/>
      <c r="CK600" s="58"/>
      <c r="CL600" s="58"/>
      <c r="CM600" s="58"/>
      <c r="CN600" s="58"/>
      <c r="CO600" s="58"/>
      <c r="CP600" s="58"/>
      <c r="CQ600" s="58"/>
      <c r="CR600" s="58"/>
      <c r="CS600" s="58"/>
      <c r="CT600" s="58"/>
      <c r="CU600" s="58"/>
      <c r="CV600" s="58"/>
      <c r="CW600" s="58"/>
      <c r="CX600" s="58"/>
      <c r="CY600" s="58"/>
      <c r="CZ600" s="58"/>
      <c r="DA600" s="58"/>
      <c r="DB600" s="58"/>
      <c r="DC600" s="58"/>
      <c r="DD600" s="58"/>
      <c r="DE600" s="58"/>
      <c r="DF600" s="58"/>
      <c r="DG600" s="58"/>
      <c r="DH600" s="58"/>
      <c r="DI600" s="58"/>
      <c r="DJ600" s="58"/>
      <c r="DK600" s="58"/>
      <c r="DL600" s="58"/>
      <c r="DM600" s="58"/>
      <c r="DN600" s="58"/>
      <c r="DO600" s="58"/>
      <c r="DP600" s="58"/>
      <c r="DQ600" s="58"/>
      <c r="DR600" s="58"/>
      <c r="DS600" s="58"/>
      <c r="DT600" s="58"/>
      <c r="DU600" s="58"/>
      <c r="DV600" s="58"/>
      <c r="DW600" s="58"/>
      <c r="DX600" s="58"/>
      <c r="DY600" s="58"/>
      <c r="DZ600" s="58"/>
      <c r="EA600" s="58"/>
      <c r="EB600" s="58"/>
      <c r="EC600" s="58"/>
      <c r="ED600" s="58"/>
      <c r="EE600" s="58"/>
      <c r="EF600" s="58"/>
      <c r="EG600" s="58"/>
      <c r="EH600" s="58"/>
      <c r="EI600" s="58"/>
      <c r="EJ600" s="58"/>
      <c r="EK600" s="58"/>
      <c r="EL600" s="58"/>
      <c r="EN600" s="4">
        <v>12</v>
      </c>
      <c r="EO600" s="8">
        <v>1</v>
      </c>
    </row>
    <row r="601" spans="1:145">
      <c r="B601" s="30" t="s">
        <v>1117</v>
      </c>
      <c r="C601" s="18" t="s">
        <v>210</v>
      </c>
      <c r="D601" s="4">
        <v>12</v>
      </c>
      <c r="E601" s="8">
        <v>12</v>
      </c>
      <c r="F601" s="8">
        <v>1</v>
      </c>
      <c r="I601" s="64">
        <v>3.58</v>
      </c>
      <c r="J601" s="64">
        <v>3.88</v>
      </c>
      <c r="K601" s="64">
        <v>0.54110000000000003</v>
      </c>
      <c r="L601" s="64">
        <v>74.7</v>
      </c>
      <c r="M601" s="64">
        <v>6.5600000000000006E-2</v>
      </c>
      <c r="N601" s="64">
        <v>0.10050000000000001</v>
      </c>
      <c r="O601" s="64">
        <v>0.60799999999999998</v>
      </c>
      <c r="P601" s="64">
        <v>0</v>
      </c>
      <c r="Q601" s="64">
        <v>12.33</v>
      </c>
      <c r="R601" s="64">
        <v>2.7400000000000001E-2</v>
      </c>
      <c r="S601" s="64">
        <v>95.832599999999999</v>
      </c>
      <c r="T601" s="31"/>
      <c r="V601" s="58">
        <f t="shared" si="794"/>
        <v>3.7356807599919026</v>
      </c>
      <c r="W601" s="58"/>
      <c r="X601" s="58">
        <f t="shared" si="795"/>
        <v>4.0487266337342405</v>
      </c>
      <c r="Y601" s="58"/>
      <c r="Z601" s="58">
        <f t="shared" si="796"/>
        <v>0.56463040760659733</v>
      </c>
      <c r="AA601" s="58"/>
      <c r="AB601" s="58">
        <f t="shared" si="797"/>
        <v>77.948422561842207</v>
      </c>
      <c r="AC601" s="58"/>
      <c r="AD601" s="58">
        <f t="shared" si="798"/>
        <v>6.8452697724991296E-2</v>
      </c>
      <c r="AE601" s="58"/>
      <c r="AF601" s="58">
        <f t="shared" si="799"/>
        <v>0.10487036770368331</v>
      </c>
      <c r="AG601" s="58"/>
      <c r="AH601" s="58">
        <f t="shared" si="800"/>
        <v>0.63443963745113874</v>
      </c>
      <c r="AI601" s="58"/>
      <c r="AJ601" s="58">
        <f t="shared" si="801"/>
        <v>0</v>
      </c>
      <c r="AK601" s="58"/>
      <c r="AL601" s="58">
        <f t="shared" si="802"/>
        <v>12.8661854108101</v>
      </c>
      <c r="AM601" s="58"/>
      <c r="AN601" s="58">
        <f t="shared" si="803"/>
        <v>2.8591523135133558E-2</v>
      </c>
      <c r="AO601" s="58"/>
      <c r="AP601" s="58">
        <f t="shared" si="804"/>
        <v>7.7844073937261431</v>
      </c>
      <c r="AQ601" s="58">
        <f t="shared" si="805"/>
        <v>1.6907216494845365E-2</v>
      </c>
      <c r="AR601" s="58">
        <f t="shared" si="806"/>
        <v>1138.7195121951218</v>
      </c>
      <c r="AS601" s="58">
        <f t="shared" si="807"/>
        <v>19.25257731958763</v>
      </c>
      <c r="AT601" s="58">
        <f t="shared" si="808"/>
        <v>0.16529605263157898</v>
      </c>
      <c r="AU601" s="58">
        <f t="shared" si="809"/>
        <v>5.3840796019900488</v>
      </c>
      <c r="AV601" s="58">
        <f t="shared" si="810"/>
        <v>8.2484756097560972</v>
      </c>
      <c r="AW601" s="58">
        <f t="shared" si="811"/>
        <v>7.2436412315930393E-3</v>
      </c>
      <c r="AX601" s="58">
        <f t="shared" si="812"/>
        <v>42.388408454699686</v>
      </c>
      <c r="AY601" s="58"/>
      <c r="AZ601" s="58"/>
      <c r="BA601" s="58"/>
      <c r="BB601" s="58"/>
      <c r="BC601" s="58"/>
      <c r="BD601" s="58"/>
      <c r="BE601" s="58"/>
      <c r="BF601" s="58"/>
      <c r="BG601" s="58"/>
      <c r="BH601" s="58"/>
      <c r="BI601" s="58"/>
      <c r="BJ601" s="58"/>
      <c r="BK601" s="58"/>
      <c r="BL601" s="58"/>
      <c r="BM601" s="58"/>
      <c r="BN601" s="58"/>
      <c r="BO601" s="58"/>
      <c r="BP601" s="58"/>
      <c r="BQ601" s="58"/>
      <c r="BR601" s="58"/>
      <c r="BS601" s="58"/>
      <c r="BT601" s="58"/>
      <c r="BU601" s="58"/>
      <c r="BV601" s="58"/>
      <c r="BW601" s="58"/>
      <c r="BX601" s="58"/>
      <c r="BY601" s="58"/>
      <c r="BZ601" s="58"/>
      <c r="CA601" s="58"/>
      <c r="CB601" s="58"/>
      <c r="CC601" s="58"/>
      <c r="CD601" s="58"/>
      <c r="CE601" s="58"/>
      <c r="CF601" s="58"/>
      <c r="CG601" s="58"/>
      <c r="CH601" s="58"/>
      <c r="CI601" s="58"/>
      <c r="CJ601" s="58"/>
      <c r="CK601" s="58"/>
      <c r="CL601" s="58"/>
      <c r="CM601" s="58"/>
      <c r="CN601" s="58"/>
      <c r="CO601" s="58"/>
      <c r="CP601" s="58"/>
      <c r="CQ601" s="58"/>
      <c r="CR601" s="58"/>
      <c r="CS601" s="58"/>
      <c r="CT601" s="58"/>
      <c r="CU601" s="58"/>
      <c r="CV601" s="58"/>
      <c r="CW601" s="58"/>
      <c r="CX601" s="58"/>
      <c r="CY601" s="58"/>
      <c r="CZ601" s="58"/>
      <c r="DA601" s="58"/>
      <c r="DB601" s="58"/>
      <c r="DC601" s="58"/>
      <c r="DD601" s="58"/>
      <c r="DE601" s="58"/>
      <c r="DF601" s="58"/>
      <c r="DG601" s="58"/>
      <c r="DH601" s="58"/>
      <c r="DI601" s="58"/>
      <c r="DJ601" s="58"/>
      <c r="DK601" s="58"/>
      <c r="DL601" s="58"/>
      <c r="DM601" s="58"/>
      <c r="DN601" s="58"/>
      <c r="DO601" s="58"/>
      <c r="DP601" s="58"/>
      <c r="DQ601" s="58"/>
      <c r="DR601" s="58"/>
      <c r="DS601" s="58"/>
      <c r="DT601" s="58"/>
      <c r="DU601" s="58"/>
      <c r="DV601" s="58"/>
      <c r="DW601" s="58"/>
      <c r="DX601" s="58"/>
      <c r="DY601" s="58"/>
      <c r="DZ601" s="58"/>
      <c r="EA601" s="58"/>
      <c r="EB601" s="58"/>
      <c r="EC601" s="58"/>
      <c r="ED601" s="58"/>
      <c r="EE601" s="58"/>
      <c r="EF601" s="58"/>
      <c r="EG601" s="58"/>
      <c r="EH601" s="58"/>
      <c r="EI601" s="58"/>
      <c r="EJ601" s="58"/>
      <c r="EK601" s="58"/>
      <c r="EL601" s="58"/>
      <c r="EN601" s="4">
        <v>12</v>
      </c>
      <c r="EO601" s="8">
        <v>1</v>
      </c>
    </row>
    <row r="602" spans="1:145">
      <c r="B602" s="30" t="s">
        <v>1118</v>
      </c>
      <c r="C602" s="18" t="s">
        <v>210</v>
      </c>
      <c r="D602" s="4">
        <v>12</v>
      </c>
      <c r="E602" s="8">
        <v>12</v>
      </c>
      <c r="F602" s="8">
        <v>1</v>
      </c>
      <c r="I602" s="64">
        <v>3.64</v>
      </c>
      <c r="J602" s="64">
        <v>3.97</v>
      </c>
      <c r="K602" s="64">
        <v>0.71319999999999995</v>
      </c>
      <c r="L602" s="64">
        <v>75.209999999999994</v>
      </c>
      <c r="M602" s="64">
        <v>8.5500000000000007E-2</v>
      </c>
      <c r="N602" s="64">
        <v>9.5500000000000002E-2</v>
      </c>
      <c r="O602" s="64">
        <v>0.52249999999999996</v>
      </c>
      <c r="P602" s="64">
        <v>9.6000000000000002E-2</v>
      </c>
      <c r="Q602" s="64">
        <v>12.08</v>
      </c>
      <c r="R602" s="64">
        <v>1.26E-2</v>
      </c>
      <c r="S602" s="64">
        <v>96.425399999999996</v>
      </c>
      <c r="T602" s="31"/>
      <c r="V602" s="58">
        <f t="shared" si="794"/>
        <v>3.7749389683631076</v>
      </c>
      <c r="W602" s="58"/>
      <c r="X602" s="58">
        <f t="shared" si="795"/>
        <v>4.117172446264159</v>
      </c>
      <c r="Y602" s="58"/>
      <c r="Z602" s="58">
        <f t="shared" si="796"/>
        <v>0.7396391407243319</v>
      </c>
      <c r="AA602" s="58"/>
      <c r="AB602" s="58">
        <f t="shared" si="797"/>
        <v>77.998120827084975</v>
      </c>
      <c r="AC602" s="58"/>
      <c r="AD602" s="58">
        <f t="shared" si="798"/>
        <v>8.8669582910726852E-2</v>
      </c>
      <c r="AE602" s="58"/>
      <c r="AF602" s="58">
        <f t="shared" si="799"/>
        <v>9.9040294362273851E-2</v>
      </c>
      <c r="AG602" s="58"/>
      <c r="AH602" s="58">
        <f t="shared" si="800"/>
        <v>0.54186967334333069</v>
      </c>
      <c r="AI602" s="58"/>
      <c r="AJ602" s="58">
        <f t="shared" si="801"/>
        <v>9.9558829934851184E-2</v>
      </c>
      <c r="AK602" s="58"/>
      <c r="AL602" s="58">
        <f t="shared" si="802"/>
        <v>12.527819433468775</v>
      </c>
      <c r="AM602" s="58"/>
      <c r="AN602" s="58">
        <f t="shared" si="803"/>
        <v>1.306709642894922E-2</v>
      </c>
      <c r="AO602" s="58"/>
      <c r="AP602" s="58">
        <f t="shared" si="804"/>
        <v>7.8921114146272666</v>
      </c>
      <c r="AQ602" s="58">
        <f t="shared" si="805"/>
        <v>2.1536523929471033E-2</v>
      </c>
      <c r="AR602" s="58">
        <f t="shared" si="806"/>
        <v>879.64912280701742</v>
      </c>
      <c r="AS602" s="58">
        <f t="shared" si="807"/>
        <v>18.944584382871533</v>
      </c>
      <c r="AT602" s="58">
        <f t="shared" si="808"/>
        <v>0.1827751196172249</v>
      </c>
      <c r="AU602" s="58">
        <f t="shared" si="809"/>
        <v>7.468062827225129</v>
      </c>
      <c r="AV602" s="58">
        <f t="shared" si="810"/>
        <v>8.341520467836256</v>
      </c>
      <c r="AW602" s="58">
        <f t="shared" si="811"/>
        <v>9.4827815450073127E-3</v>
      </c>
      <c r="AX602" s="58">
        <f t="shared" si="812"/>
        <v>34.6595472984583</v>
      </c>
      <c r="AY602" s="58"/>
      <c r="AZ602" s="58"/>
      <c r="BA602" s="58"/>
      <c r="BB602" s="58"/>
      <c r="BC602" s="58"/>
      <c r="BD602" s="58"/>
      <c r="BE602" s="58"/>
      <c r="BF602" s="58"/>
      <c r="BG602" s="58"/>
      <c r="BH602" s="58"/>
      <c r="BI602" s="58"/>
      <c r="BJ602" s="58"/>
      <c r="BK602" s="58"/>
      <c r="BL602" s="58"/>
      <c r="BM602" s="58"/>
      <c r="BN602" s="58"/>
      <c r="BO602" s="58"/>
      <c r="BP602" s="58"/>
      <c r="BQ602" s="58"/>
      <c r="BR602" s="58"/>
      <c r="BS602" s="58"/>
      <c r="BT602" s="58"/>
      <c r="BU602" s="58"/>
      <c r="BV602" s="58"/>
      <c r="BW602" s="58"/>
      <c r="BX602" s="58"/>
      <c r="BY602" s="58"/>
      <c r="BZ602" s="58"/>
      <c r="CA602" s="58"/>
      <c r="CB602" s="58"/>
      <c r="CC602" s="58"/>
      <c r="CD602" s="58"/>
      <c r="CE602" s="58"/>
      <c r="CF602" s="58"/>
      <c r="CG602" s="58"/>
      <c r="CH602" s="58"/>
      <c r="CI602" s="58"/>
      <c r="CJ602" s="58"/>
      <c r="CK602" s="58"/>
      <c r="CL602" s="58"/>
      <c r="CM602" s="58"/>
      <c r="CN602" s="58"/>
      <c r="CO602" s="58"/>
      <c r="CP602" s="58"/>
      <c r="CQ602" s="58"/>
      <c r="CR602" s="58"/>
      <c r="CS602" s="58"/>
      <c r="CT602" s="58"/>
      <c r="CU602" s="58"/>
      <c r="CV602" s="58"/>
      <c r="CW602" s="58"/>
      <c r="CX602" s="58"/>
      <c r="CY602" s="58"/>
      <c r="CZ602" s="58"/>
      <c r="DA602" s="58"/>
      <c r="DB602" s="58"/>
      <c r="DC602" s="58"/>
      <c r="DD602" s="58"/>
      <c r="DE602" s="58"/>
      <c r="DF602" s="58"/>
      <c r="DG602" s="58"/>
      <c r="DH602" s="58"/>
      <c r="DI602" s="58"/>
      <c r="DJ602" s="58"/>
      <c r="DK602" s="58"/>
      <c r="DL602" s="58"/>
      <c r="DM602" s="58"/>
      <c r="DN602" s="58"/>
      <c r="DO602" s="58"/>
      <c r="DP602" s="58"/>
      <c r="DQ602" s="58"/>
      <c r="DR602" s="58"/>
      <c r="DS602" s="58"/>
      <c r="DT602" s="58"/>
      <c r="DU602" s="58"/>
      <c r="DV602" s="58"/>
      <c r="DW602" s="58"/>
      <c r="DX602" s="58"/>
      <c r="DY602" s="58"/>
      <c r="DZ602" s="58"/>
      <c r="EA602" s="58"/>
      <c r="EB602" s="58"/>
      <c r="EC602" s="58"/>
      <c r="ED602" s="58"/>
      <c r="EE602" s="58"/>
      <c r="EF602" s="58"/>
      <c r="EG602" s="58"/>
      <c r="EH602" s="58"/>
      <c r="EI602" s="58"/>
      <c r="EJ602" s="58"/>
      <c r="EK602" s="58"/>
      <c r="EL602" s="58"/>
      <c r="EN602" s="4">
        <v>12</v>
      </c>
      <c r="EO602" s="8">
        <v>1</v>
      </c>
    </row>
    <row r="603" spans="1:145">
      <c r="B603" s="30" t="s">
        <v>1119</v>
      </c>
      <c r="C603" s="18" t="s">
        <v>210</v>
      </c>
      <c r="D603" s="4">
        <v>12</v>
      </c>
      <c r="E603" s="8">
        <v>12</v>
      </c>
      <c r="F603" s="8">
        <v>1</v>
      </c>
      <c r="I603" s="64">
        <v>3.54</v>
      </c>
      <c r="J603" s="64">
        <v>3.94</v>
      </c>
      <c r="K603" s="64">
        <v>0.52229999999999999</v>
      </c>
      <c r="L603" s="64">
        <v>75.72</v>
      </c>
      <c r="M603" s="64">
        <v>6.1400000000000003E-2</v>
      </c>
      <c r="N603" s="64">
        <v>7.6899999999999996E-2</v>
      </c>
      <c r="O603" s="64">
        <v>0.59509999999999996</v>
      </c>
      <c r="P603" s="64">
        <v>8.43E-2</v>
      </c>
      <c r="Q603" s="64">
        <v>12.07</v>
      </c>
      <c r="R603" s="64">
        <v>1.44E-2</v>
      </c>
      <c r="S603" s="64">
        <v>96.624499999999998</v>
      </c>
      <c r="T603" s="31"/>
      <c r="V603" s="58">
        <f t="shared" si="794"/>
        <v>3.6636670823652389</v>
      </c>
      <c r="W603" s="58"/>
      <c r="X603" s="58">
        <f t="shared" si="795"/>
        <v>4.0776407639884296</v>
      </c>
      <c r="Y603" s="58"/>
      <c r="Z603" s="58">
        <f t="shared" si="796"/>
        <v>0.54054613477948132</v>
      </c>
      <c r="AA603" s="58"/>
      <c r="AB603" s="58">
        <f t="shared" si="797"/>
        <v>78.365217931270024</v>
      </c>
      <c r="AC603" s="58"/>
      <c r="AD603" s="58">
        <f t="shared" si="798"/>
        <v>6.3544960129159792E-2</v>
      </c>
      <c r="AE603" s="58"/>
      <c r="AF603" s="58">
        <f t="shared" si="799"/>
        <v>7.9586440292058427E-2</v>
      </c>
      <c r="AG603" s="58"/>
      <c r="AH603" s="58">
        <f t="shared" si="800"/>
        <v>0.6158893448349021</v>
      </c>
      <c r="AI603" s="58"/>
      <c r="AJ603" s="58">
        <f t="shared" si="801"/>
        <v>8.7244953402087461E-2</v>
      </c>
      <c r="AK603" s="58"/>
      <c r="AL603" s="58">
        <f t="shared" si="802"/>
        <v>12.491655842979783</v>
      </c>
      <c r="AM603" s="58"/>
      <c r="AN603" s="58">
        <f t="shared" si="803"/>
        <v>1.490305253843487E-2</v>
      </c>
      <c r="AO603" s="58"/>
      <c r="AP603" s="58">
        <f t="shared" si="804"/>
        <v>7.7413078463536689</v>
      </c>
      <c r="AQ603" s="58">
        <f t="shared" si="805"/>
        <v>1.5583756345177665E-2</v>
      </c>
      <c r="AR603" s="58">
        <f t="shared" si="806"/>
        <v>1233.2247557003257</v>
      </c>
      <c r="AS603" s="58">
        <f t="shared" si="807"/>
        <v>19.218274111675129</v>
      </c>
      <c r="AT603" s="58">
        <f t="shared" si="808"/>
        <v>0.12922197949924383</v>
      </c>
      <c r="AU603" s="58">
        <f t="shared" si="809"/>
        <v>6.7919375812743823</v>
      </c>
      <c r="AV603" s="58">
        <f t="shared" si="810"/>
        <v>8.5065146579804551</v>
      </c>
      <c r="AW603" s="58">
        <f t="shared" si="811"/>
        <v>6.8977812995245627E-3</v>
      </c>
      <c r="AX603" s="58">
        <f t="shared" si="812"/>
        <v>36.838795789070119</v>
      </c>
      <c r="AY603" s="58"/>
      <c r="AZ603" s="58"/>
      <c r="BA603" s="58"/>
      <c r="BB603" s="58"/>
      <c r="BC603" s="58"/>
      <c r="BD603" s="58"/>
      <c r="BE603" s="58"/>
      <c r="BF603" s="58"/>
      <c r="BG603" s="58"/>
      <c r="BH603" s="58"/>
      <c r="BI603" s="58"/>
      <c r="BJ603" s="58"/>
      <c r="BK603" s="58"/>
      <c r="BL603" s="58"/>
      <c r="BM603" s="58"/>
      <c r="BN603" s="58"/>
      <c r="BO603" s="58"/>
      <c r="BP603" s="58"/>
      <c r="BQ603" s="58"/>
      <c r="BR603" s="58"/>
      <c r="BS603" s="58"/>
      <c r="BT603" s="58"/>
      <c r="BU603" s="58"/>
      <c r="BV603" s="58"/>
      <c r="BW603" s="58"/>
      <c r="BX603" s="58"/>
      <c r="BY603" s="58"/>
      <c r="BZ603" s="58"/>
      <c r="CA603" s="58"/>
      <c r="CB603" s="58"/>
      <c r="CC603" s="58"/>
      <c r="CD603" s="58"/>
      <c r="CE603" s="58"/>
      <c r="CF603" s="58"/>
      <c r="CG603" s="58"/>
      <c r="CH603" s="58"/>
      <c r="CI603" s="58"/>
      <c r="CJ603" s="58"/>
      <c r="CK603" s="58"/>
      <c r="CL603" s="58"/>
      <c r="CM603" s="58"/>
      <c r="CN603" s="58"/>
      <c r="CO603" s="58"/>
      <c r="CP603" s="58"/>
      <c r="CQ603" s="58"/>
      <c r="CR603" s="58"/>
      <c r="CS603" s="58"/>
      <c r="CT603" s="58"/>
      <c r="CU603" s="58"/>
      <c r="CV603" s="58"/>
      <c r="CW603" s="58"/>
      <c r="CX603" s="58"/>
      <c r="CY603" s="58"/>
      <c r="CZ603" s="58"/>
      <c r="DA603" s="58"/>
      <c r="DB603" s="58"/>
      <c r="DC603" s="58"/>
      <c r="DD603" s="58"/>
      <c r="DE603" s="58"/>
      <c r="DF603" s="58"/>
      <c r="DG603" s="58"/>
      <c r="DH603" s="58"/>
      <c r="DI603" s="58"/>
      <c r="DJ603" s="58"/>
      <c r="DK603" s="58"/>
      <c r="DL603" s="58"/>
      <c r="DM603" s="58"/>
      <c r="DN603" s="58"/>
      <c r="DO603" s="58"/>
      <c r="DP603" s="58"/>
      <c r="DQ603" s="58"/>
      <c r="DR603" s="58"/>
      <c r="DS603" s="58"/>
      <c r="DT603" s="58"/>
      <c r="DU603" s="58"/>
      <c r="DV603" s="58"/>
      <c r="DW603" s="58"/>
      <c r="DX603" s="58"/>
      <c r="DY603" s="58"/>
      <c r="DZ603" s="58"/>
      <c r="EA603" s="58"/>
      <c r="EB603" s="58"/>
      <c r="EC603" s="58"/>
      <c r="ED603" s="58"/>
      <c r="EE603" s="58"/>
      <c r="EF603" s="58"/>
      <c r="EG603" s="58"/>
      <c r="EH603" s="58"/>
      <c r="EI603" s="58"/>
      <c r="EJ603" s="58"/>
      <c r="EK603" s="58"/>
      <c r="EL603" s="58"/>
      <c r="EN603" s="4">
        <v>12</v>
      </c>
      <c r="EO603" s="8">
        <v>1</v>
      </c>
    </row>
    <row r="604" spans="1:145">
      <c r="B604" s="30" t="s">
        <v>1120</v>
      </c>
      <c r="C604" s="18" t="s">
        <v>210</v>
      </c>
      <c r="D604" s="4">
        <v>12</v>
      </c>
      <c r="E604" s="8">
        <v>12</v>
      </c>
      <c r="F604" s="8">
        <v>1</v>
      </c>
      <c r="I604" s="64">
        <v>3.54</v>
      </c>
      <c r="J604" s="64">
        <v>3.92</v>
      </c>
      <c r="K604" s="64">
        <v>0.45219999999999999</v>
      </c>
      <c r="L604" s="64">
        <v>75.31</v>
      </c>
      <c r="M604" s="64">
        <v>7.7399999999999997E-2</v>
      </c>
      <c r="N604" s="64">
        <v>9.11E-2</v>
      </c>
      <c r="O604" s="64">
        <v>0.65580000000000005</v>
      </c>
      <c r="P604" s="64">
        <v>4.6899999999999997E-2</v>
      </c>
      <c r="Q604" s="64">
        <v>12.37</v>
      </c>
      <c r="R604" s="64">
        <v>1.8E-3</v>
      </c>
      <c r="S604" s="64">
        <v>96.465299999999999</v>
      </c>
      <c r="T604" s="31"/>
      <c r="V604" s="58">
        <f t="shared" si="794"/>
        <v>3.6697133580676162</v>
      </c>
      <c r="W604" s="58"/>
      <c r="X604" s="58">
        <f t="shared" si="795"/>
        <v>4.0636373908545353</v>
      </c>
      <c r="Y604" s="58"/>
      <c r="Z604" s="58">
        <f t="shared" si="796"/>
        <v>0.46876959901643389</v>
      </c>
      <c r="AA604" s="58"/>
      <c r="AB604" s="58">
        <f t="shared" si="797"/>
        <v>78.069523445218124</v>
      </c>
      <c r="AC604" s="58"/>
      <c r="AD604" s="58">
        <f t="shared" si="798"/>
        <v>8.0236105625546172E-2</v>
      </c>
      <c r="AE604" s="58"/>
      <c r="AF604" s="58">
        <f t="shared" si="799"/>
        <v>9.4438103649706159E-2</v>
      </c>
      <c r="AG604" s="58"/>
      <c r="AH604" s="58">
        <f t="shared" si="800"/>
        <v>0.67982994921489903</v>
      </c>
      <c r="AI604" s="58"/>
      <c r="AJ604" s="58">
        <f t="shared" si="801"/>
        <v>4.8618518783438182E-2</v>
      </c>
      <c r="AK604" s="58"/>
      <c r="AL604" s="58">
        <f t="shared" si="802"/>
        <v>12.823263909405766</v>
      </c>
      <c r="AM604" s="58"/>
      <c r="AN604" s="58">
        <f t="shared" si="803"/>
        <v>1.8659559447801437E-3</v>
      </c>
      <c r="AO604" s="58"/>
      <c r="AP604" s="58">
        <f t="shared" si="804"/>
        <v>7.7333507489221516</v>
      </c>
      <c r="AQ604" s="58">
        <f t="shared" si="805"/>
        <v>1.9744897959183671E-2</v>
      </c>
      <c r="AR604" s="58">
        <f t="shared" si="806"/>
        <v>972.99741602067195</v>
      </c>
      <c r="AS604" s="58">
        <f t="shared" si="807"/>
        <v>19.211734693877549</v>
      </c>
      <c r="AT604" s="58">
        <f t="shared" si="808"/>
        <v>0.13891430314120157</v>
      </c>
      <c r="AU604" s="58">
        <f t="shared" si="809"/>
        <v>4.9637760702524698</v>
      </c>
      <c r="AV604" s="58">
        <f t="shared" si="810"/>
        <v>5.8423772609819125</v>
      </c>
      <c r="AW604" s="58">
        <f t="shared" si="811"/>
        <v>6.0045146726862304E-3</v>
      </c>
      <c r="AX604" s="58">
        <f t="shared" si="812"/>
        <v>44.384559276848684</v>
      </c>
      <c r="AY604" s="58"/>
      <c r="AZ604" s="58"/>
      <c r="BA604" s="58"/>
      <c r="BB604" s="58"/>
      <c r="BC604" s="58"/>
      <c r="BD604" s="58"/>
      <c r="BE604" s="58"/>
      <c r="BF604" s="58"/>
      <c r="BG604" s="58"/>
      <c r="BH604" s="58"/>
      <c r="BI604" s="58"/>
      <c r="BJ604" s="58"/>
      <c r="BK604" s="58"/>
      <c r="BL604" s="58"/>
      <c r="BM604" s="58"/>
      <c r="BN604" s="58"/>
      <c r="BO604" s="58"/>
      <c r="BP604" s="58"/>
      <c r="BQ604" s="58"/>
      <c r="BR604" s="58"/>
      <c r="BS604" s="58"/>
      <c r="BT604" s="58"/>
      <c r="BU604" s="58"/>
      <c r="BV604" s="58"/>
      <c r="BW604" s="58"/>
      <c r="BX604" s="58"/>
      <c r="BY604" s="58"/>
      <c r="BZ604" s="58"/>
      <c r="CA604" s="58"/>
      <c r="CB604" s="58"/>
      <c r="CC604" s="58"/>
      <c r="CD604" s="58"/>
      <c r="CE604" s="58"/>
      <c r="CF604" s="58"/>
      <c r="CG604" s="58"/>
      <c r="CH604" s="58"/>
      <c r="CI604" s="58"/>
      <c r="CJ604" s="58"/>
      <c r="CK604" s="58"/>
      <c r="CL604" s="58"/>
      <c r="CM604" s="58"/>
      <c r="CN604" s="58"/>
      <c r="CO604" s="58"/>
      <c r="CP604" s="58"/>
      <c r="CQ604" s="58"/>
      <c r="CR604" s="58"/>
      <c r="CS604" s="58"/>
      <c r="CT604" s="58"/>
      <c r="CU604" s="58"/>
      <c r="CV604" s="58"/>
      <c r="CW604" s="58"/>
      <c r="CX604" s="58"/>
      <c r="CY604" s="58"/>
      <c r="CZ604" s="58"/>
      <c r="DA604" s="58"/>
      <c r="DB604" s="58"/>
      <c r="DC604" s="58"/>
      <c r="DD604" s="58"/>
      <c r="DE604" s="58"/>
      <c r="DF604" s="58"/>
      <c r="DG604" s="58"/>
      <c r="DH604" s="58"/>
      <c r="DI604" s="58"/>
      <c r="DJ604" s="58"/>
      <c r="DK604" s="58"/>
      <c r="DL604" s="58"/>
      <c r="DM604" s="58"/>
      <c r="DN604" s="58"/>
      <c r="DO604" s="58"/>
      <c r="DP604" s="58"/>
      <c r="DQ604" s="58"/>
      <c r="DR604" s="58"/>
      <c r="DS604" s="58"/>
      <c r="DT604" s="58"/>
      <c r="DU604" s="58"/>
      <c r="DV604" s="58"/>
      <c r="DW604" s="58"/>
      <c r="DX604" s="58"/>
      <c r="DY604" s="58"/>
      <c r="DZ604" s="58"/>
      <c r="EA604" s="58"/>
      <c r="EB604" s="58"/>
      <c r="EC604" s="58"/>
      <c r="ED604" s="58"/>
      <c r="EE604" s="58"/>
      <c r="EF604" s="58"/>
      <c r="EG604" s="58"/>
      <c r="EH604" s="58"/>
      <c r="EI604" s="58"/>
      <c r="EJ604" s="58"/>
      <c r="EK604" s="58"/>
      <c r="EL604" s="58"/>
      <c r="EN604" s="4">
        <v>12</v>
      </c>
      <c r="EO604" s="8">
        <v>1</v>
      </c>
    </row>
    <row r="605" spans="1:145">
      <c r="B605" s="30" t="s">
        <v>1121</v>
      </c>
      <c r="C605" s="18" t="s">
        <v>210</v>
      </c>
      <c r="D605" s="4">
        <v>12</v>
      </c>
      <c r="E605" s="8">
        <v>12</v>
      </c>
      <c r="F605" s="8">
        <v>1</v>
      </c>
      <c r="I605" s="64">
        <v>3.3</v>
      </c>
      <c r="J605" s="64">
        <v>4.0199999999999996</v>
      </c>
      <c r="K605" s="64">
        <v>0.49009999999999998</v>
      </c>
      <c r="L605" s="64">
        <v>73.11</v>
      </c>
      <c r="M605" s="64">
        <v>8.3199999999999996E-2</v>
      </c>
      <c r="N605" s="64">
        <v>6.7299999999999999E-2</v>
      </c>
      <c r="O605" s="64">
        <v>0.61819999999999997</v>
      </c>
      <c r="P605" s="64">
        <v>3.6499999999999998E-2</v>
      </c>
      <c r="Q605" s="64">
        <v>11.88</v>
      </c>
      <c r="R605" s="64">
        <v>1.37E-2</v>
      </c>
      <c r="S605" s="64">
        <v>93.619</v>
      </c>
      <c r="T605" s="31"/>
      <c r="V605" s="58">
        <f t="shared" si="794"/>
        <v>3.5249254958929277</v>
      </c>
      <c r="W605" s="58"/>
      <c r="X605" s="58">
        <f t="shared" si="795"/>
        <v>4.2940001495422928</v>
      </c>
      <c r="Y605" s="58"/>
      <c r="Z605" s="58">
        <f t="shared" si="796"/>
        <v>0.5235048441021587</v>
      </c>
      <c r="AA605" s="58"/>
      <c r="AB605" s="58">
        <f t="shared" si="797"/>
        <v>78.093122122646051</v>
      </c>
      <c r="AC605" s="58"/>
      <c r="AD605" s="58">
        <f t="shared" si="798"/>
        <v>8.8870848866148974E-2</v>
      </c>
      <c r="AE605" s="58"/>
      <c r="AF605" s="58">
        <f t="shared" si="799"/>
        <v>7.1887116931392131E-2</v>
      </c>
      <c r="AG605" s="58"/>
      <c r="AH605" s="58">
        <f t="shared" si="800"/>
        <v>0.6603360428972751</v>
      </c>
      <c r="AI605" s="58"/>
      <c r="AJ605" s="58">
        <f t="shared" si="801"/>
        <v>3.8987812303058138E-2</v>
      </c>
      <c r="AK605" s="58"/>
      <c r="AL605" s="58">
        <f t="shared" si="802"/>
        <v>12.689731785214541</v>
      </c>
      <c r="AM605" s="58"/>
      <c r="AN605" s="58">
        <f t="shared" si="803"/>
        <v>1.4633781604161549E-2</v>
      </c>
      <c r="AO605" s="58"/>
      <c r="AP605" s="58">
        <f t="shared" si="804"/>
        <v>7.8189256454352201</v>
      </c>
      <c r="AQ605" s="58">
        <f t="shared" si="805"/>
        <v>2.0696517412935329E-2</v>
      </c>
      <c r="AR605" s="58">
        <f t="shared" si="806"/>
        <v>878.72596153846155</v>
      </c>
      <c r="AS605" s="58">
        <f t="shared" si="807"/>
        <v>18.18656716417911</v>
      </c>
      <c r="AT605" s="58">
        <f t="shared" si="808"/>
        <v>0.10886444516337755</v>
      </c>
      <c r="AU605" s="58">
        <f t="shared" si="809"/>
        <v>7.2823179791976216</v>
      </c>
      <c r="AV605" s="58">
        <f t="shared" si="810"/>
        <v>5.8906249999999991</v>
      </c>
      <c r="AW605" s="58">
        <f t="shared" si="811"/>
        <v>6.7035973191081916E-3</v>
      </c>
      <c r="AX605" s="58">
        <f t="shared" si="812"/>
        <v>35.232118781683639</v>
      </c>
      <c r="AY605" s="58"/>
      <c r="AZ605" s="58"/>
      <c r="BA605" s="58"/>
      <c r="BB605" s="58"/>
      <c r="BC605" s="58"/>
      <c r="BD605" s="58"/>
      <c r="BE605" s="58"/>
      <c r="BF605" s="58"/>
      <c r="BG605" s="58"/>
      <c r="BH605" s="58"/>
      <c r="BI605" s="58"/>
      <c r="BJ605" s="58"/>
      <c r="BK605" s="58"/>
      <c r="BL605" s="58"/>
      <c r="BM605" s="58"/>
      <c r="BN605" s="58"/>
      <c r="BO605" s="58"/>
      <c r="BP605" s="58"/>
      <c r="BQ605" s="58"/>
      <c r="BR605" s="58"/>
      <c r="BS605" s="58"/>
      <c r="BT605" s="58"/>
      <c r="BU605" s="58"/>
      <c r="BV605" s="58"/>
      <c r="BW605" s="58"/>
      <c r="BX605" s="58"/>
      <c r="BY605" s="58"/>
      <c r="BZ605" s="58"/>
      <c r="CA605" s="58"/>
      <c r="CB605" s="58"/>
      <c r="CC605" s="58"/>
      <c r="CD605" s="58"/>
      <c r="CE605" s="58"/>
      <c r="CF605" s="58"/>
      <c r="CG605" s="58"/>
      <c r="CH605" s="58"/>
      <c r="CI605" s="58"/>
      <c r="CJ605" s="58"/>
      <c r="CK605" s="58"/>
      <c r="CL605" s="58"/>
      <c r="CM605" s="58"/>
      <c r="CN605" s="58"/>
      <c r="CO605" s="58"/>
      <c r="CP605" s="58"/>
      <c r="CQ605" s="58"/>
      <c r="CR605" s="58"/>
      <c r="CS605" s="58"/>
      <c r="CT605" s="58"/>
      <c r="CU605" s="58"/>
      <c r="CV605" s="58"/>
      <c r="CW605" s="58"/>
      <c r="CX605" s="58"/>
      <c r="CY605" s="58"/>
      <c r="CZ605" s="58"/>
      <c r="DA605" s="58"/>
      <c r="DB605" s="58"/>
      <c r="DC605" s="58"/>
      <c r="DD605" s="58"/>
      <c r="DE605" s="58"/>
      <c r="DF605" s="58"/>
      <c r="DG605" s="58"/>
      <c r="DH605" s="58"/>
      <c r="DI605" s="58"/>
      <c r="DJ605" s="58"/>
      <c r="DK605" s="58"/>
      <c r="DL605" s="58"/>
      <c r="DM605" s="58"/>
      <c r="DN605" s="58"/>
      <c r="DO605" s="58"/>
      <c r="DP605" s="58"/>
      <c r="DQ605" s="58"/>
      <c r="DR605" s="58"/>
      <c r="DS605" s="58"/>
      <c r="DT605" s="58"/>
      <c r="DU605" s="58"/>
      <c r="DV605" s="58"/>
      <c r="DW605" s="58"/>
      <c r="DX605" s="58"/>
      <c r="DY605" s="58"/>
      <c r="DZ605" s="58"/>
      <c r="EA605" s="58"/>
      <c r="EB605" s="58"/>
      <c r="EC605" s="58"/>
      <c r="ED605" s="58"/>
      <c r="EE605" s="58"/>
      <c r="EF605" s="58"/>
      <c r="EG605" s="58"/>
      <c r="EH605" s="58"/>
      <c r="EI605" s="58"/>
      <c r="EJ605" s="58"/>
      <c r="EK605" s="58"/>
      <c r="EL605" s="58"/>
      <c r="EN605" s="4">
        <v>12</v>
      </c>
      <c r="EO605" s="8">
        <v>1</v>
      </c>
    </row>
    <row r="606" spans="1:145">
      <c r="B606" s="30" t="s">
        <v>1122</v>
      </c>
      <c r="C606" s="18" t="s">
        <v>210</v>
      </c>
      <c r="D606" s="4">
        <v>12</v>
      </c>
      <c r="E606" s="8">
        <v>12</v>
      </c>
      <c r="F606" s="8">
        <v>1</v>
      </c>
      <c r="I606" s="64">
        <v>3.55</v>
      </c>
      <c r="J606" s="64">
        <v>4</v>
      </c>
      <c r="K606" s="64">
        <v>0.59870000000000001</v>
      </c>
      <c r="L606" s="64">
        <v>75.86</v>
      </c>
      <c r="M606" s="64">
        <v>0.10150000000000001</v>
      </c>
      <c r="N606" s="64">
        <v>8.9399999999999993E-2</v>
      </c>
      <c r="O606" s="64">
        <v>0.58689999999999998</v>
      </c>
      <c r="P606" s="64">
        <v>4.5400000000000003E-2</v>
      </c>
      <c r="Q606" s="64">
        <v>12.49</v>
      </c>
      <c r="R606" s="64">
        <v>3.0700000000000002E-2</v>
      </c>
      <c r="S606" s="64">
        <v>97.352699999999999</v>
      </c>
      <c r="T606" s="31"/>
      <c r="V606" s="58">
        <f t="shared" si="794"/>
        <v>3.6465347134696828</v>
      </c>
      <c r="W606" s="58"/>
      <c r="X606" s="58">
        <f t="shared" si="795"/>
        <v>4.1087715081348541</v>
      </c>
      <c r="Y606" s="58"/>
      <c r="Z606" s="58">
        <f t="shared" si="796"/>
        <v>0.61498037548008433</v>
      </c>
      <c r="AA606" s="58"/>
      <c r="AB606" s="58">
        <f t="shared" si="797"/>
        <v>77.922851651777506</v>
      </c>
      <c r="AC606" s="58"/>
      <c r="AD606" s="58">
        <f t="shared" si="798"/>
        <v>0.10426007701892193</v>
      </c>
      <c r="AE606" s="58"/>
      <c r="AF606" s="58">
        <f t="shared" si="799"/>
        <v>9.1831043206813984E-2</v>
      </c>
      <c r="AG606" s="58"/>
      <c r="AH606" s="58">
        <f t="shared" si="800"/>
        <v>0.60285949953108642</v>
      </c>
      <c r="AI606" s="58"/>
      <c r="AJ606" s="58">
        <f t="shared" si="801"/>
        <v>4.6634556617330597E-2</v>
      </c>
      <c r="AK606" s="58"/>
      <c r="AL606" s="58">
        <f t="shared" si="802"/>
        <v>12.829639034151082</v>
      </c>
      <c r="AM606" s="58"/>
      <c r="AN606" s="58">
        <f t="shared" si="803"/>
        <v>3.1534821324935007E-2</v>
      </c>
      <c r="AO606" s="58"/>
      <c r="AP606" s="58">
        <f t="shared" si="804"/>
        <v>7.7553062216045365</v>
      </c>
      <c r="AQ606" s="58">
        <f t="shared" si="805"/>
        <v>2.5375000000000002E-2</v>
      </c>
      <c r="AR606" s="58">
        <f t="shared" si="806"/>
        <v>747.38916256157631</v>
      </c>
      <c r="AS606" s="58">
        <f t="shared" si="807"/>
        <v>18.965</v>
      </c>
      <c r="AT606" s="58">
        <f t="shared" si="808"/>
        <v>0.15232577951950929</v>
      </c>
      <c r="AU606" s="58">
        <f t="shared" si="809"/>
        <v>6.6968680089485471</v>
      </c>
      <c r="AV606" s="58">
        <f t="shared" si="810"/>
        <v>5.8985221674876849</v>
      </c>
      <c r="AW606" s="58">
        <f t="shared" si="811"/>
        <v>7.8921697864487213E-3</v>
      </c>
      <c r="AX606" s="58">
        <f t="shared" si="812"/>
        <v>37.16739031495635</v>
      </c>
      <c r="AY606" s="58"/>
      <c r="AZ606" s="58"/>
      <c r="BA606" s="58"/>
      <c r="BB606" s="58"/>
      <c r="BC606" s="58"/>
      <c r="BD606" s="58"/>
      <c r="BE606" s="58"/>
      <c r="BF606" s="58"/>
      <c r="BG606" s="58"/>
      <c r="BH606" s="58"/>
      <c r="BI606" s="58"/>
      <c r="BJ606" s="58"/>
      <c r="BK606" s="58"/>
      <c r="BL606" s="58"/>
      <c r="BM606" s="58"/>
      <c r="BN606" s="58"/>
      <c r="BO606" s="58"/>
      <c r="BP606" s="58"/>
      <c r="BQ606" s="58"/>
      <c r="BR606" s="58"/>
      <c r="BS606" s="58"/>
      <c r="BT606" s="58"/>
      <c r="BU606" s="58"/>
      <c r="BV606" s="58"/>
      <c r="BW606" s="58"/>
      <c r="BX606" s="58"/>
      <c r="BY606" s="58"/>
      <c r="BZ606" s="58"/>
      <c r="CA606" s="58"/>
      <c r="CB606" s="58"/>
      <c r="CC606" s="58"/>
      <c r="CD606" s="58"/>
      <c r="CE606" s="58"/>
      <c r="CF606" s="58"/>
      <c r="CG606" s="58"/>
      <c r="CH606" s="58"/>
      <c r="CI606" s="58"/>
      <c r="CJ606" s="58"/>
      <c r="CK606" s="58"/>
      <c r="CL606" s="58"/>
      <c r="CM606" s="58"/>
      <c r="CN606" s="58"/>
      <c r="CO606" s="58"/>
      <c r="CP606" s="58"/>
      <c r="CQ606" s="58"/>
      <c r="CR606" s="58"/>
      <c r="CS606" s="58"/>
      <c r="CT606" s="58"/>
      <c r="CU606" s="58"/>
      <c r="CV606" s="58"/>
      <c r="CW606" s="58"/>
      <c r="CX606" s="58"/>
      <c r="CY606" s="58"/>
      <c r="CZ606" s="58"/>
      <c r="DA606" s="58"/>
      <c r="DB606" s="58"/>
      <c r="DC606" s="58"/>
      <c r="DD606" s="58"/>
      <c r="DE606" s="58"/>
      <c r="DF606" s="58"/>
      <c r="DG606" s="58"/>
      <c r="DH606" s="58"/>
      <c r="DI606" s="58"/>
      <c r="DJ606" s="58"/>
      <c r="DK606" s="58"/>
      <c r="DL606" s="58"/>
      <c r="DM606" s="58"/>
      <c r="DN606" s="58"/>
      <c r="DO606" s="58"/>
      <c r="DP606" s="58"/>
      <c r="DQ606" s="58"/>
      <c r="DR606" s="58"/>
      <c r="DS606" s="58"/>
      <c r="DT606" s="58"/>
      <c r="DU606" s="58"/>
      <c r="DV606" s="58"/>
      <c r="DW606" s="58"/>
      <c r="DX606" s="58"/>
      <c r="DY606" s="58"/>
      <c r="DZ606" s="58"/>
      <c r="EA606" s="58"/>
      <c r="EB606" s="58"/>
      <c r="EC606" s="58"/>
      <c r="ED606" s="58"/>
      <c r="EE606" s="58"/>
      <c r="EF606" s="58"/>
      <c r="EG606" s="58"/>
      <c r="EH606" s="58"/>
      <c r="EI606" s="58"/>
      <c r="EJ606" s="58"/>
      <c r="EK606" s="58"/>
      <c r="EL606" s="58"/>
      <c r="EN606" s="4">
        <v>12</v>
      </c>
      <c r="EO606" s="8">
        <v>1</v>
      </c>
    </row>
    <row r="607" spans="1:145" s="16" customFormat="1">
      <c r="A607" s="1"/>
      <c r="B607" s="1" t="s">
        <v>130</v>
      </c>
      <c r="C607" s="1" t="s">
        <v>210</v>
      </c>
      <c r="D607" s="1">
        <v>12</v>
      </c>
      <c r="E607" s="1">
        <v>12</v>
      </c>
      <c r="F607" s="1">
        <v>1</v>
      </c>
      <c r="G607" s="1"/>
      <c r="H607" s="1"/>
      <c r="I607" s="59">
        <f t="shared" ref="I607:S607" si="813">AVERAGE(I593:I606)</f>
        <v>3.5307142857142852</v>
      </c>
      <c r="J607" s="59">
        <f t="shared" si="813"/>
        <v>3.915</v>
      </c>
      <c r="K607" s="59">
        <f t="shared" si="813"/>
        <v>0.51850000000000007</v>
      </c>
      <c r="L607" s="59">
        <f t="shared" si="813"/>
        <v>74.661428571428587</v>
      </c>
      <c r="M607" s="59">
        <f t="shared" si="813"/>
        <v>8.6464285714285702E-2</v>
      </c>
      <c r="N607" s="59">
        <f t="shared" si="813"/>
        <v>9.1678571428571415E-2</v>
      </c>
      <c r="O607" s="59">
        <f t="shared" si="813"/>
        <v>0.61173571428571427</v>
      </c>
      <c r="P607" s="59">
        <f t="shared" si="813"/>
        <v>5.9107142857142858E-2</v>
      </c>
      <c r="Q607" s="59">
        <f t="shared" si="813"/>
        <v>12.170714285714286</v>
      </c>
      <c r="R607" s="59">
        <f t="shared" si="813"/>
        <v>1.4999999999999999E-2</v>
      </c>
      <c r="S607" s="59">
        <f t="shared" si="813"/>
        <v>95.660399999999981</v>
      </c>
      <c r="T607" s="1"/>
      <c r="U607" s="1"/>
      <c r="V607" s="59">
        <f>AVERAGE(V593:V606)</f>
        <v>3.6897301049820377</v>
      </c>
      <c r="W607" s="59">
        <f>STDEV(V593:V606)</f>
        <v>0.11772430226420082</v>
      </c>
      <c r="X607" s="59">
        <f>AVERAGE(X593:X606)</f>
        <v>4.093103138909421</v>
      </c>
      <c r="Y607" s="59">
        <f>STDEV(X593:X606)</f>
        <v>0.10581400294363219</v>
      </c>
      <c r="Z607" s="59">
        <f>AVERAGE(Z593:Z606)</f>
        <v>0.54178446699345306</v>
      </c>
      <c r="AA607" s="59">
        <f>STDEV(Z593:Z606)</f>
        <v>7.346952866255213E-2</v>
      </c>
      <c r="AB607" s="59">
        <f>AVERAGE(AB593:AB606)</f>
        <v>78.049884109812254</v>
      </c>
      <c r="AC607" s="59">
        <f>STDEV(AB593:AB606)</f>
        <v>0.20021837916823768</v>
      </c>
      <c r="AD607" s="59">
        <f>AVERAGE(AD593:AD606)</f>
        <v>9.0487471640366454E-2</v>
      </c>
      <c r="AE607" s="59">
        <f>STDEV(AD593:AD606)</f>
        <v>1.9579188891840536E-2</v>
      </c>
      <c r="AF607" s="59">
        <f>AVERAGE(AF593:AF606)</f>
        <v>9.5724168181764449E-2</v>
      </c>
      <c r="AG607" s="59">
        <f>STDEV(AF593:AF606)</f>
        <v>1.453699013767466E-2</v>
      </c>
      <c r="AH607" s="59">
        <f>AVERAGE(AH593:AH606)</f>
        <v>0.63935519635985005</v>
      </c>
      <c r="AI607" s="59">
        <f>STDEV(AH593:AH606)</f>
        <v>5.3395620867273702E-2</v>
      </c>
      <c r="AJ607" s="59">
        <f>AVERAGE(AJ593:AJ606)</f>
        <v>6.16209077711901E-2</v>
      </c>
      <c r="AK607" s="59">
        <f>STDEV(AJ593:AJ606)</f>
        <v>4.1703308080656198E-2</v>
      </c>
      <c r="AL607" s="59">
        <f>AVERAGE(AL593:AL606)</f>
        <v>12.722540314225602</v>
      </c>
      <c r="AM607" s="59">
        <f>STDEV(AL593:AL606)</f>
        <v>0.12281527181646348</v>
      </c>
      <c r="AN607" s="59">
        <f>AVERAGE(AN593:AN606)</f>
        <v>1.5710379500443145E-2</v>
      </c>
      <c r="AO607" s="59">
        <f>STDEV(AN593:AN606)</f>
        <v>1.0720259349125724E-2</v>
      </c>
      <c r="AP607" s="59">
        <f t="shared" ref="AP607:DA607" si="814">AVERAGE(AP593:AP606)</f>
        <v>7.7828332438914583</v>
      </c>
      <c r="AQ607" s="59">
        <f t="shared" si="814"/>
        <v>2.2112037643345881E-2</v>
      </c>
      <c r="AR607" s="59">
        <f t="shared" si="814"/>
        <v>902.23069853827224</v>
      </c>
      <c r="AS607" s="59">
        <f t="shared" si="814"/>
        <v>19.080081303250115</v>
      </c>
      <c r="AT607" s="59">
        <f t="shared" si="814"/>
        <v>0.14988098981963055</v>
      </c>
      <c r="AU607" s="59">
        <f t="shared" si="814"/>
        <v>5.7945460989228224</v>
      </c>
      <c r="AV607" s="59">
        <f t="shared" si="814"/>
        <v>6.2561027859301985</v>
      </c>
      <c r="AW607" s="59">
        <f t="shared" si="814"/>
        <v>6.9415365087559383E-3</v>
      </c>
      <c r="AX607" s="59">
        <f t="shared" si="814"/>
        <v>41.179671224585761</v>
      </c>
      <c r="AY607" s="59">
        <f t="shared" si="814"/>
        <v>42.35</v>
      </c>
      <c r="AZ607" s="59" t="e">
        <f t="shared" si="814"/>
        <v>#DIV/0!</v>
      </c>
      <c r="BA607" s="59" t="e">
        <f t="shared" si="814"/>
        <v>#DIV/0!</v>
      </c>
      <c r="BB607" s="59" t="e">
        <f t="shared" si="814"/>
        <v>#DIV/0!</v>
      </c>
      <c r="BC607" s="59">
        <f t="shared" si="814"/>
        <v>4574.09</v>
      </c>
      <c r="BD607" s="59">
        <f t="shared" si="814"/>
        <v>4.1533333333333333</v>
      </c>
      <c r="BE607" s="59" t="e">
        <f t="shared" si="814"/>
        <v>#DIV/0!</v>
      </c>
      <c r="BF607" s="59" t="e">
        <f t="shared" si="814"/>
        <v>#DIV/0!</v>
      </c>
      <c r="BG607" s="59" t="e">
        <f t="shared" si="814"/>
        <v>#DIV/0!</v>
      </c>
      <c r="BH607" s="59" t="e">
        <f t="shared" si="814"/>
        <v>#DIV/0!</v>
      </c>
      <c r="BI607" s="59">
        <f t="shared" si="814"/>
        <v>0.21466666666666667</v>
      </c>
      <c r="BJ607" s="59" t="e">
        <f t="shared" si="814"/>
        <v>#DIV/0!</v>
      </c>
      <c r="BK607" s="59" t="e">
        <f t="shared" si="814"/>
        <v>#DIV/0!</v>
      </c>
      <c r="BL607" s="59" t="e">
        <f t="shared" si="814"/>
        <v>#DIV/0!</v>
      </c>
      <c r="BM607" s="59">
        <f t="shared" si="814"/>
        <v>136.92999999999998</v>
      </c>
      <c r="BN607" s="59">
        <f t="shared" si="814"/>
        <v>64.63333333333334</v>
      </c>
      <c r="BO607" s="59">
        <f t="shared" si="814"/>
        <v>10.050000000000001</v>
      </c>
      <c r="BP607" s="59">
        <f t="shared" si="814"/>
        <v>46.903333333333336</v>
      </c>
      <c r="BQ607" s="59">
        <f t="shared" si="814"/>
        <v>6.9799999999999995</v>
      </c>
      <c r="BR607" s="59" t="e">
        <f t="shared" si="814"/>
        <v>#DIV/0!</v>
      </c>
      <c r="BS607" s="59">
        <f t="shared" si="814"/>
        <v>6.6966666666666663</v>
      </c>
      <c r="BT607" s="59">
        <f t="shared" si="814"/>
        <v>1058.18</v>
      </c>
      <c r="BU607" s="59">
        <f t="shared" si="814"/>
        <v>13.713333333333333</v>
      </c>
      <c r="BV607" s="59">
        <f t="shared" si="814"/>
        <v>29.563333333333333</v>
      </c>
      <c r="BW607" s="59">
        <f t="shared" si="814"/>
        <v>3.1233333333333335</v>
      </c>
      <c r="BX607" s="59">
        <f t="shared" si="814"/>
        <v>10.296666666666667</v>
      </c>
      <c r="BY607" s="59">
        <f t="shared" si="814"/>
        <v>1.99</v>
      </c>
      <c r="BZ607" s="59">
        <f t="shared" si="814"/>
        <v>0.32499999999999996</v>
      </c>
      <c r="CA607" s="59">
        <f t="shared" si="814"/>
        <v>1.8066666666666666</v>
      </c>
      <c r="CB607" s="59">
        <f t="shared" si="814"/>
        <v>0.26500000000000001</v>
      </c>
      <c r="CC607" s="59">
        <f t="shared" si="814"/>
        <v>1.8433333333333335</v>
      </c>
      <c r="CD607" s="59">
        <f t="shared" si="814"/>
        <v>0.3183333333333333</v>
      </c>
      <c r="CE607" s="59">
        <f t="shared" si="814"/>
        <v>1.0333333333333334</v>
      </c>
      <c r="CF607" s="59">
        <f t="shared" si="814"/>
        <v>0.16200000000000001</v>
      </c>
      <c r="CG607" s="59">
        <f t="shared" si="814"/>
        <v>1.3333333333333333</v>
      </c>
      <c r="CH607" s="59">
        <f t="shared" si="814"/>
        <v>0.18333333333333335</v>
      </c>
      <c r="CI607" s="59">
        <f t="shared" si="814"/>
        <v>2.0066666666666664</v>
      </c>
      <c r="CJ607" s="59">
        <f t="shared" si="814"/>
        <v>0.69866666666666666</v>
      </c>
      <c r="CK607" s="59">
        <f t="shared" si="814"/>
        <v>14.886666666666665</v>
      </c>
      <c r="CL607" s="59">
        <f t="shared" si="814"/>
        <v>10.983333333333334</v>
      </c>
      <c r="CM607" s="59">
        <f t="shared" si="814"/>
        <v>5.1333333333333337</v>
      </c>
      <c r="CN607" s="59">
        <f t="shared" si="814"/>
        <v>1.2490446284803844</v>
      </c>
      <c r="CO607" s="59">
        <f t="shared" si="814"/>
        <v>10.320117222189332</v>
      </c>
      <c r="CP607" s="59">
        <f t="shared" si="814"/>
        <v>10.024267272531207</v>
      </c>
      <c r="CQ607" s="59">
        <f t="shared" si="814"/>
        <v>6.9048517598186381</v>
      </c>
      <c r="CR607" s="59">
        <f t="shared" si="814"/>
        <v>22.235884988060704</v>
      </c>
      <c r="CS607" s="59">
        <f t="shared" si="814"/>
        <v>7.0152206958540519</v>
      </c>
      <c r="CT607" s="59">
        <f t="shared" si="814"/>
        <v>1.4589713425275281</v>
      </c>
      <c r="CU607" s="59">
        <f t="shared" si="814"/>
        <v>4.2163884777804093</v>
      </c>
      <c r="CV607" s="59">
        <f t="shared" si="814"/>
        <v>5.0955003952019358E-2</v>
      </c>
      <c r="CW607" s="59">
        <f t="shared" si="814"/>
        <v>35.868647400007454</v>
      </c>
      <c r="CX607" s="59">
        <f t="shared" si="814"/>
        <v>1.9926276423155327</v>
      </c>
      <c r="CY607" s="59">
        <f t="shared" si="814"/>
        <v>0.46734483986100445</v>
      </c>
      <c r="CZ607" s="59">
        <f t="shared" si="814"/>
        <v>77.467332000121317</v>
      </c>
      <c r="DA607" s="59">
        <f t="shared" si="814"/>
        <v>0.3455659274151695</v>
      </c>
      <c r="DB607" s="59">
        <f t="shared" ref="DB607:EG607" si="815">AVERAGE(DB593:DB606)</f>
        <v>7.7317742197254091</v>
      </c>
      <c r="DC607" s="59">
        <f t="shared" si="815"/>
        <v>10.005672435359363</v>
      </c>
      <c r="DD607" s="59">
        <f t="shared" si="815"/>
        <v>96.33551186677623</v>
      </c>
      <c r="DE607" s="59">
        <f t="shared" si="815"/>
        <v>15.788111943184139</v>
      </c>
      <c r="DF607" s="59">
        <f t="shared" si="815"/>
        <v>151.85142846805724</v>
      </c>
      <c r="DG607" s="59">
        <f t="shared" si="815"/>
        <v>0.63528236685667039</v>
      </c>
      <c r="DH607" s="59">
        <f t="shared" si="815"/>
        <v>68.218200173036465</v>
      </c>
      <c r="DI607" s="59">
        <f t="shared" si="815"/>
        <v>13.412270613848433</v>
      </c>
      <c r="DJ607" s="59">
        <f t="shared" si="815"/>
        <v>2.1265134949610451</v>
      </c>
      <c r="DK607" s="59">
        <f t="shared" si="815"/>
        <v>22.561513535993289</v>
      </c>
      <c r="DL607" s="59">
        <f t="shared" si="815"/>
        <v>12.378407976452875</v>
      </c>
      <c r="DM607" s="59">
        <f t="shared" si="815"/>
        <v>6.7362197440663119</v>
      </c>
      <c r="DN607" s="59">
        <f t="shared" si="815"/>
        <v>10.405031503899734</v>
      </c>
      <c r="DO607" s="59">
        <f t="shared" si="815"/>
        <v>1.9755897921477743</v>
      </c>
      <c r="DP607" s="59">
        <f t="shared" si="815"/>
        <v>1.4931531584867681</v>
      </c>
      <c r="DQ607" s="59">
        <f t="shared" si="815"/>
        <v>0.13610711080024335</v>
      </c>
      <c r="DR607" s="59">
        <f t="shared" si="815"/>
        <v>0.14878743181919366</v>
      </c>
      <c r="DS607" s="59">
        <f t="shared" si="815"/>
        <v>92.071675284122492</v>
      </c>
      <c r="DT607" s="59">
        <f t="shared" si="815"/>
        <v>14.749344920402072</v>
      </c>
      <c r="DU607" s="59">
        <f t="shared" si="815"/>
        <v>0.19486554530274225</v>
      </c>
      <c r="DV607" s="59">
        <f t="shared" si="815"/>
        <v>4.242397219099605E-2</v>
      </c>
      <c r="DW607" s="59">
        <f t="shared" si="815"/>
        <v>9.1591927232864842E-2</v>
      </c>
      <c r="DX607" s="59">
        <f t="shared" si="815"/>
        <v>0.24313231619034639</v>
      </c>
      <c r="DY607" s="59">
        <f t="shared" si="815"/>
        <v>12.463467871348486</v>
      </c>
      <c r="DZ607" s="59">
        <f t="shared" si="815"/>
        <v>125.74966689307992</v>
      </c>
      <c r="EA607" s="59">
        <f t="shared" si="815"/>
        <v>23.379377787091823</v>
      </c>
      <c r="EB607" s="59">
        <f t="shared" si="815"/>
        <v>1.360689805554105</v>
      </c>
      <c r="EC607" s="59">
        <f t="shared" si="815"/>
        <v>20.465121419169915</v>
      </c>
      <c r="ED607" s="59">
        <f t="shared" si="815"/>
        <v>5.760512834722114</v>
      </c>
      <c r="EE607" s="59">
        <f t="shared" si="815"/>
        <v>6.2947072029200681</v>
      </c>
      <c r="EF607" s="59">
        <f t="shared" si="815"/>
        <v>0.37516680145537001</v>
      </c>
      <c r="EG607" s="59">
        <f t="shared" si="815"/>
        <v>7.7467332000121329</v>
      </c>
      <c r="EH607" s="59">
        <f>AVERAGE(EH593:EH606)</f>
        <v>23.240199600036394</v>
      </c>
      <c r="EI607" s="59">
        <f>AVERAGE(EI593:EI606)</f>
        <v>7.4098417184729444</v>
      </c>
      <c r="EJ607" s="59">
        <f>AVERAGE(EJ593:EJ606)</f>
        <v>23.367241993050225</v>
      </c>
      <c r="EK607" s="59">
        <f>AVERAGE(EK593:EK606)</f>
        <v>33.353827482091056</v>
      </c>
      <c r="EL607" s="59">
        <f>AVERAGE(EL593:EL606)</f>
        <v>0.66888888888888898</v>
      </c>
      <c r="EN607" s="16">
        <v>12</v>
      </c>
      <c r="EO607" s="16">
        <v>1</v>
      </c>
    </row>
    <row r="608" spans="1:145" s="19" customFormat="1">
      <c r="A608" s="2"/>
      <c r="B608" s="2"/>
      <c r="C608" s="2"/>
      <c r="D608" s="2"/>
      <c r="E608" s="2"/>
      <c r="F608" s="2"/>
      <c r="G608" s="2"/>
      <c r="H608" s="2"/>
      <c r="I608" s="60">
        <f>STDEV(I593:I606)</f>
        <v>0.15871911744260134</v>
      </c>
      <c r="J608" s="60">
        <f t="shared" ref="J608:S608" si="816">STDEV(J593:J606)</f>
        <v>0.1109920302059151</v>
      </c>
      <c r="K608" s="60">
        <f t="shared" si="816"/>
        <v>7.3244500975000681E-2</v>
      </c>
      <c r="L608" s="60">
        <f t="shared" si="816"/>
        <v>1.4226295108968898</v>
      </c>
      <c r="M608" s="60">
        <f t="shared" si="816"/>
        <v>1.8362193900380387E-2</v>
      </c>
      <c r="N608" s="60">
        <f t="shared" si="816"/>
        <v>1.4612754101044251E-2</v>
      </c>
      <c r="O608" s="60">
        <f t="shared" si="816"/>
        <v>5.368345407812581E-2</v>
      </c>
      <c r="P608" s="60">
        <f t="shared" si="816"/>
        <v>4.0296735204379382E-2</v>
      </c>
      <c r="Q608" s="60">
        <f t="shared" si="816"/>
        <v>0.28187461166855154</v>
      </c>
      <c r="R608" s="60">
        <f t="shared" si="816"/>
        <v>1.0257155101158934E-2</v>
      </c>
      <c r="S608" s="60">
        <f t="shared" si="816"/>
        <v>1.90036083861015</v>
      </c>
      <c r="T608" s="2"/>
      <c r="U608" s="2"/>
      <c r="V608" s="60"/>
      <c r="W608" s="60"/>
      <c r="X608" s="60"/>
      <c r="Y608" s="60"/>
      <c r="Z608" s="60"/>
      <c r="AA608" s="60"/>
      <c r="AB608" s="60"/>
      <c r="AC608" s="60"/>
      <c r="AD608" s="60"/>
      <c r="AE608" s="60"/>
      <c r="AF608" s="60"/>
      <c r="AG608" s="60"/>
      <c r="AH608" s="60"/>
      <c r="AI608" s="60"/>
      <c r="AJ608" s="60"/>
      <c r="AK608" s="60"/>
      <c r="AL608" s="60"/>
      <c r="AM608" s="60"/>
      <c r="AN608" s="60"/>
      <c r="AO608" s="60"/>
      <c r="AP608" s="60">
        <f t="shared" ref="AP608:DA608" si="817">STDEV(AP593:AP606)</f>
        <v>7.8993763244792653E-2</v>
      </c>
      <c r="AQ608" s="60">
        <f t="shared" si="817"/>
        <v>4.8182817603749069E-3</v>
      </c>
      <c r="AR608" s="60">
        <f t="shared" si="817"/>
        <v>201.40118904926371</v>
      </c>
      <c r="AS608" s="60">
        <f t="shared" si="817"/>
        <v>0.47869443854222438</v>
      </c>
      <c r="AT608" s="60">
        <f t="shared" si="817"/>
        <v>2.0494427088041209E-2</v>
      </c>
      <c r="AU608" s="60">
        <f t="shared" si="817"/>
        <v>1.1909597988297702</v>
      </c>
      <c r="AV608" s="60">
        <f t="shared" si="817"/>
        <v>1.5863587603841773</v>
      </c>
      <c r="AW608" s="60">
        <f t="shared" si="817"/>
        <v>9.4219853916128137E-4</v>
      </c>
      <c r="AX608" s="60">
        <f t="shared" si="817"/>
        <v>5.0892128757083483</v>
      </c>
      <c r="AY608" s="60">
        <f t="shared" si="817"/>
        <v>1.3958151740112315</v>
      </c>
      <c r="AZ608" s="60" t="e">
        <f t="shared" si="817"/>
        <v>#DIV/0!</v>
      </c>
      <c r="BA608" s="60" t="e">
        <f t="shared" si="817"/>
        <v>#DIV/0!</v>
      </c>
      <c r="BB608" s="60" t="e">
        <f t="shared" si="817"/>
        <v>#DIV/0!</v>
      </c>
      <c r="BC608" s="60">
        <f t="shared" si="817"/>
        <v>0</v>
      </c>
      <c r="BD608" s="60">
        <f t="shared" si="817"/>
        <v>0.15011106998930263</v>
      </c>
      <c r="BE608" s="60" t="e">
        <f t="shared" si="817"/>
        <v>#DIV/0!</v>
      </c>
      <c r="BF608" s="60" t="e">
        <f t="shared" si="817"/>
        <v>#DIV/0!</v>
      </c>
      <c r="BG608" s="60" t="e">
        <f t="shared" si="817"/>
        <v>#DIV/0!</v>
      </c>
      <c r="BH608" s="60" t="e">
        <f t="shared" si="817"/>
        <v>#DIV/0!</v>
      </c>
      <c r="BI608" s="60">
        <f t="shared" si="817"/>
        <v>2.1031722072463132E-2</v>
      </c>
      <c r="BJ608" s="60" t="e">
        <f t="shared" si="817"/>
        <v>#DIV/0!</v>
      </c>
      <c r="BK608" s="60" t="e">
        <f t="shared" si="817"/>
        <v>#DIV/0!</v>
      </c>
      <c r="BL608" s="60" t="e">
        <f t="shared" si="817"/>
        <v>#DIV/0!</v>
      </c>
      <c r="BM608" s="60">
        <f t="shared" si="817"/>
        <v>6.0996967137719329</v>
      </c>
      <c r="BN608" s="60">
        <f t="shared" si="817"/>
        <v>4.480416647292226</v>
      </c>
      <c r="BO608" s="60">
        <f t="shared" si="817"/>
        <v>0.39051248379533315</v>
      </c>
      <c r="BP608" s="60">
        <f t="shared" si="817"/>
        <v>0.96339676838430799</v>
      </c>
      <c r="BQ608" s="60">
        <f t="shared" si="817"/>
        <v>0.46032597145935616</v>
      </c>
      <c r="BR608" s="60" t="e">
        <f t="shared" si="817"/>
        <v>#DIV/0!</v>
      </c>
      <c r="BS608" s="60">
        <f t="shared" si="817"/>
        <v>0.32654759734735961</v>
      </c>
      <c r="BT608" s="60">
        <f t="shared" si="817"/>
        <v>30.875749383618203</v>
      </c>
      <c r="BU608" s="60">
        <f t="shared" si="817"/>
        <v>0.92462605053790914</v>
      </c>
      <c r="BV608" s="60">
        <f t="shared" si="817"/>
        <v>1.3656622325206675</v>
      </c>
      <c r="BW608" s="60">
        <f t="shared" si="817"/>
        <v>0.16802777548171416</v>
      </c>
      <c r="BX608" s="60">
        <f t="shared" si="817"/>
        <v>0.98286994731415711</v>
      </c>
      <c r="BY608" s="60">
        <f t="shared" si="817"/>
        <v>7.2111025509279725E-2</v>
      </c>
      <c r="BZ608" s="60">
        <f t="shared" si="817"/>
        <v>3.7040518354904274E-2</v>
      </c>
      <c r="CA608" s="60">
        <f t="shared" si="817"/>
        <v>0.15821925715074425</v>
      </c>
      <c r="CB608" s="60">
        <f t="shared" si="817"/>
        <v>1.6370705543744916E-2</v>
      </c>
      <c r="CC608" s="60">
        <f t="shared" si="817"/>
        <v>5.6862407030773228E-2</v>
      </c>
      <c r="CD608" s="60">
        <f t="shared" si="817"/>
        <v>3.5019042438840811E-2</v>
      </c>
      <c r="CE608" s="60">
        <f t="shared" si="817"/>
        <v>4.0414518843273836E-2</v>
      </c>
      <c r="CF608" s="60">
        <f t="shared" si="817"/>
        <v>1.8083141320025125E-2</v>
      </c>
      <c r="CG608" s="60">
        <f t="shared" si="817"/>
        <v>6.5064070986477068E-2</v>
      </c>
      <c r="CH608" s="60">
        <f t="shared" si="817"/>
        <v>4.050102879351742E-2</v>
      </c>
      <c r="CI608" s="60">
        <f t="shared" si="817"/>
        <v>5.6862407030773193E-2</v>
      </c>
      <c r="CJ608" s="60">
        <f t="shared" si="817"/>
        <v>6.2388567328744877E-2</v>
      </c>
      <c r="CK608" s="60">
        <f t="shared" si="817"/>
        <v>0.76173048602070081</v>
      </c>
      <c r="CL608" s="60">
        <f t="shared" si="817"/>
        <v>0.17214335111567144</v>
      </c>
      <c r="CM608" s="60">
        <f t="shared" si="817"/>
        <v>0.16772994167212144</v>
      </c>
      <c r="CN608" s="60">
        <f t="shared" si="817"/>
        <v>9.254332110105061E-2</v>
      </c>
      <c r="CO608" s="60">
        <f t="shared" si="817"/>
        <v>1.1618581434685158</v>
      </c>
      <c r="CP608" s="60">
        <f t="shared" si="817"/>
        <v>0.95392112837506082</v>
      </c>
      <c r="CQ608" s="60">
        <f t="shared" si="817"/>
        <v>0.66750531917304912</v>
      </c>
      <c r="CR608" s="60">
        <f t="shared" si="817"/>
        <v>2.0456960154240651</v>
      </c>
      <c r="CS608" s="60">
        <f t="shared" si="817"/>
        <v>0.37244562784046509</v>
      </c>
      <c r="CT608" s="60">
        <f t="shared" si="817"/>
        <v>0.2075650367733638</v>
      </c>
      <c r="CU608" s="60">
        <f t="shared" si="817"/>
        <v>0.15055046831483707</v>
      </c>
      <c r="CV608" s="60">
        <f t="shared" si="817"/>
        <v>1.7869491582082153E-3</v>
      </c>
      <c r="CW608" s="60">
        <f t="shared" si="817"/>
        <v>2.5147224743144156</v>
      </c>
      <c r="CX608" s="60">
        <f t="shared" si="817"/>
        <v>0.19839044297891281</v>
      </c>
      <c r="CY608" s="60">
        <f t="shared" si="817"/>
        <v>1.1847679486323709E-2</v>
      </c>
      <c r="CZ608" s="60">
        <f t="shared" si="817"/>
        <v>6.8833227715338765</v>
      </c>
      <c r="DA608" s="60">
        <f t="shared" si="817"/>
        <v>2.4200394580340855E-2</v>
      </c>
      <c r="DB608" s="60">
        <f t="shared" ref="DB608:EL608" si="818">STDEV(DB593:DB606)</f>
        <v>0.15533120777728809</v>
      </c>
      <c r="DC608" s="60">
        <f t="shared" si="818"/>
        <v>0.33902212843336743</v>
      </c>
      <c r="DD608" s="60">
        <f t="shared" si="818"/>
        <v>1.7589654724922683</v>
      </c>
      <c r="DE608" s="60">
        <f t="shared" si="818"/>
        <v>1.1443402679080679</v>
      </c>
      <c r="DF608" s="60">
        <f t="shared" si="818"/>
        <v>5.7312549464488853</v>
      </c>
      <c r="DG608" s="60">
        <f t="shared" si="818"/>
        <v>3.4879181062446939E-2</v>
      </c>
      <c r="DH608" s="60">
        <f t="shared" si="818"/>
        <v>1.1943761206858208</v>
      </c>
      <c r="DI608" s="60">
        <f t="shared" si="818"/>
        <v>1.8334102677224158</v>
      </c>
      <c r="DJ608" s="60">
        <f t="shared" si="818"/>
        <v>0.19266471878351091</v>
      </c>
      <c r="DK608" s="60">
        <f t="shared" si="818"/>
        <v>0.50936123821074175</v>
      </c>
      <c r="DL608" s="60">
        <f t="shared" si="818"/>
        <v>3.040919589662606</v>
      </c>
      <c r="DM608" s="60">
        <f t="shared" si="818"/>
        <v>0.39808483035614251</v>
      </c>
      <c r="DN608" s="60">
        <f t="shared" si="818"/>
        <v>2.3810467316632709</v>
      </c>
      <c r="DO608" s="60">
        <f t="shared" si="818"/>
        <v>0.25992068397157769</v>
      </c>
      <c r="DP608" s="60">
        <f t="shared" si="818"/>
        <v>2.301492622937764E-2</v>
      </c>
      <c r="DQ608" s="60">
        <f t="shared" si="818"/>
        <v>1.1146928457727575E-2</v>
      </c>
      <c r="DR608" s="60">
        <f t="shared" si="818"/>
        <v>8.5350397959204471E-3</v>
      </c>
      <c r="DS608" s="60">
        <f t="shared" si="818"/>
        <v>14.840529844725239</v>
      </c>
      <c r="DT608" s="60">
        <f t="shared" si="818"/>
        <v>1.0214322136752421</v>
      </c>
      <c r="DU608" s="60">
        <f t="shared" si="818"/>
        <v>2.538394683708968E-2</v>
      </c>
      <c r="DV608" s="60">
        <f t="shared" si="818"/>
        <v>1.0500518963068154E-3</v>
      </c>
      <c r="DW608" s="60">
        <f t="shared" si="818"/>
        <v>2.1858068541514088E-2</v>
      </c>
      <c r="DX608" s="60">
        <f t="shared" si="818"/>
        <v>1.9803487627583737E-2</v>
      </c>
      <c r="DY608" s="60">
        <f t="shared" si="818"/>
        <v>0.3631888268983402</v>
      </c>
      <c r="DZ608" s="60">
        <f t="shared" si="818"/>
        <v>33.896468753610591</v>
      </c>
      <c r="EA608" s="60">
        <f t="shared" si="818"/>
        <v>0.43618792671231926</v>
      </c>
      <c r="EB608" s="60">
        <f t="shared" si="818"/>
        <v>9.834987313993318E-2</v>
      </c>
      <c r="EC608" s="60">
        <f t="shared" si="818"/>
        <v>0.93243799830704366</v>
      </c>
      <c r="ED608" s="60">
        <f t="shared" si="818"/>
        <v>0.24022535385873967</v>
      </c>
      <c r="EE608" s="60">
        <f t="shared" si="818"/>
        <v>0.4037038199864027</v>
      </c>
      <c r="EF608" s="60">
        <f t="shared" si="818"/>
        <v>2.1605266921104899E-2</v>
      </c>
      <c r="EG608" s="60">
        <f t="shared" si="818"/>
        <v>0.68833227715338818</v>
      </c>
      <c r="EH608" s="60">
        <f t="shared" si="818"/>
        <v>2.0649968314601632</v>
      </c>
      <c r="EI608" s="60">
        <f t="shared" si="818"/>
        <v>0.43789331339175702</v>
      </c>
      <c r="EJ608" s="60">
        <f t="shared" si="818"/>
        <v>0.59238397431618495</v>
      </c>
      <c r="EK608" s="60">
        <f t="shared" si="818"/>
        <v>3.0685440231360981</v>
      </c>
      <c r="EL608" s="60">
        <f t="shared" si="818"/>
        <v>1.8954135676924399E-2</v>
      </c>
    </row>
    <row r="609" spans="2:145" s="12" customFormat="1">
      <c r="B609" s="32"/>
      <c r="C609" s="5"/>
      <c r="D609" s="3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29"/>
      <c r="U609" s="29"/>
      <c r="V609" s="62"/>
      <c r="W609" s="62"/>
      <c r="X609" s="62"/>
      <c r="Y609" s="62"/>
      <c r="Z609" s="62"/>
      <c r="AA609" s="62"/>
      <c r="AB609" s="62"/>
      <c r="AC609" s="62"/>
      <c r="AD609" s="62"/>
      <c r="AE609" s="62"/>
      <c r="AF609" s="62"/>
      <c r="AG609" s="62"/>
      <c r="AH609" s="62"/>
      <c r="AI609" s="62"/>
      <c r="AJ609" s="62"/>
      <c r="AK609" s="62"/>
      <c r="AL609" s="62"/>
      <c r="AM609" s="62"/>
      <c r="AN609" s="62"/>
      <c r="AO609" s="62"/>
      <c r="AP609" s="62"/>
      <c r="AQ609" s="62"/>
      <c r="AR609" s="62"/>
      <c r="AS609" s="62"/>
      <c r="AT609" s="62"/>
      <c r="AU609" s="62"/>
      <c r="AV609" s="62"/>
      <c r="AW609" s="62"/>
      <c r="AX609" s="62"/>
      <c r="AY609" s="62"/>
      <c r="AZ609" s="62"/>
      <c r="BA609" s="62"/>
      <c r="BB609" s="62"/>
      <c r="BC609" s="62"/>
      <c r="BD609" s="62"/>
      <c r="BE609" s="62"/>
      <c r="BF609" s="62"/>
      <c r="BG609" s="62"/>
      <c r="BH609" s="62"/>
      <c r="BI609" s="62"/>
      <c r="BJ609" s="62"/>
      <c r="BK609" s="62"/>
      <c r="BL609" s="62"/>
      <c r="BM609" s="62"/>
      <c r="BN609" s="62"/>
      <c r="BO609" s="62"/>
      <c r="BP609" s="62"/>
      <c r="BQ609" s="62"/>
      <c r="BR609" s="62"/>
      <c r="BS609" s="62"/>
      <c r="BT609" s="62"/>
      <c r="BU609" s="62"/>
      <c r="BV609" s="62"/>
      <c r="BW609" s="62"/>
      <c r="BX609" s="62"/>
      <c r="BY609" s="62"/>
      <c r="BZ609" s="62"/>
      <c r="CA609" s="62"/>
      <c r="CB609" s="62"/>
      <c r="CC609" s="62"/>
      <c r="CD609" s="62"/>
      <c r="CE609" s="62"/>
      <c r="CF609" s="62"/>
      <c r="CG609" s="62"/>
      <c r="CH609" s="62"/>
      <c r="CI609" s="62"/>
      <c r="CJ609" s="62"/>
      <c r="CK609" s="62"/>
      <c r="CL609" s="62"/>
      <c r="CM609" s="62"/>
      <c r="CN609" s="62"/>
      <c r="CO609" s="62"/>
      <c r="CP609" s="62"/>
      <c r="CQ609" s="62"/>
      <c r="CR609" s="62"/>
      <c r="CS609" s="62"/>
      <c r="CT609" s="62"/>
      <c r="CU609" s="62"/>
      <c r="CV609" s="62"/>
      <c r="CW609" s="62"/>
      <c r="CX609" s="62"/>
      <c r="CY609" s="62"/>
      <c r="CZ609" s="62"/>
      <c r="DA609" s="62"/>
      <c r="DB609" s="62"/>
      <c r="DC609" s="62"/>
      <c r="DD609" s="62"/>
      <c r="DE609" s="62"/>
      <c r="DF609" s="62"/>
      <c r="DG609" s="62"/>
      <c r="DH609" s="62"/>
      <c r="DI609" s="62"/>
      <c r="DJ609" s="62"/>
      <c r="DK609" s="62"/>
      <c r="DL609" s="62"/>
      <c r="DM609" s="62"/>
      <c r="DN609" s="62"/>
      <c r="DO609" s="62"/>
      <c r="DP609" s="62"/>
      <c r="DQ609" s="62"/>
      <c r="DR609" s="62"/>
      <c r="DS609" s="62"/>
      <c r="DT609" s="62"/>
      <c r="DU609" s="62"/>
      <c r="DV609" s="62"/>
      <c r="DW609" s="62"/>
      <c r="DX609" s="62"/>
      <c r="DY609" s="62"/>
      <c r="DZ609" s="62"/>
      <c r="EA609" s="62"/>
      <c r="EB609" s="62"/>
      <c r="EC609" s="62"/>
      <c r="ED609" s="62"/>
      <c r="EE609" s="62"/>
      <c r="EF609" s="62"/>
      <c r="EG609" s="62"/>
      <c r="EH609" s="62"/>
      <c r="EI609" s="62"/>
      <c r="EJ609" s="62"/>
      <c r="EK609" s="62"/>
      <c r="EL609" s="62"/>
      <c r="EN609" s="32"/>
    </row>
    <row r="610" spans="2:145">
      <c r="B610" s="30" t="s">
        <v>1123</v>
      </c>
      <c r="C610" s="18" t="s">
        <v>210</v>
      </c>
      <c r="D610" s="4">
        <v>13</v>
      </c>
      <c r="E610" s="8">
        <v>13</v>
      </c>
      <c r="F610" s="8">
        <v>1</v>
      </c>
      <c r="G610" s="8" t="s">
        <v>1192</v>
      </c>
      <c r="H610" s="8" t="s">
        <v>1193</v>
      </c>
      <c r="I610" s="64">
        <v>3.65</v>
      </c>
      <c r="J610" s="64">
        <v>3.86</v>
      </c>
      <c r="K610" s="64">
        <v>0.50970000000000004</v>
      </c>
      <c r="L610" s="64">
        <v>74.23</v>
      </c>
      <c r="M610" s="64">
        <v>7.8E-2</v>
      </c>
      <c r="N610" s="64">
        <v>2.2499999999999999E-2</v>
      </c>
      <c r="O610" s="64">
        <v>0.66010000000000002</v>
      </c>
      <c r="P610" s="64">
        <v>5.1900000000000002E-2</v>
      </c>
      <c r="Q610" s="64">
        <v>12.32</v>
      </c>
      <c r="R610" s="64">
        <v>3.2099999999999997E-2</v>
      </c>
      <c r="S610" s="64">
        <v>95.414400000000001</v>
      </c>
      <c r="T610" s="31"/>
      <c r="V610" s="58">
        <f t="shared" ref="V610:V624" si="819">(I610*100)/S610</f>
        <v>3.8254183854847907</v>
      </c>
      <c r="W610" s="58"/>
      <c r="X610" s="58">
        <f t="shared" ref="X610:X624" si="820">(J610*100)/S610</f>
        <v>4.0455109501291213</v>
      </c>
      <c r="Y610" s="58"/>
      <c r="Z610" s="58">
        <f t="shared" ref="Z610:Z624" si="821">(K610*100)/S610</f>
        <v>0.53419609618673913</v>
      </c>
      <c r="AA610" s="58"/>
      <c r="AB610" s="58">
        <f t="shared" ref="AB610:AB624" si="822">(L610*100)/S610</f>
        <v>77.79748130261261</v>
      </c>
      <c r="AC610" s="58"/>
      <c r="AD610" s="58">
        <f t="shared" ref="AD610:AD624" si="823">(M610*100)/S610</f>
        <v>8.1748666867894157E-2</v>
      </c>
      <c r="AE610" s="58"/>
      <c r="AF610" s="58">
        <f t="shared" ref="AF610:AF624" si="824">(N610*100)/S610</f>
        <v>2.3581346211892545E-2</v>
      </c>
      <c r="AG610" s="58"/>
      <c r="AH610" s="58">
        <f t="shared" ref="AH610:AH624" si="825">(O610*100)/S610</f>
        <v>0.69182429486534536</v>
      </c>
      <c r="AI610" s="58"/>
      <c r="AJ610" s="58">
        <f t="shared" ref="AJ610:AJ624" si="826">(P610*100)/S610</f>
        <v>5.4394305262098805E-2</v>
      </c>
      <c r="AK610" s="58"/>
      <c r="AL610" s="58">
        <f t="shared" ref="AL610:AL624" si="827">(Q610*100)/S610</f>
        <v>12.912097125800718</v>
      </c>
      <c r="AM610" s="58"/>
      <c r="AN610" s="58">
        <f t="shared" ref="AN610:AN624" si="828">(R610*100)/S610</f>
        <v>3.3642720595633356E-2</v>
      </c>
      <c r="AO610" s="58"/>
      <c r="AP610" s="58">
        <f t="shared" ref="AP610:AP624" si="829">V610+X610</f>
        <v>7.8709293356139121</v>
      </c>
      <c r="AQ610" s="58">
        <f t="shared" ref="AQ610:AQ624" si="830">AD610/X610</f>
        <v>2.020725388601036E-2</v>
      </c>
      <c r="AR610" s="58">
        <f t="shared" ref="AR610:AR624" si="831">AB610/AD610</f>
        <v>951.66666666666674</v>
      </c>
      <c r="AS610" s="58">
        <f t="shared" ref="AS610:AS624" si="832">AB610/X610</f>
        <v>19.230569948186528</v>
      </c>
      <c r="AT610" s="58">
        <f t="shared" ref="AT610:AT624" si="833">AF610/AH610</f>
        <v>3.4085744584153914E-2</v>
      </c>
      <c r="AU610" s="58">
        <f t="shared" ref="AU610:AU624" si="834">Z610/AF610</f>
        <v>22.653333333333332</v>
      </c>
      <c r="AV610" s="58">
        <f t="shared" ref="AV610:AV624" si="835">Z610/AD610</f>
        <v>6.5346153846153845</v>
      </c>
      <c r="AW610" s="58">
        <f t="shared" ref="AW610:AW624" si="836">Z610/AB610</f>
        <v>6.8664960258655525E-3</v>
      </c>
      <c r="AX610" s="58">
        <f t="shared" ref="AX610:AX624" si="837">((AF610/40.311)/((AF610/40.311)+(Z610/159.688)))*100</f>
        <v>14.884237416598662</v>
      </c>
      <c r="AY610" s="75">
        <v>43.27</v>
      </c>
      <c r="AZ610" s="75"/>
      <c r="BA610" s="75"/>
      <c r="BB610" s="75"/>
      <c r="BC610" s="75">
        <v>4574.09</v>
      </c>
      <c r="BD610" s="75">
        <v>4.0999999999999996</v>
      </c>
      <c r="BE610" s="75"/>
      <c r="BF610" s="75"/>
      <c r="BG610" s="76" t="s">
        <v>497</v>
      </c>
      <c r="BH610" s="76"/>
      <c r="BI610" s="76">
        <v>0.254</v>
      </c>
      <c r="BJ610" s="76"/>
      <c r="BK610" s="76"/>
      <c r="BL610" s="76"/>
      <c r="BM610" s="75">
        <v>131.55000000000001</v>
      </c>
      <c r="BN610" s="75">
        <v>68.48</v>
      </c>
      <c r="BO610" s="77">
        <v>9.6999999999999993</v>
      </c>
      <c r="BP610" s="75">
        <v>46.13</v>
      </c>
      <c r="BQ610" s="75">
        <v>6.88</v>
      </c>
      <c r="BR610" s="75"/>
      <c r="BS610" s="75">
        <v>5.94</v>
      </c>
      <c r="BT610" s="75">
        <v>1052.33</v>
      </c>
      <c r="BU610" s="75">
        <v>14.47</v>
      </c>
      <c r="BV610" s="75">
        <v>29.72</v>
      </c>
      <c r="BW610" s="75">
        <v>3.13</v>
      </c>
      <c r="BX610" s="75">
        <v>10.38</v>
      </c>
      <c r="BY610" s="75">
        <v>1.65</v>
      </c>
      <c r="BZ610" s="75">
        <v>0.313</v>
      </c>
      <c r="CA610" s="75">
        <v>1.44</v>
      </c>
      <c r="CB610" s="75">
        <v>0.23899999999999999</v>
      </c>
      <c r="CC610" s="75">
        <v>1.1200000000000001</v>
      </c>
      <c r="CD610" s="75">
        <v>0.316</v>
      </c>
      <c r="CE610" s="75">
        <v>1.06</v>
      </c>
      <c r="CF610" s="77">
        <v>0.14199999999999999</v>
      </c>
      <c r="CG610" s="75">
        <v>1.18</v>
      </c>
      <c r="CH610" s="77">
        <v>0.157</v>
      </c>
      <c r="CI610" s="75">
        <v>2.13</v>
      </c>
      <c r="CJ610" s="75">
        <v>0.65200000000000002</v>
      </c>
      <c r="CK610" s="77">
        <v>14.14</v>
      </c>
      <c r="CL610" s="75">
        <v>10.78</v>
      </c>
      <c r="CM610" s="75">
        <v>4.8099999999999996</v>
      </c>
      <c r="CN610" s="78">
        <f>BU610/CL610</f>
        <v>1.3423005565862711</v>
      </c>
      <c r="CO610" s="78">
        <f>BU610/CG610</f>
        <v>12.26271186440678</v>
      </c>
      <c r="CP610" s="78">
        <f>BM610/BU610</f>
        <v>9.0912232204561167</v>
      </c>
      <c r="CQ610" s="78">
        <f>BU610/BY610</f>
        <v>8.7696969696969713</v>
      </c>
      <c r="CR610" s="78">
        <f>BV610/CG610</f>
        <v>25.1864406779661</v>
      </c>
      <c r="CS610" s="78">
        <f>BP610/BS610</f>
        <v>7.7659932659932656</v>
      </c>
      <c r="CT610" s="78">
        <f>CK610/BX610</f>
        <v>1.3622350674373795</v>
      </c>
      <c r="CU610" s="78">
        <f>AY610/BO610</f>
        <v>4.4608247422680423</v>
      </c>
      <c r="CV610" s="78">
        <f>BQ610/BM610</f>
        <v>5.2299505891296082E-2</v>
      </c>
      <c r="CW610" s="78">
        <f>BT610/BV610</f>
        <v>35.408142664872138</v>
      </c>
      <c r="CX610" s="78">
        <f>BV610/CK610</f>
        <v>2.1018387553041018</v>
      </c>
      <c r="CY610" s="78">
        <f>CM610/CL610</f>
        <v>0.44619666048237477</v>
      </c>
      <c r="CZ610" s="79">
        <f>BT610/BU610</f>
        <v>72.724948168624735</v>
      </c>
      <c r="DA610" s="78">
        <f>CM610/CK610</f>
        <v>0.34016973125884015</v>
      </c>
      <c r="DB610" s="79">
        <f>BT610/BM610</f>
        <v>7.999467882934244</v>
      </c>
      <c r="DC610" s="79">
        <f>BQ610/CJ610</f>
        <v>10.552147239263803</v>
      </c>
      <c r="DD610" s="78">
        <f>BT610/CL610</f>
        <v>97.618738404452685</v>
      </c>
      <c r="DE610" s="78">
        <f>CL610/CJ610</f>
        <v>16.533742331288341</v>
      </c>
      <c r="DF610" s="78">
        <f>BT610/BQ610</f>
        <v>152.95494186046511</v>
      </c>
      <c r="DG610" s="78">
        <f>BQ610/CL610</f>
        <v>0.63821892393320967</v>
      </c>
      <c r="DH610" s="78">
        <f>BM610/CI610</f>
        <v>61.760563380281695</v>
      </c>
      <c r="DI610" s="78">
        <f>BM610/BX610</f>
        <v>12.673410404624278</v>
      </c>
      <c r="DJ610" s="78">
        <f>BM610/BN610</f>
        <v>1.920998831775701</v>
      </c>
      <c r="DK610" s="78">
        <f>BT610/BP610</f>
        <v>22.812269672664208</v>
      </c>
      <c r="DL610" s="67">
        <f>(AD610*0.59933)/BP610*10000</f>
        <v>10.620947000636246</v>
      </c>
      <c r="DM610" s="78">
        <f>BP610/BQ610</f>
        <v>6.7049418604651168</v>
      </c>
      <c r="DN610" s="78">
        <f>CC610/CH610</f>
        <v>7.1337579617834406</v>
      </c>
      <c r="DO610" s="78">
        <f>BU610/BQ610</f>
        <v>2.1031976744186047</v>
      </c>
      <c r="DP610" s="78">
        <f>BY610/CG610</f>
        <v>1.3983050847457628</v>
      </c>
      <c r="DQ610" s="78">
        <f>CJ610/CM610</f>
        <v>0.13555093555093556</v>
      </c>
      <c r="DR610" s="78">
        <f>BQ610/BP610</f>
        <v>0.14914372425753306</v>
      </c>
      <c r="DS610" s="78">
        <f>BV610/BZ610</f>
        <v>94.952076677316285</v>
      </c>
      <c r="DT610" s="78">
        <f>BV610/CI610</f>
        <v>13.953051643192488</v>
      </c>
      <c r="DU610" s="78">
        <f>BY610/BX610</f>
        <v>0.15895953757225431</v>
      </c>
      <c r="DV610" s="78">
        <f>BY610/BP610</f>
        <v>3.5768480381530451E-2</v>
      </c>
      <c r="DW610" s="78">
        <f>CH610/CI610</f>
        <v>7.3708920187793431E-2</v>
      </c>
      <c r="DX610" s="67">
        <f>(X610*0.83014)/BU610</f>
        <v>0.23208987285004759</v>
      </c>
      <c r="DY610" s="67">
        <f>BM610/CL610</f>
        <v>12.203153988868277</v>
      </c>
      <c r="DZ610" s="67">
        <f>BQ610/(AD610*0.59933)</f>
        <v>140.42413002211444</v>
      </c>
      <c r="EA610" s="80">
        <f>BP610/CI610</f>
        <v>21.657276995305168</v>
      </c>
      <c r="EB610" s="80">
        <f>BQ610/CM610</f>
        <v>1.4303534303534304</v>
      </c>
      <c r="EC610" s="81">
        <f>BM610/BS610</f>
        <v>22.146464646464647</v>
      </c>
      <c r="ED610" s="80">
        <f>BV610/CM610</f>
        <v>6.1787941787941794</v>
      </c>
      <c r="EE610" s="81">
        <f>BN610/BX610</f>
        <v>6.5973025048169553</v>
      </c>
      <c r="EF610" s="81">
        <f>CM610/BU610</f>
        <v>0.3324118866620594</v>
      </c>
      <c r="EG610" s="81">
        <f>BT610/BU610*0.1</f>
        <v>7.2724948168624737</v>
      </c>
      <c r="EH610" s="81">
        <f>BT610/BU610*0.3</f>
        <v>21.817484450587418</v>
      </c>
      <c r="EI610" s="81">
        <f>DM610*1.1</f>
        <v>7.3754360465116289</v>
      </c>
      <c r="EJ610" s="81">
        <f>CY610*50</f>
        <v>22.309833024118738</v>
      </c>
      <c r="EK610" s="81">
        <f>CR610*1.5</f>
        <v>37.779661016949149</v>
      </c>
      <c r="EL610" s="81">
        <f>CI610/3</f>
        <v>0.71</v>
      </c>
      <c r="EN610" s="4">
        <v>13</v>
      </c>
      <c r="EO610" s="8">
        <v>1</v>
      </c>
    </row>
    <row r="611" spans="2:145">
      <c r="B611" s="30" t="s">
        <v>1124</v>
      </c>
      <c r="C611" s="18" t="s">
        <v>210</v>
      </c>
      <c r="D611" s="4">
        <v>13</v>
      </c>
      <c r="E611" s="8">
        <v>13</v>
      </c>
      <c r="F611" s="8">
        <v>1</v>
      </c>
      <c r="I611" s="64">
        <v>3.64</v>
      </c>
      <c r="J611" s="64">
        <v>3.84</v>
      </c>
      <c r="K611" s="64">
        <v>0.54169999999999996</v>
      </c>
      <c r="L611" s="64">
        <v>74.69</v>
      </c>
      <c r="M611" s="64">
        <v>6.7900000000000002E-2</v>
      </c>
      <c r="N611" s="64">
        <v>8.1199999999999994E-2</v>
      </c>
      <c r="O611" s="64">
        <v>0.62029999999999996</v>
      </c>
      <c r="P611" s="64">
        <v>0</v>
      </c>
      <c r="Q611" s="64">
        <v>12.01</v>
      </c>
      <c r="R611" s="64">
        <v>1.8800000000000001E-2</v>
      </c>
      <c r="S611" s="64">
        <v>95.51</v>
      </c>
      <c r="T611" s="31"/>
      <c r="V611" s="58">
        <f t="shared" si="819"/>
        <v>3.8111192545283212</v>
      </c>
      <c r="W611" s="58"/>
      <c r="X611" s="58">
        <f t="shared" si="820"/>
        <v>4.0205214113705372</v>
      </c>
      <c r="Y611" s="58"/>
      <c r="Z611" s="58">
        <f t="shared" si="821"/>
        <v>0.56716574180714052</v>
      </c>
      <c r="AA611" s="58"/>
      <c r="AB611" s="58">
        <f t="shared" si="822"/>
        <v>78.201235472725358</v>
      </c>
      <c r="AC611" s="58"/>
      <c r="AD611" s="58">
        <f t="shared" si="823"/>
        <v>7.1092032247932146E-2</v>
      </c>
      <c r="AE611" s="58"/>
      <c r="AF611" s="58">
        <f t="shared" si="824"/>
        <v>8.5017275677939472E-2</v>
      </c>
      <c r="AG611" s="58"/>
      <c r="AH611" s="58">
        <f t="shared" si="825"/>
        <v>0.64946078944613117</v>
      </c>
      <c r="AI611" s="58"/>
      <c r="AJ611" s="58">
        <f t="shared" si="826"/>
        <v>0</v>
      </c>
      <c r="AK611" s="58"/>
      <c r="AL611" s="58">
        <f t="shared" si="827"/>
        <v>12.574599518375038</v>
      </c>
      <c r="AM611" s="58"/>
      <c r="AN611" s="58">
        <f t="shared" si="828"/>
        <v>1.9683802743168256E-2</v>
      </c>
      <c r="AO611" s="58"/>
      <c r="AP611" s="58">
        <f t="shared" si="829"/>
        <v>7.831640665898858</v>
      </c>
      <c r="AQ611" s="58">
        <f t="shared" si="830"/>
        <v>1.7682291666666666E-2</v>
      </c>
      <c r="AR611" s="58">
        <f t="shared" si="831"/>
        <v>1100</v>
      </c>
      <c r="AS611" s="58">
        <f t="shared" si="832"/>
        <v>19.450520833333329</v>
      </c>
      <c r="AT611" s="58">
        <f t="shared" si="833"/>
        <v>0.13090440109624377</v>
      </c>
      <c r="AU611" s="58">
        <f t="shared" si="834"/>
        <v>6.6711822660098523</v>
      </c>
      <c r="AV611" s="58">
        <f t="shared" si="835"/>
        <v>7.9779086892488946</v>
      </c>
      <c r="AW611" s="58">
        <f t="shared" si="836"/>
        <v>7.2526442629535408E-3</v>
      </c>
      <c r="AX611" s="58">
        <f t="shared" si="837"/>
        <v>37.257177724938408</v>
      </c>
      <c r="AY611" s="75">
        <v>41.98</v>
      </c>
      <c r="AZ611" s="75"/>
      <c r="BA611" s="75"/>
      <c r="BB611" s="75"/>
      <c r="BC611" s="75">
        <v>4574.09</v>
      </c>
      <c r="BD611" s="75">
        <v>3.81</v>
      </c>
      <c r="BE611" s="75"/>
      <c r="BF611" s="75"/>
      <c r="BG611" s="76" t="s">
        <v>498</v>
      </c>
      <c r="BH611" s="76"/>
      <c r="BI611" s="76">
        <v>0.16200000000000001</v>
      </c>
      <c r="BJ611" s="76"/>
      <c r="BK611" s="76"/>
      <c r="BL611" s="76"/>
      <c r="BM611" s="75">
        <v>130.16999999999999</v>
      </c>
      <c r="BN611" s="75">
        <v>69.209999999999994</v>
      </c>
      <c r="BO611" s="77">
        <v>9.9600000000000009</v>
      </c>
      <c r="BP611" s="75">
        <v>48.98</v>
      </c>
      <c r="BQ611" s="75">
        <v>6.33</v>
      </c>
      <c r="BR611" s="75"/>
      <c r="BS611" s="75">
        <v>6.25</v>
      </c>
      <c r="BT611" s="75">
        <v>1039.78</v>
      </c>
      <c r="BU611" s="75">
        <v>14.87</v>
      </c>
      <c r="BV611" s="75">
        <v>30.14</v>
      </c>
      <c r="BW611" s="75">
        <v>3.44</v>
      </c>
      <c r="BX611" s="75">
        <v>10.88</v>
      </c>
      <c r="BY611" s="75">
        <v>2.12</v>
      </c>
      <c r="BZ611" s="75">
        <v>0.32</v>
      </c>
      <c r="CA611" s="75">
        <v>1.57</v>
      </c>
      <c r="CB611" s="75">
        <v>0.23599999999999999</v>
      </c>
      <c r="CC611" s="75">
        <v>1.37</v>
      </c>
      <c r="CD611" s="75">
        <v>0.317</v>
      </c>
      <c r="CE611" s="75">
        <v>0.96</v>
      </c>
      <c r="CF611" s="77">
        <v>0.16800000000000001</v>
      </c>
      <c r="CG611" s="75">
        <v>1.1000000000000001</v>
      </c>
      <c r="CH611" s="77">
        <v>0.159</v>
      </c>
      <c r="CI611" s="75">
        <v>2.17</v>
      </c>
      <c r="CJ611" s="75">
        <v>0.63800000000000001</v>
      </c>
      <c r="CK611" s="77">
        <v>14.06</v>
      </c>
      <c r="CL611" s="75">
        <v>11.37</v>
      </c>
      <c r="CM611" s="75">
        <v>5.0599999999999996</v>
      </c>
      <c r="CN611" s="78">
        <f>BU611/CL611</f>
        <v>1.3078276165347407</v>
      </c>
      <c r="CO611" s="78">
        <f>BU611/CG611</f>
        <v>13.518181818181816</v>
      </c>
      <c r="CP611" s="78">
        <f>BM611/BU611</f>
        <v>8.7538668459986546</v>
      </c>
      <c r="CQ611" s="78">
        <f>BU611/BY611</f>
        <v>7.0141509433962259</v>
      </c>
      <c r="CR611" s="78">
        <f>BV611/CG611</f>
        <v>27.4</v>
      </c>
      <c r="CS611" s="78">
        <f>BP611/BS611</f>
        <v>7.8367999999999993</v>
      </c>
      <c r="CT611" s="78">
        <f>CK611/BX611</f>
        <v>1.2922794117647058</v>
      </c>
      <c r="CU611" s="78">
        <f>AY611/BO611</f>
        <v>4.2148594377510031</v>
      </c>
      <c r="CV611" s="78">
        <f>BQ611/BM611</f>
        <v>4.862871629407698E-2</v>
      </c>
      <c r="CW611" s="78">
        <f>BT611/BV611</f>
        <v>34.498341074983408</v>
      </c>
      <c r="CX611" s="78">
        <f>BV611/CK611</f>
        <v>2.143669985775249</v>
      </c>
      <c r="CY611" s="78">
        <f>CM611/CL611</f>
        <v>0.44503078276165348</v>
      </c>
      <c r="CZ611" s="79">
        <f>BT611/BU611</f>
        <v>69.924680564895766</v>
      </c>
      <c r="DA611" s="78">
        <f>CM611/CK611</f>
        <v>0.35988620199146509</v>
      </c>
      <c r="DB611" s="79">
        <f>BT611/BM611</f>
        <v>7.9878620265806255</v>
      </c>
      <c r="DC611" s="79">
        <f>BQ611/CJ611</f>
        <v>9.9216300940438877</v>
      </c>
      <c r="DD611" s="78">
        <f>BT611/CL611</f>
        <v>91.449428320140726</v>
      </c>
      <c r="DE611" s="78">
        <f>CL611/CJ611</f>
        <v>17.821316614420063</v>
      </c>
      <c r="DF611" s="78">
        <f>BT611/BQ611</f>
        <v>164.26224328593997</v>
      </c>
      <c r="DG611" s="78">
        <f>BQ611/CL611</f>
        <v>0.55672823218997369</v>
      </c>
      <c r="DH611" s="78">
        <f>BM611/CI611</f>
        <v>59.986175115207367</v>
      </c>
      <c r="DI611" s="78">
        <f>BM611/BX611</f>
        <v>11.964154411764705</v>
      </c>
      <c r="DJ611" s="78">
        <f>BM611/BN611</f>
        <v>1.8807975726051149</v>
      </c>
      <c r="DK611" s="78">
        <f>BT611/BP611</f>
        <v>21.228664761126993</v>
      </c>
      <c r="DL611" s="67">
        <f>(AD611*0.59933)/BP611*10000</f>
        <v>8.6989766613215966</v>
      </c>
      <c r="DM611" s="78">
        <f>BP611/BQ611</f>
        <v>7.7377567140600307</v>
      </c>
      <c r="DN611" s="78">
        <f>CC611/CH611</f>
        <v>8.6163522012578628</v>
      </c>
      <c r="DO611" s="78">
        <f>BU611/BQ611</f>
        <v>2.3491311216429698</v>
      </c>
      <c r="DP611" s="78">
        <f>BY611/CG611</f>
        <v>1.9272727272727272</v>
      </c>
      <c r="DQ611" s="78">
        <f>CJ611/CM611</f>
        <v>0.12608695652173915</v>
      </c>
      <c r="DR611" s="78">
        <f>BQ611/BP611</f>
        <v>0.12923642302980809</v>
      </c>
      <c r="DS611" s="78">
        <f>BV611/BZ611</f>
        <v>94.1875</v>
      </c>
      <c r="DT611" s="78">
        <f>BV611/CI611</f>
        <v>13.889400921658988</v>
      </c>
      <c r="DU611" s="78">
        <f>BY611/BX611</f>
        <v>0.19485294117647059</v>
      </c>
      <c r="DV611" s="78">
        <f>BY611/BP611</f>
        <v>4.3282972641894658E-2</v>
      </c>
      <c r="DW611" s="78">
        <f>CH611/CI611</f>
        <v>7.3271889400921664E-2</v>
      </c>
      <c r="DX611" s="67">
        <f>(X611*0.83014)/BU611</f>
        <v>0.22445162370108526</v>
      </c>
      <c r="DY611" s="67">
        <f>BM611/CL611</f>
        <v>11.448548812664907</v>
      </c>
      <c r="DZ611" s="67">
        <f>BQ611/(AD611*0.59933)</f>
        <v>148.56508766650006</v>
      </c>
      <c r="EA611" s="80">
        <f>BP611/CI611</f>
        <v>22.571428571428569</v>
      </c>
      <c r="EB611" s="80">
        <f>BQ611/CM611</f>
        <v>1.2509881422924902</v>
      </c>
      <c r="EC611" s="81">
        <f>BM611/BS611</f>
        <v>20.827199999999998</v>
      </c>
      <c r="ED611" s="80">
        <f>BV611/CM611</f>
        <v>5.9565217391304355</v>
      </c>
      <c r="EE611" s="81">
        <f>BN611/BX611</f>
        <v>6.3612132352941169</v>
      </c>
      <c r="EF611" s="81">
        <f>CM611/BU611</f>
        <v>0.34028244788164086</v>
      </c>
      <c r="EG611" s="81">
        <f>BT611/BU611*0.1</f>
        <v>6.9924680564895771</v>
      </c>
      <c r="EH611" s="81">
        <f>BT611/BU611*0.3</f>
        <v>20.977404169468731</v>
      </c>
      <c r="EI611" s="81">
        <f>DM611*1.1</f>
        <v>8.511532385466035</v>
      </c>
      <c r="EJ611" s="81">
        <f>CY611*50</f>
        <v>22.251539138082673</v>
      </c>
      <c r="EK611" s="81">
        <f>CR611*1.5</f>
        <v>41.099999999999994</v>
      </c>
      <c r="EL611" s="81">
        <f>CI611/3</f>
        <v>0.72333333333333327</v>
      </c>
      <c r="EN611" s="4">
        <v>13</v>
      </c>
      <c r="EO611" s="8">
        <v>1</v>
      </c>
    </row>
    <row r="612" spans="2:145">
      <c r="B612" s="30" t="s">
        <v>1125</v>
      </c>
      <c r="C612" s="18" t="s">
        <v>210</v>
      </c>
      <c r="D612" s="4">
        <v>13</v>
      </c>
      <c r="E612" s="8">
        <v>13</v>
      </c>
      <c r="F612" s="8">
        <v>1</v>
      </c>
      <c r="I612" s="64">
        <v>3.53</v>
      </c>
      <c r="J612" s="64">
        <v>3.96</v>
      </c>
      <c r="K612" s="64">
        <v>0.60540000000000005</v>
      </c>
      <c r="L612" s="64">
        <v>74.489999999999995</v>
      </c>
      <c r="M612" s="64">
        <v>9.0499999999999997E-2</v>
      </c>
      <c r="N612" s="64">
        <v>5.8099999999999999E-2</v>
      </c>
      <c r="O612" s="64">
        <v>0.58779999999999999</v>
      </c>
      <c r="P612" s="64">
        <v>6.25E-2</v>
      </c>
      <c r="Q612" s="64">
        <v>11.79</v>
      </c>
      <c r="R612" s="64">
        <v>3.5999999999999999E-3</v>
      </c>
      <c r="S612" s="64">
        <v>95.177899999999994</v>
      </c>
      <c r="T612" s="31"/>
      <c r="V612" s="58">
        <f t="shared" si="819"/>
        <v>3.7088441749607841</v>
      </c>
      <c r="W612" s="58"/>
      <c r="X612" s="58">
        <f t="shared" si="820"/>
        <v>4.16062972601833</v>
      </c>
      <c r="Y612" s="58"/>
      <c r="Z612" s="58">
        <f t="shared" si="821"/>
        <v>0.63607202932613571</v>
      </c>
      <c r="AA612" s="58"/>
      <c r="AB612" s="58">
        <f t="shared" si="822"/>
        <v>78.26396674017812</v>
      </c>
      <c r="AC612" s="58"/>
      <c r="AD612" s="58">
        <f t="shared" si="823"/>
        <v>9.5085098536530008E-2</v>
      </c>
      <c r="AE612" s="58"/>
      <c r="AF612" s="58">
        <f t="shared" si="824"/>
        <v>6.1043582596380042E-2</v>
      </c>
      <c r="AG612" s="58"/>
      <c r="AH612" s="58">
        <f t="shared" si="825"/>
        <v>0.61758034165494302</v>
      </c>
      <c r="AI612" s="58"/>
      <c r="AJ612" s="58">
        <f t="shared" si="826"/>
        <v>6.5666504514178187E-2</v>
      </c>
      <c r="AK612" s="58"/>
      <c r="AL612" s="58">
        <f t="shared" si="827"/>
        <v>12.387329411554575</v>
      </c>
      <c r="AM612" s="58"/>
      <c r="AN612" s="58">
        <f t="shared" si="828"/>
        <v>3.7823906600166638E-3</v>
      </c>
      <c r="AO612" s="58"/>
      <c r="AP612" s="58">
        <f t="shared" si="829"/>
        <v>7.8694739009791146</v>
      </c>
      <c r="AQ612" s="58">
        <f t="shared" si="830"/>
        <v>2.2853535353535352E-2</v>
      </c>
      <c r="AR612" s="58">
        <f t="shared" si="831"/>
        <v>823.09392265193367</v>
      </c>
      <c r="AS612" s="58">
        <f t="shared" si="832"/>
        <v>18.810606060606059</v>
      </c>
      <c r="AT612" s="58">
        <f t="shared" si="833"/>
        <v>9.8843143926505617E-2</v>
      </c>
      <c r="AU612" s="58">
        <f t="shared" si="834"/>
        <v>10.419965576592086</v>
      </c>
      <c r="AV612" s="58">
        <f t="shared" si="835"/>
        <v>6.6895027624309407</v>
      </c>
      <c r="AW612" s="58">
        <f t="shared" si="836"/>
        <v>8.1272654047523183E-3</v>
      </c>
      <c r="AX612" s="58">
        <f t="shared" si="837"/>
        <v>27.54536807775602</v>
      </c>
      <c r="AY612" s="75">
        <v>45.28</v>
      </c>
      <c r="AZ612" s="75"/>
      <c r="BA612" s="75"/>
      <c r="BB612" s="75"/>
      <c r="BC612" s="75">
        <v>4574.09</v>
      </c>
      <c r="BD612" s="75">
        <v>4.3</v>
      </c>
      <c r="BE612" s="75"/>
      <c r="BF612" s="75"/>
      <c r="BG612" s="76" t="s">
        <v>499</v>
      </c>
      <c r="BH612" s="76"/>
      <c r="BI612" s="76">
        <v>0.23799999999999999</v>
      </c>
      <c r="BJ612" s="76"/>
      <c r="BK612" s="76"/>
      <c r="BL612" s="76"/>
      <c r="BM612" s="75">
        <v>142.49</v>
      </c>
      <c r="BN612" s="75">
        <v>66.61</v>
      </c>
      <c r="BO612" s="77">
        <v>10.8</v>
      </c>
      <c r="BP612" s="75">
        <v>49.52</v>
      </c>
      <c r="BQ612" s="75">
        <v>7.58</v>
      </c>
      <c r="BR612" s="75"/>
      <c r="BS612" s="75">
        <v>7.03</v>
      </c>
      <c r="BT612" s="75">
        <v>1129.8800000000001</v>
      </c>
      <c r="BU612" s="75">
        <v>13.79</v>
      </c>
      <c r="BV612" s="75">
        <v>29.37</v>
      </c>
      <c r="BW612" s="75">
        <v>2.97</v>
      </c>
      <c r="BX612" s="75">
        <v>11.45</v>
      </c>
      <c r="BY612" s="75">
        <v>2.0699999999999998</v>
      </c>
      <c r="BZ612" s="75">
        <v>0.315</v>
      </c>
      <c r="CA612" s="75">
        <v>1.88</v>
      </c>
      <c r="CB612" s="75">
        <v>0.29399999999999998</v>
      </c>
      <c r="CC612" s="75">
        <v>1.59</v>
      </c>
      <c r="CD612" s="75">
        <v>0.40100000000000002</v>
      </c>
      <c r="CE612" s="75">
        <v>1.22</v>
      </c>
      <c r="CF612" s="77">
        <v>0.16300000000000001</v>
      </c>
      <c r="CG612" s="75">
        <v>1.1499999999999999</v>
      </c>
      <c r="CH612" s="77">
        <v>0.182</v>
      </c>
      <c r="CI612" s="75">
        <v>2.4</v>
      </c>
      <c r="CJ612" s="75">
        <v>0.73699999999999999</v>
      </c>
      <c r="CK612" s="77">
        <v>14.98</v>
      </c>
      <c r="CL612" s="75">
        <v>11.99</v>
      </c>
      <c r="CM612" s="75">
        <v>5.65</v>
      </c>
      <c r="CN612" s="78">
        <f>BU612/CL612</f>
        <v>1.1501251042535445</v>
      </c>
      <c r="CO612" s="78">
        <f>BU612/CG612</f>
        <v>11.991304347826087</v>
      </c>
      <c r="CP612" s="78">
        <f>BM612/BU612</f>
        <v>10.332849891225527</v>
      </c>
      <c r="CQ612" s="78">
        <f>BU612/BY612</f>
        <v>6.6618357487922708</v>
      </c>
      <c r="CR612" s="78">
        <f>BV612/CG612</f>
        <v>25.53913043478261</v>
      </c>
      <c r="CS612" s="78">
        <f>BP612/BS612</f>
        <v>7.0440967283072551</v>
      </c>
      <c r="CT612" s="78">
        <f>CK612/BX612</f>
        <v>1.3082969432314411</v>
      </c>
      <c r="CU612" s="78">
        <f>AY612/BO612</f>
        <v>4.1925925925925922</v>
      </c>
      <c r="CV612" s="78">
        <f>BQ612/BM612</f>
        <v>5.3196715558986592E-2</v>
      </c>
      <c r="CW612" s="78">
        <f>BT612/BV612</f>
        <v>38.470548178413353</v>
      </c>
      <c r="CX612" s="78">
        <f>BV612/CK612</f>
        <v>1.9606141522029372</v>
      </c>
      <c r="CY612" s="78">
        <f>CM612/CL612</f>
        <v>0.47122602168473732</v>
      </c>
      <c r="CZ612" s="79">
        <f>BT612/BU612</f>
        <v>81.934735315445991</v>
      </c>
      <c r="DA612" s="78">
        <f>CM612/CK612</f>
        <v>0.37716955941255009</v>
      </c>
      <c r="DB612" s="79">
        <f>BT612/BM612</f>
        <v>7.9295389150115803</v>
      </c>
      <c r="DC612" s="79">
        <f>BQ612/CJ612</f>
        <v>10.28493894165536</v>
      </c>
      <c r="DD612" s="78">
        <f>BT612/CL612</f>
        <v>94.23519599666389</v>
      </c>
      <c r="DE612" s="78">
        <f>CL612/CJ612</f>
        <v>16.268656716417912</v>
      </c>
      <c r="DF612" s="78">
        <f>BT612/BQ612</f>
        <v>149.06068601583115</v>
      </c>
      <c r="DG612" s="78">
        <f>BQ612/CL612</f>
        <v>0.63219349457881568</v>
      </c>
      <c r="DH612" s="78">
        <f>BM612/CI612</f>
        <v>59.370833333333337</v>
      </c>
      <c r="DI612" s="78">
        <f>BM612/BX612</f>
        <v>12.444541484716158</v>
      </c>
      <c r="DJ612" s="78">
        <f>BM612/BN612</f>
        <v>2.1391682930490918</v>
      </c>
      <c r="DK612" s="78">
        <f>BT612/BP612</f>
        <v>22.816639741518578</v>
      </c>
      <c r="DL612" s="67">
        <f>(AD612*0.59933)/BP612*10000</f>
        <v>11.507946709591787</v>
      </c>
      <c r="DM612" s="78">
        <f>BP612/BQ612</f>
        <v>6.5329815303430081</v>
      </c>
      <c r="DN612" s="78">
        <f>CC612/CH612</f>
        <v>8.7362637362637372</v>
      </c>
      <c r="DO612" s="78">
        <f>BU612/BQ612</f>
        <v>1.8192612137203166</v>
      </c>
      <c r="DP612" s="78">
        <f>BY612/CG612</f>
        <v>1.8</v>
      </c>
      <c r="DQ612" s="78">
        <f>CJ612/CM612</f>
        <v>0.13044247787610619</v>
      </c>
      <c r="DR612" s="78">
        <f>BQ612/BP612</f>
        <v>0.15306946688206785</v>
      </c>
      <c r="DS612" s="78">
        <f>BV612/BZ612</f>
        <v>93.238095238095241</v>
      </c>
      <c r="DT612" s="78">
        <f>BV612/CI612</f>
        <v>12.237500000000001</v>
      </c>
      <c r="DU612" s="78">
        <f>BY612/BX612</f>
        <v>0.18078602620087336</v>
      </c>
      <c r="DV612" s="78">
        <f>BY612/BP612</f>
        <v>4.1801292407108233E-2</v>
      </c>
      <c r="DW612" s="78">
        <f>CH612/CI612</f>
        <v>7.5833333333333336E-2</v>
      </c>
      <c r="DX612" s="67">
        <f>(X612*0.83014)/BU612</f>
        <v>0.25046447866257121</v>
      </c>
      <c r="DY612" s="67">
        <f>BM612/CL612</f>
        <v>11.884070058381985</v>
      </c>
      <c r="DZ612" s="67">
        <f>BQ612/(AD612*0.59933)</f>
        <v>133.01197054943398</v>
      </c>
      <c r="EA612" s="80">
        <f>BP612/CI612</f>
        <v>20.633333333333336</v>
      </c>
      <c r="EB612" s="80">
        <f>BQ612/CM612</f>
        <v>1.3415929203539823</v>
      </c>
      <c r="EC612" s="81">
        <f>BM612/BS612</f>
        <v>20.268847795163584</v>
      </c>
      <c r="ED612" s="80">
        <f>BV612/CM612</f>
        <v>5.198230088495575</v>
      </c>
      <c r="EE612" s="81">
        <f>BN612/BX612</f>
        <v>5.8174672489082973</v>
      </c>
      <c r="EF612" s="81">
        <f>CM612/BU612</f>
        <v>0.40971718636693261</v>
      </c>
      <c r="EG612" s="81">
        <f>BT612/BU612*0.1</f>
        <v>8.1934735315445995</v>
      </c>
      <c r="EH612" s="81">
        <f>BT612/BU612*0.3</f>
        <v>24.580420594633797</v>
      </c>
      <c r="EI612" s="81">
        <f>DM612*1.1</f>
        <v>7.1862796833773093</v>
      </c>
      <c r="EJ612" s="81">
        <f>CY612*50</f>
        <v>23.561301084236867</v>
      </c>
      <c r="EK612" s="81">
        <f>CR612*1.5</f>
        <v>38.308695652173917</v>
      </c>
      <c r="EL612" s="81">
        <f>CI612/3</f>
        <v>0.79999999999999993</v>
      </c>
      <c r="EN612" s="4">
        <v>13</v>
      </c>
      <c r="EO612" s="8">
        <v>1</v>
      </c>
    </row>
    <row r="613" spans="2:145">
      <c r="B613" s="30" t="s">
        <v>1126</v>
      </c>
      <c r="C613" s="18" t="s">
        <v>210</v>
      </c>
      <c r="D613" s="4">
        <v>13</v>
      </c>
      <c r="E613" s="8">
        <v>13</v>
      </c>
      <c r="F613" s="8">
        <v>1</v>
      </c>
      <c r="I613" s="64">
        <v>3.57</v>
      </c>
      <c r="J613" s="64">
        <v>3.95</v>
      </c>
      <c r="K613" s="64">
        <v>0.54179999999999995</v>
      </c>
      <c r="L613" s="64">
        <v>75.58</v>
      </c>
      <c r="M613" s="64">
        <v>6.8900000000000003E-2</v>
      </c>
      <c r="N613" s="64">
        <v>7.2800000000000004E-2</v>
      </c>
      <c r="O613" s="64">
        <v>0.59040000000000004</v>
      </c>
      <c r="P613" s="64">
        <v>6.7000000000000002E-3</v>
      </c>
      <c r="Q613" s="64">
        <v>12.21</v>
      </c>
      <c r="R613" s="64">
        <v>8.3000000000000001E-3</v>
      </c>
      <c r="S613" s="64">
        <v>96.599000000000004</v>
      </c>
      <c r="T613" s="31"/>
      <c r="V613" s="58">
        <f t="shared" si="819"/>
        <v>3.6956904315779666</v>
      </c>
      <c r="W613" s="58"/>
      <c r="X613" s="58">
        <f t="shared" si="820"/>
        <v>4.0890692450232402</v>
      </c>
      <c r="Y613" s="58"/>
      <c r="Z613" s="58">
        <f t="shared" si="821"/>
        <v>0.56087537138065602</v>
      </c>
      <c r="AA613" s="58"/>
      <c r="AB613" s="58">
        <f t="shared" si="822"/>
        <v>78.240975579457341</v>
      </c>
      <c r="AC613" s="58"/>
      <c r="AD613" s="58">
        <f t="shared" si="823"/>
        <v>7.1325790122050953E-2</v>
      </c>
      <c r="AE613" s="58"/>
      <c r="AF613" s="58">
        <f t="shared" si="824"/>
        <v>7.5363098996884023E-2</v>
      </c>
      <c r="AG613" s="58"/>
      <c r="AH613" s="58">
        <f t="shared" si="825"/>
        <v>0.61118645120549908</v>
      </c>
      <c r="AI613" s="58"/>
      <c r="AJ613" s="58">
        <f t="shared" si="826"/>
        <v>6.9358896054824582E-3</v>
      </c>
      <c r="AK613" s="58"/>
      <c r="AL613" s="58">
        <f t="shared" si="827"/>
        <v>12.639882400438928</v>
      </c>
      <c r="AM613" s="58"/>
      <c r="AN613" s="58">
        <f t="shared" si="828"/>
        <v>8.5922214515678202E-3</v>
      </c>
      <c r="AO613" s="58"/>
      <c r="AP613" s="58">
        <f t="shared" si="829"/>
        <v>7.7847596766012064</v>
      </c>
      <c r="AQ613" s="58">
        <f t="shared" si="830"/>
        <v>1.7443037974683544E-2</v>
      </c>
      <c r="AR613" s="58">
        <f t="shared" si="831"/>
        <v>1096.9521044992744</v>
      </c>
      <c r="AS613" s="58">
        <f t="shared" si="832"/>
        <v>19.134177215189872</v>
      </c>
      <c r="AT613" s="58">
        <f t="shared" si="833"/>
        <v>0.1233062330623306</v>
      </c>
      <c r="AU613" s="58">
        <f t="shared" si="834"/>
        <v>7.4423076923076916</v>
      </c>
      <c r="AV613" s="58">
        <f t="shared" si="835"/>
        <v>7.863570391872277</v>
      </c>
      <c r="AW613" s="58">
        <f t="shared" si="836"/>
        <v>7.1685631119343734E-3</v>
      </c>
      <c r="AX613" s="58">
        <f t="shared" si="837"/>
        <v>34.737825463069505</v>
      </c>
      <c r="AY613" s="58"/>
      <c r="AZ613" s="58"/>
      <c r="BA613" s="58"/>
      <c r="BB613" s="58"/>
      <c r="BC613" s="58"/>
      <c r="BD613" s="58"/>
      <c r="BE613" s="58"/>
      <c r="BF613" s="58"/>
      <c r="BG613" s="58"/>
      <c r="BH613" s="58"/>
      <c r="BI613" s="58"/>
      <c r="BJ613" s="58"/>
      <c r="BK613" s="58"/>
      <c r="BL613" s="58"/>
      <c r="BM613" s="58"/>
      <c r="BN613" s="58"/>
      <c r="BO613" s="58"/>
      <c r="BP613" s="58"/>
      <c r="BQ613" s="58"/>
      <c r="BR613" s="58"/>
      <c r="BS613" s="58"/>
      <c r="BT613" s="58"/>
      <c r="BU613" s="58"/>
      <c r="BV613" s="58"/>
      <c r="BW613" s="58"/>
      <c r="BX613" s="58"/>
      <c r="BY613" s="58"/>
      <c r="BZ613" s="58"/>
      <c r="CA613" s="58"/>
      <c r="CB613" s="58"/>
      <c r="CC613" s="58"/>
      <c r="CD613" s="58"/>
      <c r="CE613" s="58"/>
      <c r="CF613" s="58"/>
      <c r="CG613" s="58"/>
      <c r="CH613" s="58"/>
      <c r="CI613" s="58"/>
      <c r="CJ613" s="58"/>
      <c r="CK613" s="58"/>
      <c r="CL613" s="58"/>
      <c r="CM613" s="58"/>
      <c r="CN613" s="58"/>
      <c r="CO613" s="58"/>
      <c r="CP613" s="58"/>
      <c r="CQ613" s="58"/>
      <c r="CR613" s="58"/>
      <c r="CS613" s="58"/>
      <c r="CT613" s="58"/>
      <c r="CU613" s="58"/>
      <c r="CV613" s="58"/>
      <c r="CW613" s="58"/>
      <c r="CX613" s="58"/>
      <c r="CY613" s="58"/>
      <c r="CZ613" s="58"/>
      <c r="DA613" s="58"/>
      <c r="DB613" s="58"/>
      <c r="DC613" s="58"/>
      <c r="DD613" s="58"/>
      <c r="DE613" s="58"/>
      <c r="DF613" s="58"/>
      <c r="DG613" s="58"/>
      <c r="DH613" s="58"/>
      <c r="DI613" s="58"/>
      <c r="DJ613" s="58"/>
      <c r="DK613" s="58"/>
      <c r="DL613" s="58"/>
      <c r="DM613" s="58"/>
      <c r="DN613" s="58"/>
      <c r="DO613" s="58"/>
      <c r="DP613" s="58"/>
      <c r="DQ613" s="58"/>
      <c r="DR613" s="58"/>
      <c r="DS613" s="58"/>
      <c r="DT613" s="58"/>
      <c r="DU613" s="58"/>
      <c r="DV613" s="58"/>
      <c r="DW613" s="58"/>
      <c r="DX613" s="58"/>
      <c r="DY613" s="58"/>
      <c r="DZ613" s="58"/>
      <c r="EA613" s="58"/>
      <c r="EB613" s="58"/>
      <c r="EC613" s="58"/>
      <c r="ED613" s="58"/>
      <c r="EE613" s="58"/>
      <c r="EF613" s="58"/>
      <c r="EG613" s="58"/>
      <c r="EH613" s="58"/>
      <c r="EI613" s="58"/>
      <c r="EJ613" s="58"/>
      <c r="EK613" s="58"/>
      <c r="EL613" s="58"/>
      <c r="EN613" s="4">
        <v>13</v>
      </c>
      <c r="EO613" s="8">
        <v>1</v>
      </c>
    </row>
    <row r="614" spans="2:145">
      <c r="B614" s="30" t="s">
        <v>1127</v>
      </c>
      <c r="C614" s="18" t="s">
        <v>210</v>
      </c>
      <c r="D614" s="4">
        <v>13</v>
      </c>
      <c r="E614" s="8">
        <v>13</v>
      </c>
      <c r="F614" s="8">
        <v>1</v>
      </c>
      <c r="I614" s="64">
        <v>3.64</v>
      </c>
      <c r="J614" s="64">
        <v>3.88</v>
      </c>
      <c r="K614" s="64">
        <v>0.49709999999999999</v>
      </c>
      <c r="L614" s="64">
        <v>74.69</v>
      </c>
      <c r="M614" s="64">
        <v>0.10489999999999999</v>
      </c>
      <c r="N614" s="64">
        <v>0.1191</v>
      </c>
      <c r="O614" s="64">
        <v>0.62239999999999995</v>
      </c>
      <c r="P614" s="64">
        <v>1.7899999999999999E-2</v>
      </c>
      <c r="Q614" s="64">
        <v>12.12</v>
      </c>
      <c r="R614" s="64">
        <v>3.3E-3</v>
      </c>
      <c r="S614" s="64">
        <v>95.694699999999997</v>
      </c>
      <c r="T614" s="31"/>
      <c r="V614" s="58">
        <f t="shared" si="819"/>
        <v>3.8037634268146512</v>
      </c>
      <c r="W614" s="58"/>
      <c r="X614" s="58">
        <f t="shared" si="820"/>
        <v>4.0545610153958371</v>
      </c>
      <c r="Y614" s="58"/>
      <c r="Z614" s="58">
        <f t="shared" si="821"/>
        <v>0.51946450534878108</v>
      </c>
      <c r="AA614" s="58"/>
      <c r="AB614" s="58">
        <f t="shared" si="822"/>
        <v>78.050299546369857</v>
      </c>
      <c r="AC614" s="58"/>
      <c r="AD614" s="58">
        <f t="shared" si="823"/>
        <v>0.10961944600902661</v>
      </c>
      <c r="AE614" s="58"/>
      <c r="AF614" s="58">
        <f t="shared" si="824"/>
        <v>0.12445830333341346</v>
      </c>
      <c r="AG614" s="58"/>
      <c r="AH614" s="58">
        <f t="shared" si="825"/>
        <v>0.65040174638720849</v>
      </c>
      <c r="AI614" s="58"/>
      <c r="AJ614" s="58">
        <f t="shared" si="826"/>
        <v>1.8705320148346773E-2</v>
      </c>
      <c r="AK614" s="58"/>
      <c r="AL614" s="58">
        <f t="shared" si="827"/>
        <v>12.665278223349883</v>
      </c>
      <c r="AM614" s="58"/>
      <c r="AN614" s="58">
        <f t="shared" si="828"/>
        <v>3.4484668429913051E-3</v>
      </c>
      <c r="AO614" s="58"/>
      <c r="AP614" s="58">
        <f t="shared" si="829"/>
        <v>7.8583244422104883</v>
      </c>
      <c r="AQ614" s="58">
        <f t="shared" si="830"/>
        <v>2.70360824742268E-2</v>
      </c>
      <c r="AR614" s="58">
        <f t="shared" si="831"/>
        <v>712.01143946615832</v>
      </c>
      <c r="AS614" s="58">
        <f t="shared" si="832"/>
        <v>19.249999999999996</v>
      </c>
      <c r="AT614" s="58">
        <f t="shared" si="833"/>
        <v>0.19135604113110541</v>
      </c>
      <c r="AU614" s="58">
        <f t="shared" si="834"/>
        <v>4.1738035264483626</v>
      </c>
      <c r="AV614" s="58">
        <f t="shared" si="835"/>
        <v>4.7387988560533847</v>
      </c>
      <c r="AW614" s="58">
        <f t="shared" si="836"/>
        <v>6.6555094390145942E-3</v>
      </c>
      <c r="AX614" s="58">
        <f t="shared" si="837"/>
        <v>48.69454151536803</v>
      </c>
      <c r="AY614" s="58"/>
      <c r="AZ614" s="58"/>
      <c r="BA614" s="58"/>
      <c r="BB614" s="58"/>
      <c r="BC614" s="58"/>
      <c r="BD614" s="58"/>
      <c r="BE614" s="58"/>
      <c r="BF614" s="58"/>
      <c r="BG614" s="58"/>
      <c r="BH614" s="58"/>
      <c r="BI614" s="58"/>
      <c r="BJ614" s="58"/>
      <c r="BK614" s="58"/>
      <c r="BL614" s="58"/>
      <c r="BM614" s="58"/>
      <c r="BN614" s="58"/>
      <c r="BO614" s="58"/>
      <c r="BP614" s="58"/>
      <c r="BQ614" s="58"/>
      <c r="BR614" s="58"/>
      <c r="BS614" s="58"/>
      <c r="BT614" s="58"/>
      <c r="BU614" s="58"/>
      <c r="BV614" s="58"/>
      <c r="BW614" s="58"/>
      <c r="BX614" s="58"/>
      <c r="BY614" s="58"/>
      <c r="BZ614" s="58"/>
      <c r="CA614" s="58"/>
      <c r="CB614" s="58"/>
      <c r="CC614" s="58"/>
      <c r="CD614" s="58"/>
      <c r="CE614" s="58"/>
      <c r="CF614" s="58"/>
      <c r="CG614" s="58"/>
      <c r="CH614" s="58"/>
      <c r="CI614" s="58"/>
      <c r="CJ614" s="58"/>
      <c r="CK614" s="58"/>
      <c r="CL614" s="58"/>
      <c r="CM614" s="58"/>
      <c r="CN614" s="58"/>
      <c r="CO614" s="58"/>
      <c r="CP614" s="58"/>
      <c r="CQ614" s="58"/>
      <c r="CR614" s="58"/>
      <c r="CS614" s="58"/>
      <c r="CT614" s="58"/>
      <c r="CU614" s="58"/>
      <c r="CV614" s="58"/>
      <c r="CW614" s="58"/>
      <c r="CX614" s="58"/>
      <c r="CY614" s="58"/>
      <c r="CZ614" s="58"/>
      <c r="DA614" s="58"/>
      <c r="DB614" s="58"/>
      <c r="DC614" s="58"/>
      <c r="DD614" s="58"/>
      <c r="DE614" s="58"/>
      <c r="DF614" s="58"/>
      <c r="DG614" s="58"/>
      <c r="DH614" s="58"/>
      <c r="DI614" s="58"/>
      <c r="DJ614" s="58"/>
      <c r="DK614" s="58"/>
      <c r="DL614" s="58"/>
      <c r="DM614" s="58"/>
      <c r="DN614" s="58"/>
      <c r="DO614" s="58"/>
      <c r="DP614" s="58"/>
      <c r="DQ614" s="58"/>
      <c r="DR614" s="58"/>
      <c r="DS614" s="58"/>
      <c r="DT614" s="58"/>
      <c r="DU614" s="58"/>
      <c r="DV614" s="58"/>
      <c r="DW614" s="58"/>
      <c r="DX614" s="58"/>
      <c r="DY614" s="58"/>
      <c r="DZ614" s="58"/>
      <c r="EA614" s="58"/>
      <c r="EB614" s="58"/>
      <c r="EC614" s="58"/>
      <c r="ED614" s="58"/>
      <c r="EE614" s="58"/>
      <c r="EF614" s="58"/>
      <c r="EG614" s="58"/>
      <c r="EH614" s="58"/>
      <c r="EI614" s="58"/>
      <c r="EJ614" s="58"/>
      <c r="EK614" s="58"/>
      <c r="EL614" s="58"/>
      <c r="EN614" s="4">
        <v>13</v>
      </c>
      <c r="EO614" s="8">
        <v>1</v>
      </c>
    </row>
    <row r="615" spans="2:145">
      <c r="B615" s="30" t="s">
        <v>1128</v>
      </c>
      <c r="C615" s="18" t="s">
        <v>210</v>
      </c>
      <c r="D615" s="4">
        <v>13</v>
      </c>
      <c r="E615" s="8">
        <v>13</v>
      </c>
      <c r="F615" s="8">
        <v>1</v>
      </c>
      <c r="I615" s="64">
        <v>3.65</v>
      </c>
      <c r="J615" s="64">
        <v>3.87</v>
      </c>
      <c r="K615" s="64">
        <v>0.40160000000000001</v>
      </c>
      <c r="L615" s="64">
        <v>74.91</v>
      </c>
      <c r="M615" s="64">
        <v>9.8699999999999996E-2</v>
      </c>
      <c r="N615" s="64">
        <v>9.2899999999999996E-2</v>
      </c>
      <c r="O615" s="64">
        <v>0.56989999999999996</v>
      </c>
      <c r="P615" s="64">
        <v>2.5399999999999999E-2</v>
      </c>
      <c r="Q615" s="64">
        <v>12.21</v>
      </c>
      <c r="R615" s="64">
        <v>2.53E-2</v>
      </c>
      <c r="S615" s="64">
        <v>95.853899999999996</v>
      </c>
      <c r="T615" s="31"/>
      <c r="V615" s="58">
        <f t="shared" si="819"/>
        <v>3.8078784483469112</v>
      </c>
      <c r="W615" s="58"/>
      <c r="X615" s="58">
        <f t="shared" si="820"/>
        <v>4.0373944096171366</v>
      </c>
      <c r="Y615" s="58"/>
      <c r="Z615" s="58">
        <f t="shared" si="821"/>
        <v>0.41897095475510132</v>
      </c>
      <c r="AA615" s="58"/>
      <c r="AB615" s="58">
        <f t="shared" si="822"/>
        <v>78.15018481251154</v>
      </c>
      <c r="AC615" s="58"/>
      <c r="AD615" s="58">
        <f t="shared" si="823"/>
        <v>0.10296920626077812</v>
      </c>
      <c r="AE615" s="58"/>
      <c r="AF615" s="58">
        <f t="shared" si="824"/>
        <v>9.6918330918199458E-2</v>
      </c>
      <c r="AG615" s="58"/>
      <c r="AH615" s="58">
        <f t="shared" si="825"/>
        <v>0.5945506651268232</v>
      </c>
      <c r="AI615" s="58"/>
      <c r="AJ615" s="58">
        <f t="shared" si="826"/>
        <v>2.6498660983016863E-2</v>
      </c>
      <c r="AK615" s="58"/>
      <c r="AL615" s="58">
        <f t="shared" si="827"/>
        <v>12.738135850497477</v>
      </c>
      <c r="AM615" s="58"/>
      <c r="AN615" s="58">
        <f t="shared" si="828"/>
        <v>2.6394335546075849E-2</v>
      </c>
      <c r="AO615" s="58"/>
      <c r="AP615" s="58">
        <f t="shared" si="829"/>
        <v>7.8452728579640478</v>
      </c>
      <c r="AQ615" s="58">
        <f t="shared" si="830"/>
        <v>2.5503875968992243E-2</v>
      </c>
      <c r="AR615" s="58">
        <f t="shared" si="831"/>
        <v>758.96656534954411</v>
      </c>
      <c r="AS615" s="58">
        <f t="shared" si="832"/>
        <v>19.356589147286819</v>
      </c>
      <c r="AT615" s="58">
        <f t="shared" si="833"/>
        <v>0.16301105457097737</v>
      </c>
      <c r="AU615" s="58">
        <f t="shared" si="834"/>
        <v>4.3229278794402592</v>
      </c>
      <c r="AV615" s="58">
        <f t="shared" si="835"/>
        <v>4.0688956433637298</v>
      </c>
      <c r="AW615" s="58">
        <f t="shared" si="836"/>
        <v>5.3610999866506486E-3</v>
      </c>
      <c r="AX615" s="58">
        <f t="shared" si="837"/>
        <v>47.818001860809758</v>
      </c>
      <c r="AY615" s="58"/>
      <c r="AZ615" s="58"/>
      <c r="BA615" s="58"/>
      <c r="BB615" s="58"/>
      <c r="BC615" s="58"/>
      <c r="BD615" s="58"/>
      <c r="BE615" s="58"/>
      <c r="BF615" s="58"/>
      <c r="BG615" s="58"/>
      <c r="BH615" s="58"/>
      <c r="BI615" s="58"/>
      <c r="BJ615" s="58"/>
      <c r="BK615" s="58"/>
      <c r="BL615" s="58"/>
      <c r="BM615" s="58"/>
      <c r="BN615" s="58"/>
      <c r="BO615" s="58"/>
      <c r="BP615" s="58"/>
      <c r="BQ615" s="58"/>
      <c r="BR615" s="58"/>
      <c r="BS615" s="58"/>
      <c r="BT615" s="58"/>
      <c r="BU615" s="58"/>
      <c r="BV615" s="58"/>
      <c r="BW615" s="58"/>
      <c r="BX615" s="58"/>
      <c r="BY615" s="58"/>
      <c r="BZ615" s="58"/>
      <c r="CA615" s="58"/>
      <c r="CB615" s="58"/>
      <c r="CC615" s="58"/>
      <c r="CD615" s="58"/>
      <c r="CE615" s="58"/>
      <c r="CF615" s="58"/>
      <c r="CG615" s="58"/>
      <c r="CH615" s="58"/>
      <c r="CI615" s="58"/>
      <c r="CJ615" s="58"/>
      <c r="CK615" s="58"/>
      <c r="CL615" s="58"/>
      <c r="CM615" s="58"/>
      <c r="CN615" s="58"/>
      <c r="CO615" s="58"/>
      <c r="CP615" s="58"/>
      <c r="CQ615" s="58"/>
      <c r="CR615" s="58"/>
      <c r="CS615" s="58"/>
      <c r="CT615" s="58"/>
      <c r="CU615" s="58"/>
      <c r="CV615" s="58"/>
      <c r="CW615" s="58"/>
      <c r="CX615" s="58"/>
      <c r="CY615" s="58"/>
      <c r="CZ615" s="58"/>
      <c r="DA615" s="58"/>
      <c r="DB615" s="58"/>
      <c r="DC615" s="58"/>
      <c r="DD615" s="58"/>
      <c r="DE615" s="58"/>
      <c r="DF615" s="58"/>
      <c r="DG615" s="58"/>
      <c r="DH615" s="58"/>
      <c r="DI615" s="58"/>
      <c r="DJ615" s="58"/>
      <c r="DK615" s="58"/>
      <c r="DL615" s="58"/>
      <c r="DM615" s="58"/>
      <c r="DN615" s="58"/>
      <c r="DO615" s="58"/>
      <c r="DP615" s="58"/>
      <c r="DQ615" s="58"/>
      <c r="DR615" s="58"/>
      <c r="DS615" s="58"/>
      <c r="DT615" s="58"/>
      <c r="DU615" s="58"/>
      <c r="DV615" s="58"/>
      <c r="DW615" s="58"/>
      <c r="DX615" s="58"/>
      <c r="DY615" s="58"/>
      <c r="DZ615" s="58"/>
      <c r="EA615" s="58"/>
      <c r="EB615" s="58"/>
      <c r="EC615" s="58"/>
      <c r="ED615" s="58"/>
      <c r="EE615" s="58"/>
      <c r="EF615" s="58"/>
      <c r="EG615" s="58"/>
      <c r="EH615" s="58"/>
      <c r="EI615" s="58"/>
      <c r="EJ615" s="58"/>
      <c r="EK615" s="58"/>
      <c r="EL615" s="58"/>
      <c r="EN615" s="4">
        <v>13</v>
      </c>
      <c r="EO615" s="8">
        <v>1</v>
      </c>
    </row>
    <row r="616" spans="2:145">
      <c r="B616" s="30" t="s">
        <v>1129</v>
      </c>
      <c r="C616" s="18" t="s">
        <v>210</v>
      </c>
      <c r="D616" s="4">
        <v>13</v>
      </c>
      <c r="E616" s="8">
        <v>13</v>
      </c>
      <c r="F616" s="8">
        <v>1</v>
      </c>
      <c r="I616" s="64">
        <v>3.58</v>
      </c>
      <c r="J616" s="64">
        <v>3.92</v>
      </c>
      <c r="K616" s="64">
        <v>0.52210000000000001</v>
      </c>
      <c r="L616" s="64">
        <v>74.680000000000007</v>
      </c>
      <c r="M616" s="64">
        <v>9.4E-2</v>
      </c>
      <c r="N616" s="64">
        <v>7.1099999999999997E-2</v>
      </c>
      <c r="O616" s="64">
        <v>0.61919999999999997</v>
      </c>
      <c r="P616" s="64">
        <v>0.1258</v>
      </c>
      <c r="Q616" s="64">
        <v>12.2</v>
      </c>
      <c r="R616" s="64">
        <v>3.5999999999999997E-2</v>
      </c>
      <c r="S616" s="64">
        <v>95.848299999999995</v>
      </c>
      <c r="T616" s="31"/>
      <c r="V616" s="58">
        <f t="shared" si="819"/>
        <v>3.735068853594691</v>
      </c>
      <c r="W616" s="58"/>
      <c r="X616" s="58">
        <f t="shared" si="820"/>
        <v>4.0897960631539636</v>
      </c>
      <c r="Y616" s="58"/>
      <c r="Z616" s="58">
        <f t="shared" si="821"/>
        <v>0.54471492973792968</v>
      </c>
      <c r="AA616" s="58"/>
      <c r="AB616" s="58">
        <f t="shared" si="822"/>
        <v>77.91478826437195</v>
      </c>
      <c r="AC616" s="58"/>
      <c r="AD616" s="58">
        <f t="shared" si="823"/>
        <v>9.8071640289916467E-2</v>
      </c>
      <c r="AE616" s="58"/>
      <c r="AF616" s="58">
        <f t="shared" si="824"/>
        <v>7.4179719410777237E-2</v>
      </c>
      <c r="AG616" s="58"/>
      <c r="AH616" s="58">
        <f t="shared" si="825"/>
        <v>0.6460208475267688</v>
      </c>
      <c r="AI616" s="58"/>
      <c r="AJ616" s="58">
        <f t="shared" si="826"/>
        <v>0.13124906753693077</v>
      </c>
      <c r="AK616" s="58"/>
      <c r="AL616" s="58">
        <f t="shared" si="827"/>
        <v>12.728446931244477</v>
      </c>
      <c r="AM616" s="58"/>
      <c r="AN616" s="58">
        <f t="shared" si="828"/>
        <v>3.7559351600393538E-2</v>
      </c>
      <c r="AO616" s="58"/>
      <c r="AP616" s="58">
        <f t="shared" si="829"/>
        <v>7.8248649167486546</v>
      </c>
      <c r="AQ616" s="58">
        <f t="shared" si="830"/>
        <v>2.3979591836734693E-2</v>
      </c>
      <c r="AR616" s="58">
        <f t="shared" si="831"/>
        <v>794.46808510638311</v>
      </c>
      <c r="AS616" s="58">
        <f t="shared" si="832"/>
        <v>19.051020408163268</v>
      </c>
      <c r="AT616" s="58">
        <f t="shared" si="833"/>
        <v>0.11482558139534885</v>
      </c>
      <c r="AU616" s="58">
        <f t="shared" si="834"/>
        <v>7.3431786216596349</v>
      </c>
      <c r="AV616" s="58">
        <f t="shared" si="835"/>
        <v>5.5542553191489361</v>
      </c>
      <c r="AW616" s="58">
        <f t="shared" si="836"/>
        <v>6.9911622924477756E-3</v>
      </c>
      <c r="AX616" s="58">
        <f t="shared" si="837"/>
        <v>35.042439056815525</v>
      </c>
      <c r="AY616" s="58"/>
      <c r="AZ616" s="58"/>
      <c r="BA616" s="58"/>
      <c r="BB616" s="58"/>
      <c r="BC616" s="58"/>
      <c r="BD616" s="58"/>
      <c r="BE616" s="58"/>
      <c r="BF616" s="58"/>
      <c r="BG616" s="58"/>
      <c r="BH616" s="58"/>
      <c r="BI616" s="58"/>
      <c r="BJ616" s="58"/>
      <c r="BK616" s="58"/>
      <c r="BL616" s="58"/>
      <c r="BM616" s="58"/>
      <c r="BN616" s="58"/>
      <c r="BO616" s="58"/>
      <c r="BP616" s="58"/>
      <c r="BQ616" s="58"/>
      <c r="BR616" s="58"/>
      <c r="BS616" s="58"/>
      <c r="BT616" s="58"/>
      <c r="BU616" s="58"/>
      <c r="BV616" s="58"/>
      <c r="BW616" s="58"/>
      <c r="BX616" s="58"/>
      <c r="BY616" s="58"/>
      <c r="BZ616" s="58"/>
      <c r="CA616" s="58"/>
      <c r="CB616" s="58"/>
      <c r="CC616" s="58"/>
      <c r="CD616" s="58"/>
      <c r="CE616" s="58"/>
      <c r="CF616" s="58"/>
      <c r="CG616" s="58"/>
      <c r="CH616" s="58"/>
      <c r="CI616" s="58"/>
      <c r="CJ616" s="58"/>
      <c r="CK616" s="58"/>
      <c r="CL616" s="58"/>
      <c r="CM616" s="58"/>
      <c r="CN616" s="58"/>
      <c r="CO616" s="58"/>
      <c r="CP616" s="58"/>
      <c r="CQ616" s="58"/>
      <c r="CR616" s="58"/>
      <c r="CS616" s="58"/>
      <c r="CT616" s="58"/>
      <c r="CU616" s="58"/>
      <c r="CV616" s="58"/>
      <c r="CW616" s="58"/>
      <c r="CX616" s="58"/>
      <c r="CY616" s="58"/>
      <c r="CZ616" s="58"/>
      <c r="DA616" s="58"/>
      <c r="DB616" s="58"/>
      <c r="DC616" s="58"/>
      <c r="DD616" s="58"/>
      <c r="DE616" s="58"/>
      <c r="DF616" s="58"/>
      <c r="DG616" s="58"/>
      <c r="DH616" s="58"/>
      <c r="DI616" s="58"/>
      <c r="DJ616" s="58"/>
      <c r="DK616" s="58"/>
      <c r="DL616" s="58"/>
      <c r="DM616" s="58"/>
      <c r="DN616" s="58"/>
      <c r="DO616" s="58"/>
      <c r="DP616" s="58"/>
      <c r="DQ616" s="58"/>
      <c r="DR616" s="58"/>
      <c r="DS616" s="58"/>
      <c r="DT616" s="58"/>
      <c r="DU616" s="58"/>
      <c r="DV616" s="58"/>
      <c r="DW616" s="58"/>
      <c r="DX616" s="58"/>
      <c r="DY616" s="58"/>
      <c r="DZ616" s="58"/>
      <c r="EA616" s="58"/>
      <c r="EB616" s="58"/>
      <c r="EC616" s="58"/>
      <c r="ED616" s="58"/>
      <c r="EE616" s="58"/>
      <c r="EF616" s="58"/>
      <c r="EG616" s="58"/>
      <c r="EH616" s="58"/>
      <c r="EI616" s="58"/>
      <c r="EJ616" s="58"/>
      <c r="EK616" s="58"/>
      <c r="EL616" s="58"/>
      <c r="EN616" s="4">
        <v>13</v>
      </c>
      <c r="EO616" s="8">
        <v>1</v>
      </c>
    </row>
    <row r="617" spans="2:145">
      <c r="B617" s="30" t="s">
        <v>1130</v>
      </c>
      <c r="C617" s="18" t="s">
        <v>210</v>
      </c>
      <c r="D617" s="4">
        <v>13</v>
      </c>
      <c r="E617" s="8">
        <v>13</v>
      </c>
      <c r="F617" s="8">
        <v>1</v>
      </c>
      <c r="I617" s="64">
        <v>3.63</v>
      </c>
      <c r="J617" s="64">
        <v>3.87</v>
      </c>
      <c r="K617" s="64">
        <v>0.49049999999999999</v>
      </c>
      <c r="L617" s="64">
        <v>75.02</v>
      </c>
      <c r="M617" s="64">
        <v>9.6000000000000002E-2</v>
      </c>
      <c r="N617" s="64">
        <v>0.09</v>
      </c>
      <c r="O617" s="64">
        <v>0.61650000000000005</v>
      </c>
      <c r="P617" s="64">
        <v>3.0499999999999999E-2</v>
      </c>
      <c r="Q617" s="64">
        <v>12.46</v>
      </c>
      <c r="R617" s="64">
        <v>2.7799999999999998E-2</v>
      </c>
      <c r="S617" s="64">
        <v>96.331400000000002</v>
      </c>
      <c r="T617" s="31"/>
      <c r="V617" s="58">
        <f t="shared" si="819"/>
        <v>3.7682417155776826</v>
      </c>
      <c r="W617" s="58"/>
      <c r="X617" s="58">
        <f t="shared" si="820"/>
        <v>4.0173816637150503</v>
      </c>
      <c r="Y617" s="58"/>
      <c r="Z617" s="58">
        <f t="shared" si="821"/>
        <v>0.50917976900574469</v>
      </c>
      <c r="AA617" s="58"/>
      <c r="AB617" s="58">
        <f t="shared" si="822"/>
        <v>77.876995455272109</v>
      </c>
      <c r="AC617" s="58"/>
      <c r="AD617" s="58">
        <f t="shared" si="823"/>
        <v>9.9655979254946986E-2</v>
      </c>
      <c r="AE617" s="58"/>
      <c r="AF617" s="58">
        <f t="shared" si="824"/>
        <v>9.3427480551512801E-2</v>
      </c>
      <c r="AG617" s="58"/>
      <c r="AH617" s="58">
        <f t="shared" si="825"/>
        <v>0.63997824177786267</v>
      </c>
      <c r="AI617" s="58"/>
      <c r="AJ617" s="58">
        <f t="shared" si="826"/>
        <v>3.1661535075790448E-2</v>
      </c>
      <c r="AK617" s="58"/>
      <c r="AL617" s="58">
        <f t="shared" si="827"/>
        <v>12.934515640798327</v>
      </c>
      <c r="AM617" s="58"/>
      <c r="AN617" s="58">
        <f t="shared" si="828"/>
        <v>2.8858710659245061E-2</v>
      </c>
      <c r="AO617" s="58"/>
      <c r="AP617" s="58">
        <f t="shared" si="829"/>
        <v>7.7856233792927334</v>
      </c>
      <c r="AQ617" s="58">
        <f t="shared" si="830"/>
        <v>2.4806201550387597E-2</v>
      </c>
      <c r="AR617" s="58">
        <f t="shared" si="831"/>
        <v>781.45833333333326</v>
      </c>
      <c r="AS617" s="58">
        <f t="shared" si="832"/>
        <v>19.385012919896639</v>
      </c>
      <c r="AT617" s="58">
        <f t="shared" si="833"/>
        <v>0.14598540145985403</v>
      </c>
      <c r="AU617" s="58">
        <f t="shared" si="834"/>
        <v>5.4499999999999993</v>
      </c>
      <c r="AV617" s="58">
        <f t="shared" si="835"/>
        <v>5.1093749999999991</v>
      </c>
      <c r="AW617" s="58">
        <f t="shared" si="836"/>
        <v>6.5382564649426817E-3</v>
      </c>
      <c r="AX617" s="58">
        <f t="shared" si="837"/>
        <v>42.091506747996981</v>
      </c>
      <c r="AY617" s="58"/>
      <c r="AZ617" s="58"/>
      <c r="BA617" s="58"/>
      <c r="BB617" s="58"/>
      <c r="BC617" s="58"/>
      <c r="BD617" s="58"/>
      <c r="BE617" s="58"/>
      <c r="BF617" s="58"/>
      <c r="BG617" s="58"/>
      <c r="BH617" s="58"/>
      <c r="BI617" s="58"/>
      <c r="BJ617" s="58"/>
      <c r="BK617" s="58"/>
      <c r="BL617" s="58"/>
      <c r="BM617" s="58"/>
      <c r="BN617" s="58"/>
      <c r="BO617" s="58"/>
      <c r="BP617" s="58"/>
      <c r="BQ617" s="58"/>
      <c r="BR617" s="58"/>
      <c r="BS617" s="58"/>
      <c r="BT617" s="58"/>
      <c r="BU617" s="58"/>
      <c r="BV617" s="58"/>
      <c r="BW617" s="58"/>
      <c r="BX617" s="58"/>
      <c r="BY617" s="58"/>
      <c r="BZ617" s="58"/>
      <c r="CA617" s="58"/>
      <c r="CB617" s="58"/>
      <c r="CC617" s="58"/>
      <c r="CD617" s="58"/>
      <c r="CE617" s="58"/>
      <c r="CF617" s="58"/>
      <c r="CG617" s="58"/>
      <c r="CH617" s="58"/>
      <c r="CI617" s="58"/>
      <c r="CJ617" s="58"/>
      <c r="CK617" s="58"/>
      <c r="CL617" s="58"/>
      <c r="CM617" s="58"/>
      <c r="CN617" s="58"/>
      <c r="CO617" s="58"/>
      <c r="CP617" s="58"/>
      <c r="CQ617" s="58"/>
      <c r="CR617" s="58"/>
      <c r="CS617" s="58"/>
      <c r="CT617" s="58"/>
      <c r="CU617" s="58"/>
      <c r="CV617" s="58"/>
      <c r="CW617" s="58"/>
      <c r="CX617" s="58"/>
      <c r="CY617" s="58"/>
      <c r="CZ617" s="58"/>
      <c r="DA617" s="58"/>
      <c r="DB617" s="58"/>
      <c r="DC617" s="58"/>
      <c r="DD617" s="58"/>
      <c r="DE617" s="58"/>
      <c r="DF617" s="58"/>
      <c r="DG617" s="58"/>
      <c r="DH617" s="58"/>
      <c r="DI617" s="58"/>
      <c r="DJ617" s="58"/>
      <c r="DK617" s="58"/>
      <c r="DL617" s="58"/>
      <c r="DM617" s="58"/>
      <c r="DN617" s="58"/>
      <c r="DO617" s="58"/>
      <c r="DP617" s="58"/>
      <c r="DQ617" s="58"/>
      <c r="DR617" s="58"/>
      <c r="DS617" s="58"/>
      <c r="DT617" s="58"/>
      <c r="DU617" s="58"/>
      <c r="DV617" s="58"/>
      <c r="DW617" s="58"/>
      <c r="DX617" s="58"/>
      <c r="DY617" s="58"/>
      <c r="DZ617" s="58"/>
      <c r="EA617" s="58"/>
      <c r="EB617" s="58"/>
      <c r="EC617" s="58"/>
      <c r="ED617" s="58"/>
      <c r="EE617" s="58"/>
      <c r="EF617" s="58"/>
      <c r="EG617" s="58"/>
      <c r="EH617" s="58"/>
      <c r="EI617" s="58"/>
      <c r="EJ617" s="58"/>
      <c r="EK617" s="58"/>
      <c r="EL617" s="58"/>
      <c r="EN617" s="4">
        <v>13</v>
      </c>
      <c r="EO617" s="8">
        <v>1</v>
      </c>
    </row>
    <row r="618" spans="2:145">
      <c r="B618" s="30" t="s">
        <v>1131</v>
      </c>
      <c r="C618" s="18" t="s">
        <v>210</v>
      </c>
      <c r="D618" s="4">
        <v>13</v>
      </c>
      <c r="E618" s="8">
        <v>13</v>
      </c>
      <c r="F618" s="8">
        <v>1</v>
      </c>
      <c r="I618" s="64">
        <v>3.6</v>
      </c>
      <c r="J618" s="64">
        <v>3.94</v>
      </c>
      <c r="K618" s="64">
        <v>0.4778</v>
      </c>
      <c r="L618" s="64">
        <v>75.33</v>
      </c>
      <c r="M618" s="64">
        <v>7.3499999999999996E-2</v>
      </c>
      <c r="N618" s="64">
        <v>7.0400000000000004E-2</v>
      </c>
      <c r="O618" s="64">
        <v>0.57440000000000002</v>
      </c>
      <c r="P618" s="64">
        <v>3.73E-2</v>
      </c>
      <c r="Q618" s="64">
        <v>12.21</v>
      </c>
      <c r="R618" s="64">
        <v>2.2000000000000001E-3</v>
      </c>
      <c r="S618" s="64">
        <v>96.315700000000007</v>
      </c>
      <c r="T618" s="31"/>
      <c r="V618" s="58">
        <f t="shared" si="819"/>
        <v>3.7377083902209085</v>
      </c>
      <c r="W618" s="58"/>
      <c r="X618" s="58">
        <f t="shared" si="820"/>
        <v>4.090714182630661</v>
      </c>
      <c r="Y618" s="58"/>
      <c r="Z618" s="58">
        <f t="shared" si="821"/>
        <v>0.49607696356876396</v>
      </c>
      <c r="AA618" s="58"/>
      <c r="AB618" s="58">
        <f t="shared" si="822"/>
        <v>78.211548065372511</v>
      </c>
      <c r="AC618" s="58"/>
      <c r="AD618" s="58">
        <f t="shared" si="823"/>
        <v>7.631154630034355E-2</v>
      </c>
      <c r="AE618" s="58"/>
      <c r="AF618" s="58">
        <f t="shared" si="824"/>
        <v>7.3092964075431102E-2</v>
      </c>
      <c r="AG618" s="58"/>
      <c r="AH618" s="58">
        <f t="shared" si="825"/>
        <v>0.59637213870635841</v>
      </c>
      <c r="AI618" s="58"/>
      <c r="AJ618" s="58">
        <f t="shared" si="826"/>
        <v>3.8726811932011079E-2</v>
      </c>
      <c r="AK618" s="58"/>
      <c r="AL618" s="58">
        <f t="shared" si="827"/>
        <v>12.677060956832582</v>
      </c>
      <c r="AM618" s="58"/>
      <c r="AN618" s="58">
        <f t="shared" si="828"/>
        <v>2.2841551273572219E-3</v>
      </c>
      <c r="AO618" s="58"/>
      <c r="AP618" s="58">
        <f t="shared" si="829"/>
        <v>7.8284225728515695</v>
      </c>
      <c r="AQ618" s="58">
        <f t="shared" si="830"/>
        <v>1.865482233502538E-2</v>
      </c>
      <c r="AR618" s="58">
        <f t="shared" si="831"/>
        <v>1024.8979591836735</v>
      </c>
      <c r="AS618" s="58">
        <f t="shared" si="832"/>
        <v>19.119289340101524</v>
      </c>
      <c r="AT618" s="58">
        <f t="shared" si="833"/>
        <v>0.1225626740947075</v>
      </c>
      <c r="AU618" s="58">
        <f t="shared" si="834"/>
        <v>6.7869318181818183</v>
      </c>
      <c r="AV618" s="58">
        <f t="shared" si="835"/>
        <v>6.5006802721088439</v>
      </c>
      <c r="AW618" s="58">
        <f t="shared" si="836"/>
        <v>6.3427585291384583E-3</v>
      </c>
      <c r="AX618" s="58">
        <f t="shared" si="837"/>
        <v>36.855952524226517</v>
      </c>
      <c r="AY618" s="58"/>
      <c r="AZ618" s="58"/>
      <c r="BA618" s="58"/>
      <c r="BB618" s="58"/>
      <c r="BC618" s="58"/>
      <c r="BD618" s="58"/>
      <c r="BE618" s="58"/>
      <c r="BF618" s="58"/>
      <c r="BG618" s="58"/>
      <c r="BH618" s="58"/>
      <c r="BI618" s="58"/>
      <c r="BJ618" s="58"/>
      <c r="BK618" s="58"/>
      <c r="BL618" s="58"/>
      <c r="BM618" s="58"/>
      <c r="BN618" s="58"/>
      <c r="BO618" s="58"/>
      <c r="BP618" s="58"/>
      <c r="BQ618" s="58"/>
      <c r="BR618" s="58"/>
      <c r="BS618" s="58"/>
      <c r="BT618" s="58"/>
      <c r="BU618" s="58"/>
      <c r="BV618" s="58"/>
      <c r="BW618" s="58"/>
      <c r="BX618" s="58"/>
      <c r="BY618" s="58"/>
      <c r="BZ618" s="58"/>
      <c r="CA618" s="58"/>
      <c r="CB618" s="58"/>
      <c r="CC618" s="58"/>
      <c r="CD618" s="58"/>
      <c r="CE618" s="58"/>
      <c r="CF618" s="58"/>
      <c r="CG618" s="58"/>
      <c r="CH618" s="58"/>
      <c r="CI618" s="58"/>
      <c r="CJ618" s="58"/>
      <c r="CK618" s="58"/>
      <c r="CL618" s="58"/>
      <c r="CM618" s="58"/>
      <c r="CN618" s="58"/>
      <c r="CO618" s="58"/>
      <c r="CP618" s="58"/>
      <c r="CQ618" s="58"/>
      <c r="CR618" s="58"/>
      <c r="CS618" s="58"/>
      <c r="CT618" s="58"/>
      <c r="CU618" s="58"/>
      <c r="CV618" s="58"/>
      <c r="CW618" s="58"/>
      <c r="CX618" s="58"/>
      <c r="CY618" s="58"/>
      <c r="CZ618" s="58"/>
      <c r="DA618" s="58"/>
      <c r="DB618" s="58"/>
      <c r="DC618" s="58"/>
      <c r="DD618" s="58"/>
      <c r="DE618" s="58"/>
      <c r="DF618" s="58"/>
      <c r="DG618" s="58"/>
      <c r="DH618" s="58"/>
      <c r="DI618" s="58"/>
      <c r="DJ618" s="58"/>
      <c r="DK618" s="58"/>
      <c r="DL618" s="58"/>
      <c r="DM618" s="58"/>
      <c r="DN618" s="58"/>
      <c r="DO618" s="58"/>
      <c r="DP618" s="58"/>
      <c r="DQ618" s="58"/>
      <c r="DR618" s="58"/>
      <c r="DS618" s="58"/>
      <c r="DT618" s="58"/>
      <c r="DU618" s="58"/>
      <c r="DV618" s="58"/>
      <c r="DW618" s="58"/>
      <c r="DX618" s="58"/>
      <c r="DY618" s="58"/>
      <c r="DZ618" s="58"/>
      <c r="EA618" s="58"/>
      <c r="EB618" s="58"/>
      <c r="EC618" s="58"/>
      <c r="ED618" s="58"/>
      <c r="EE618" s="58"/>
      <c r="EF618" s="58"/>
      <c r="EG618" s="58"/>
      <c r="EH618" s="58"/>
      <c r="EI618" s="58"/>
      <c r="EJ618" s="58"/>
      <c r="EK618" s="58"/>
      <c r="EL618" s="58"/>
      <c r="EN618" s="4">
        <v>13</v>
      </c>
      <c r="EO618" s="8">
        <v>1</v>
      </c>
    </row>
    <row r="619" spans="2:145">
      <c r="B619" s="30" t="s">
        <v>1132</v>
      </c>
      <c r="C619" s="18" t="s">
        <v>210</v>
      </c>
      <c r="D619" s="4">
        <v>13</v>
      </c>
      <c r="E619" s="8">
        <v>13</v>
      </c>
      <c r="F619" s="8">
        <v>1</v>
      </c>
      <c r="I619" s="64">
        <v>3.66</v>
      </c>
      <c r="J619" s="64">
        <v>3.79</v>
      </c>
      <c r="K619" s="64">
        <v>0.59250000000000003</v>
      </c>
      <c r="L619" s="64">
        <v>74.59</v>
      </c>
      <c r="M619" s="64">
        <v>6.6600000000000006E-2</v>
      </c>
      <c r="N619" s="64">
        <v>6.2300000000000001E-2</v>
      </c>
      <c r="O619" s="64">
        <v>0.62329999999999997</v>
      </c>
      <c r="P619" s="64">
        <v>8.8599999999999998E-2</v>
      </c>
      <c r="Q619" s="64">
        <v>12.33</v>
      </c>
      <c r="R619" s="64">
        <v>5.7999999999999996E-3</v>
      </c>
      <c r="S619" s="64">
        <v>95.809200000000004</v>
      </c>
      <c r="T619" s="31"/>
      <c r="V619" s="58">
        <f t="shared" si="819"/>
        <v>3.8200924337120026</v>
      </c>
      <c r="W619" s="58"/>
      <c r="X619" s="58">
        <f t="shared" si="820"/>
        <v>3.9557787769859258</v>
      </c>
      <c r="Y619" s="58"/>
      <c r="Z619" s="58">
        <f t="shared" si="821"/>
        <v>0.61841660299845946</v>
      </c>
      <c r="AA619" s="58"/>
      <c r="AB619" s="58">
        <f t="shared" si="822"/>
        <v>77.852648806168929</v>
      </c>
      <c r="AC619" s="58"/>
      <c r="AD619" s="58">
        <f t="shared" si="823"/>
        <v>6.9513157400333175E-2</v>
      </c>
      <c r="AE619" s="58"/>
      <c r="AF619" s="58">
        <f t="shared" si="824"/>
        <v>6.502507066127261E-2</v>
      </c>
      <c r="AG619" s="58"/>
      <c r="AH619" s="58">
        <f t="shared" si="825"/>
        <v>0.65056382894335818</v>
      </c>
      <c r="AI619" s="58"/>
      <c r="AJ619" s="58">
        <f t="shared" si="826"/>
        <v>9.2475461646689447E-2</v>
      </c>
      <c r="AK619" s="58"/>
      <c r="AL619" s="58">
        <f t="shared" si="827"/>
        <v>12.869327788980598</v>
      </c>
      <c r="AM619" s="58"/>
      <c r="AN619" s="58">
        <f t="shared" si="828"/>
        <v>6.0536983922212058E-3</v>
      </c>
      <c r="AO619" s="58"/>
      <c r="AP619" s="58">
        <f t="shared" si="829"/>
        <v>7.7758712106979289</v>
      </c>
      <c r="AQ619" s="58">
        <f t="shared" si="830"/>
        <v>1.7572559366754621E-2</v>
      </c>
      <c r="AR619" s="58">
        <f t="shared" si="831"/>
        <v>1119.9699699699697</v>
      </c>
      <c r="AS619" s="58">
        <f t="shared" si="832"/>
        <v>19.680738786279687</v>
      </c>
      <c r="AT619" s="58">
        <f t="shared" si="833"/>
        <v>9.995186908390824E-2</v>
      </c>
      <c r="AU619" s="58">
        <f t="shared" si="834"/>
        <v>9.5104333868378816</v>
      </c>
      <c r="AV619" s="58">
        <f t="shared" si="835"/>
        <v>8.8963963963963959</v>
      </c>
      <c r="AW619" s="58">
        <f t="shared" si="836"/>
        <v>7.9434240514814312E-3</v>
      </c>
      <c r="AX619" s="58">
        <f t="shared" si="837"/>
        <v>29.405055472465808</v>
      </c>
      <c r="AY619" s="58"/>
      <c r="AZ619" s="58"/>
      <c r="BA619" s="58"/>
      <c r="BB619" s="58"/>
      <c r="BC619" s="58"/>
      <c r="BD619" s="58"/>
      <c r="BE619" s="58"/>
      <c r="BF619" s="58"/>
      <c r="BG619" s="58"/>
      <c r="BH619" s="58"/>
      <c r="BI619" s="58"/>
      <c r="BJ619" s="58"/>
      <c r="BK619" s="58"/>
      <c r="BL619" s="58"/>
      <c r="BM619" s="58"/>
      <c r="BN619" s="58"/>
      <c r="BO619" s="58"/>
      <c r="BP619" s="58"/>
      <c r="BQ619" s="58"/>
      <c r="BR619" s="58"/>
      <c r="BS619" s="58"/>
      <c r="BT619" s="58"/>
      <c r="BU619" s="58"/>
      <c r="BV619" s="58"/>
      <c r="BW619" s="58"/>
      <c r="BX619" s="58"/>
      <c r="BY619" s="58"/>
      <c r="BZ619" s="58"/>
      <c r="CA619" s="58"/>
      <c r="CB619" s="58"/>
      <c r="CC619" s="58"/>
      <c r="CD619" s="58"/>
      <c r="CE619" s="58"/>
      <c r="CF619" s="58"/>
      <c r="CG619" s="58"/>
      <c r="CH619" s="58"/>
      <c r="CI619" s="58"/>
      <c r="CJ619" s="58"/>
      <c r="CK619" s="58"/>
      <c r="CL619" s="58"/>
      <c r="CM619" s="58"/>
      <c r="CN619" s="58"/>
      <c r="CO619" s="58"/>
      <c r="CP619" s="58"/>
      <c r="CQ619" s="58"/>
      <c r="CR619" s="58"/>
      <c r="CS619" s="58"/>
      <c r="CT619" s="58"/>
      <c r="CU619" s="58"/>
      <c r="CV619" s="58"/>
      <c r="CW619" s="58"/>
      <c r="CX619" s="58"/>
      <c r="CY619" s="58"/>
      <c r="CZ619" s="58"/>
      <c r="DA619" s="58"/>
      <c r="DB619" s="58"/>
      <c r="DC619" s="58"/>
      <c r="DD619" s="58"/>
      <c r="DE619" s="58"/>
      <c r="DF619" s="58"/>
      <c r="DG619" s="58"/>
      <c r="DH619" s="58"/>
      <c r="DI619" s="58"/>
      <c r="DJ619" s="58"/>
      <c r="DK619" s="58"/>
      <c r="DL619" s="58"/>
      <c r="DM619" s="58"/>
      <c r="DN619" s="58"/>
      <c r="DO619" s="58"/>
      <c r="DP619" s="58"/>
      <c r="DQ619" s="58"/>
      <c r="DR619" s="58"/>
      <c r="DS619" s="58"/>
      <c r="DT619" s="58"/>
      <c r="DU619" s="58"/>
      <c r="DV619" s="58"/>
      <c r="DW619" s="58"/>
      <c r="DX619" s="58"/>
      <c r="DY619" s="58"/>
      <c r="DZ619" s="58"/>
      <c r="EA619" s="58"/>
      <c r="EB619" s="58"/>
      <c r="EC619" s="58"/>
      <c r="ED619" s="58"/>
      <c r="EE619" s="58"/>
      <c r="EF619" s="58"/>
      <c r="EG619" s="58"/>
      <c r="EH619" s="58"/>
      <c r="EI619" s="58"/>
      <c r="EJ619" s="58"/>
      <c r="EK619" s="58"/>
      <c r="EL619" s="58"/>
      <c r="EN619" s="4">
        <v>13</v>
      </c>
      <c r="EO619" s="8">
        <v>1</v>
      </c>
    </row>
    <row r="620" spans="2:145">
      <c r="B620" s="30" t="s">
        <v>1133</v>
      </c>
      <c r="C620" s="18" t="s">
        <v>210</v>
      </c>
      <c r="D620" s="4">
        <v>13</v>
      </c>
      <c r="E620" s="8">
        <v>13</v>
      </c>
      <c r="F620" s="8">
        <v>1</v>
      </c>
      <c r="I620" s="64">
        <v>3.56</v>
      </c>
      <c r="J620" s="64">
        <v>3.85</v>
      </c>
      <c r="K620" s="64">
        <v>0.49690000000000001</v>
      </c>
      <c r="L620" s="64">
        <v>75.39</v>
      </c>
      <c r="M620" s="64">
        <v>9.0399999999999994E-2</v>
      </c>
      <c r="N620" s="64">
        <v>7.5700000000000003E-2</v>
      </c>
      <c r="O620" s="64">
        <v>0.62739999999999996</v>
      </c>
      <c r="P620" s="64">
        <v>4.5400000000000003E-2</v>
      </c>
      <c r="Q620" s="64">
        <v>12.28</v>
      </c>
      <c r="R620" s="64">
        <v>6.9999999999999999E-4</v>
      </c>
      <c r="S620" s="64">
        <v>96.416600000000003</v>
      </c>
      <c r="T620" s="31"/>
      <c r="V620" s="58">
        <f t="shared" si="819"/>
        <v>3.692310245331198</v>
      </c>
      <c r="W620" s="58"/>
      <c r="X620" s="58">
        <f t="shared" si="820"/>
        <v>3.9930883271137958</v>
      </c>
      <c r="Y620" s="58"/>
      <c r="Z620" s="58">
        <f t="shared" si="821"/>
        <v>0.51536768564749225</v>
      </c>
      <c r="AA620" s="58"/>
      <c r="AB620" s="58">
        <f t="shared" si="822"/>
        <v>78.191929605482869</v>
      </c>
      <c r="AC620" s="58"/>
      <c r="AD620" s="58">
        <f t="shared" si="823"/>
        <v>9.3759788252230414E-2</v>
      </c>
      <c r="AE620" s="58"/>
      <c r="AF620" s="58">
        <f t="shared" si="824"/>
        <v>7.8513451003250481E-2</v>
      </c>
      <c r="AG620" s="58"/>
      <c r="AH620" s="58">
        <f t="shared" si="825"/>
        <v>0.65071782244966114</v>
      </c>
      <c r="AI620" s="58"/>
      <c r="AJ620" s="58">
        <f t="shared" si="826"/>
        <v>4.7087327285965278E-2</v>
      </c>
      <c r="AK620" s="58"/>
      <c r="AL620" s="58">
        <f t="shared" si="827"/>
        <v>12.736396014794133</v>
      </c>
      <c r="AM620" s="58"/>
      <c r="AN620" s="58">
        <f t="shared" si="828"/>
        <v>7.2601605947523551E-4</v>
      </c>
      <c r="AO620" s="58"/>
      <c r="AP620" s="58">
        <f t="shared" si="829"/>
        <v>7.6853985724449938</v>
      </c>
      <c r="AQ620" s="58">
        <f t="shared" si="830"/>
        <v>2.3480519480519477E-2</v>
      </c>
      <c r="AR620" s="58">
        <f t="shared" si="831"/>
        <v>833.96017699115055</v>
      </c>
      <c r="AS620" s="58">
        <f t="shared" si="832"/>
        <v>19.581818181818182</v>
      </c>
      <c r="AT620" s="58">
        <f t="shared" si="833"/>
        <v>0.12065667835511636</v>
      </c>
      <c r="AU620" s="58">
        <f t="shared" si="834"/>
        <v>6.5640686922060762</v>
      </c>
      <c r="AV620" s="58">
        <f t="shared" si="835"/>
        <v>5.4966814159292046</v>
      </c>
      <c r="AW620" s="58">
        <f t="shared" si="836"/>
        <v>6.5910598222575943E-3</v>
      </c>
      <c r="AX620" s="58">
        <f t="shared" si="837"/>
        <v>37.636329431089948</v>
      </c>
      <c r="AY620" s="58"/>
      <c r="AZ620" s="58"/>
      <c r="BA620" s="58"/>
      <c r="BB620" s="58"/>
      <c r="BC620" s="58"/>
      <c r="BD620" s="58"/>
      <c r="BE620" s="58"/>
      <c r="BF620" s="58"/>
      <c r="BG620" s="58"/>
      <c r="BH620" s="58"/>
      <c r="BI620" s="58"/>
      <c r="BJ620" s="58"/>
      <c r="BK620" s="58"/>
      <c r="BL620" s="58"/>
      <c r="BM620" s="58"/>
      <c r="BN620" s="58"/>
      <c r="BO620" s="58"/>
      <c r="BP620" s="58"/>
      <c r="BQ620" s="58"/>
      <c r="BR620" s="58"/>
      <c r="BS620" s="58"/>
      <c r="BT620" s="58"/>
      <c r="BU620" s="58"/>
      <c r="BV620" s="58"/>
      <c r="BW620" s="58"/>
      <c r="BX620" s="58"/>
      <c r="BY620" s="58"/>
      <c r="BZ620" s="58"/>
      <c r="CA620" s="58"/>
      <c r="CB620" s="58"/>
      <c r="CC620" s="58"/>
      <c r="CD620" s="58"/>
      <c r="CE620" s="58"/>
      <c r="CF620" s="58"/>
      <c r="CG620" s="58"/>
      <c r="CH620" s="58"/>
      <c r="CI620" s="58"/>
      <c r="CJ620" s="58"/>
      <c r="CK620" s="58"/>
      <c r="CL620" s="58"/>
      <c r="CM620" s="58"/>
      <c r="CN620" s="58"/>
      <c r="CO620" s="58"/>
      <c r="CP620" s="58"/>
      <c r="CQ620" s="58"/>
      <c r="CR620" s="58"/>
      <c r="CS620" s="58"/>
      <c r="CT620" s="58"/>
      <c r="CU620" s="58"/>
      <c r="CV620" s="58"/>
      <c r="CW620" s="58"/>
      <c r="CX620" s="58"/>
      <c r="CY620" s="58"/>
      <c r="CZ620" s="58"/>
      <c r="DA620" s="58"/>
      <c r="DB620" s="58"/>
      <c r="DC620" s="58"/>
      <c r="DD620" s="58"/>
      <c r="DE620" s="58"/>
      <c r="DF620" s="58"/>
      <c r="DG620" s="58"/>
      <c r="DH620" s="58"/>
      <c r="DI620" s="58"/>
      <c r="DJ620" s="58"/>
      <c r="DK620" s="58"/>
      <c r="DL620" s="58"/>
      <c r="DM620" s="58"/>
      <c r="DN620" s="58"/>
      <c r="DO620" s="58"/>
      <c r="DP620" s="58"/>
      <c r="DQ620" s="58"/>
      <c r="DR620" s="58"/>
      <c r="DS620" s="58"/>
      <c r="DT620" s="58"/>
      <c r="DU620" s="58"/>
      <c r="DV620" s="58"/>
      <c r="DW620" s="58"/>
      <c r="DX620" s="58"/>
      <c r="DY620" s="58"/>
      <c r="DZ620" s="58"/>
      <c r="EA620" s="58"/>
      <c r="EB620" s="58"/>
      <c r="EC620" s="58"/>
      <c r="ED620" s="58"/>
      <c r="EE620" s="58"/>
      <c r="EF620" s="58"/>
      <c r="EG620" s="58"/>
      <c r="EH620" s="58"/>
      <c r="EI620" s="58"/>
      <c r="EJ620" s="58"/>
      <c r="EK620" s="58"/>
      <c r="EL620" s="58"/>
      <c r="EN620" s="4">
        <v>13</v>
      </c>
      <c r="EO620" s="8">
        <v>1</v>
      </c>
    </row>
    <row r="621" spans="2:145">
      <c r="B621" s="30" t="s">
        <v>1134</v>
      </c>
      <c r="C621" s="18" t="s">
        <v>210</v>
      </c>
      <c r="D621" s="4">
        <v>13</v>
      </c>
      <c r="E621" s="8">
        <v>13</v>
      </c>
      <c r="F621" s="8">
        <v>1</v>
      </c>
      <c r="I621" s="64">
        <v>3.51</v>
      </c>
      <c r="J621" s="64">
        <v>4.08</v>
      </c>
      <c r="K621" s="64">
        <v>0.47139999999999999</v>
      </c>
      <c r="L621" s="64">
        <v>75.14</v>
      </c>
      <c r="M621" s="64">
        <v>8.7499999999999994E-2</v>
      </c>
      <c r="N621" s="64">
        <v>7.6899999999999996E-2</v>
      </c>
      <c r="O621" s="64">
        <v>0.58089999999999997</v>
      </c>
      <c r="P621" s="64">
        <v>0.10879999999999999</v>
      </c>
      <c r="Q621" s="64">
        <v>12.35</v>
      </c>
      <c r="R621" s="64">
        <v>2.4500000000000001E-2</v>
      </c>
      <c r="S621" s="64">
        <v>96.430099999999996</v>
      </c>
      <c r="T621" s="31"/>
      <c r="V621" s="58">
        <f t="shared" si="819"/>
        <v>3.6399423001739084</v>
      </c>
      <c r="W621" s="58"/>
      <c r="X621" s="58">
        <f t="shared" si="820"/>
        <v>4.2310440412277908</v>
      </c>
      <c r="Y621" s="58"/>
      <c r="Z621" s="58">
        <f t="shared" si="821"/>
        <v>0.48885151005754429</v>
      </c>
      <c r="AA621" s="58"/>
      <c r="AB621" s="58">
        <f t="shared" si="822"/>
        <v>77.921727759278482</v>
      </c>
      <c r="AC621" s="58"/>
      <c r="AD621" s="58">
        <f t="shared" si="823"/>
        <v>9.0739302354762671E-2</v>
      </c>
      <c r="AE621" s="58"/>
      <c r="AF621" s="58">
        <f t="shared" si="824"/>
        <v>7.9746884012357133E-2</v>
      </c>
      <c r="AG621" s="58"/>
      <c r="AH621" s="58">
        <f t="shared" si="825"/>
        <v>0.60240526557579011</v>
      </c>
      <c r="AI621" s="58"/>
      <c r="AJ621" s="58">
        <f t="shared" si="826"/>
        <v>0.11282784109940776</v>
      </c>
      <c r="AK621" s="58"/>
      <c r="AL621" s="58">
        <f t="shared" si="827"/>
        <v>12.807204389500789</v>
      </c>
      <c r="AM621" s="58"/>
      <c r="AN621" s="58">
        <f t="shared" si="828"/>
        <v>2.540700465933355E-2</v>
      </c>
      <c r="AO621" s="58"/>
      <c r="AP621" s="58">
        <f t="shared" si="829"/>
        <v>7.8709863414016992</v>
      </c>
      <c r="AQ621" s="58">
        <f t="shared" si="830"/>
        <v>2.1446078431372549E-2</v>
      </c>
      <c r="AR621" s="58">
        <f t="shared" si="831"/>
        <v>858.74285714285713</v>
      </c>
      <c r="AS621" s="58">
        <f t="shared" si="832"/>
        <v>18.416666666666668</v>
      </c>
      <c r="AT621" s="58">
        <f t="shared" si="833"/>
        <v>0.13238078843174383</v>
      </c>
      <c r="AU621" s="58">
        <f t="shared" si="834"/>
        <v>6.130039011703512</v>
      </c>
      <c r="AV621" s="58">
        <f t="shared" si="835"/>
        <v>5.3874285714285719</v>
      </c>
      <c r="AW621" s="58">
        <f t="shared" si="836"/>
        <v>6.2736225712004259E-3</v>
      </c>
      <c r="AX621" s="58">
        <f t="shared" si="837"/>
        <v>39.255056337589906</v>
      </c>
      <c r="AY621" s="58"/>
      <c r="AZ621" s="58"/>
      <c r="BA621" s="58"/>
      <c r="BB621" s="58"/>
      <c r="BC621" s="58"/>
      <c r="BD621" s="58"/>
      <c r="BE621" s="58"/>
      <c r="BF621" s="58"/>
      <c r="BG621" s="58"/>
      <c r="BH621" s="58"/>
      <c r="BI621" s="58"/>
      <c r="BJ621" s="58"/>
      <c r="BK621" s="58"/>
      <c r="BL621" s="58"/>
      <c r="BM621" s="58"/>
      <c r="BN621" s="58"/>
      <c r="BO621" s="58"/>
      <c r="BP621" s="58"/>
      <c r="BQ621" s="58"/>
      <c r="BR621" s="58"/>
      <c r="BS621" s="58"/>
      <c r="BT621" s="58"/>
      <c r="BU621" s="58"/>
      <c r="BV621" s="58"/>
      <c r="BW621" s="58"/>
      <c r="BX621" s="58"/>
      <c r="BY621" s="58"/>
      <c r="BZ621" s="58"/>
      <c r="CA621" s="58"/>
      <c r="CB621" s="58"/>
      <c r="CC621" s="58"/>
      <c r="CD621" s="58"/>
      <c r="CE621" s="58"/>
      <c r="CF621" s="58"/>
      <c r="CG621" s="58"/>
      <c r="CH621" s="58"/>
      <c r="CI621" s="58"/>
      <c r="CJ621" s="58"/>
      <c r="CK621" s="58"/>
      <c r="CL621" s="58"/>
      <c r="CM621" s="58"/>
      <c r="CN621" s="58"/>
      <c r="CO621" s="58"/>
      <c r="CP621" s="58"/>
      <c r="CQ621" s="58"/>
      <c r="CR621" s="58"/>
      <c r="CS621" s="58"/>
      <c r="CT621" s="58"/>
      <c r="CU621" s="58"/>
      <c r="CV621" s="58"/>
      <c r="CW621" s="58"/>
      <c r="CX621" s="58"/>
      <c r="CY621" s="58"/>
      <c r="CZ621" s="58"/>
      <c r="DA621" s="58"/>
      <c r="DB621" s="58"/>
      <c r="DC621" s="58"/>
      <c r="DD621" s="58"/>
      <c r="DE621" s="58"/>
      <c r="DF621" s="58"/>
      <c r="DG621" s="58"/>
      <c r="DH621" s="58"/>
      <c r="DI621" s="58"/>
      <c r="DJ621" s="58"/>
      <c r="DK621" s="58"/>
      <c r="DL621" s="58"/>
      <c r="DM621" s="58"/>
      <c r="DN621" s="58"/>
      <c r="DO621" s="58"/>
      <c r="DP621" s="58"/>
      <c r="DQ621" s="58"/>
      <c r="DR621" s="58"/>
      <c r="DS621" s="58"/>
      <c r="DT621" s="58"/>
      <c r="DU621" s="58"/>
      <c r="DV621" s="58"/>
      <c r="DW621" s="58"/>
      <c r="DX621" s="58"/>
      <c r="DY621" s="58"/>
      <c r="DZ621" s="58"/>
      <c r="EA621" s="58"/>
      <c r="EB621" s="58"/>
      <c r="EC621" s="58"/>
      <c r="ED621" s="58"/>
      <c r="EE621" s="58"/>
      <c r="EF621" s="58"/>
      <c r="EG621" s="58"/>
      <c r="EH621" s="58"/>
      <c r="EI621" s="58"/>
      <c r="EJ621" s="58"/>
      <c r="EK621" s="58"/>
      <c r="EL621" s="58"/>
      <c r="EN621" s="4">
        <v>13</v>
      </c>
      <c r="EO621" s="8">
        <v>1</v>
      </c>
    </row>
    <row r="622" spans="2:145">
      <c r="B622" s="30" t="s">
        <v>1135</v>
      </c>
      <c r="C622" s="18" t="s">
        <v>210</v>
      </c>
      <c r="D622" s="4">
        <v>13</v>
      </c>
      <c r="E622" s="8">
        <v>13</v>
      </c>
      <c r="F622" s="8">
        <v>1</v>
      </c>
      <c r="I622" s="64">
        <v>3.71</v>
      </c>
      <c r="J622" s="64">
        <v>3.84</v>
      </c>
      <c r="K622" s="64">
        <v>0.57340000000000002</v>
      </c>
      <c r="L622" s="64">
        <v>74.87</v>
      </c>
      <c r="M622" s="64">
        <v>5.5800000000000002E-2</v>
      </c>
      <c r="N622" s="64">
        <v>6.93E-2</v>
      </c>
      <c r="O622" s="64">
        <v>0.62360000000000004</v>
      </c>
      <c r="P622" s="64">
        <v>6.0000000000000001E-3</v>
      </c>
      <c r="Q622" s="64">
        <v>12.22</v>
      </c>
      <c r="R622" s="64">
        <v>0.03</v>
      </c>
      <c r="S622" s="64">
        <v>95.998199999999997</v>
      </c>
      <c r="T622" s="31"/>
      <c r="V622" s="58">
        <f t="shared" si="819"/>
        <v>3.8646557956295013</v>
      </c>
      <c r="W622" s="58"/>
      <c r="X622" s="58">
        <f t="shared" si="820"/>
        <v>4.0000750014062767</v>
      </c>
      <c r="Y622" s="58"/>
      <c r="Z622" s="58">
        <f t="shared" si="821"/>
        <v>0.59730286609540606</v>
      </c>
      <c r="AA622" s="58"/>
      <c r="AB622" s="58">
        <f t="shared" si="822"/>
        <v>77.991045665439557</v>
      </c>
      <c r="AC622" s="58"/>
      <c r="AD622" s="58">
        <f t="shared" si="823"/>
        <v>5.8126089864184959E-2</v>
      </c>
      <c r="AE622" s="58"/>
      <c r="AF622" s="58">
        <f t="shared" si="824"/>
        <v>7.2188853541003892E-2</v>
      </c>
      <c r="AG622" s="58"/>
      <c r="AH622" s="58">
        <f t="shared" si="825"/>
        <v>0.64959551324920684</v>
      </c>
      <c r="AI622" s="58"/>
      <c r="AJ622" s="58">
        <f t="shared" si="826"/>
        <v>6.2501171896973068E-3</v>
      </c>
      <c r="AK622" s="58"/>
      <c r="AL622" s="58">
        <f t="shared" si="827"/>
        <v>12.729405343016849</v>
      </c>
      <c r="AM622" s="58"/>
      <c r="AN622" s="58">
        <f t="shared" si="828"/>
        <v>3.1250585948486537E-2</v>
      </c>
      <c r="AO622" s="58"/>
      <c r="AP622" s="58">
        <f t="shared" si="829"/>
        <v>7.8647307970357776</v>
      </c>
      <c r="AQ622" s="58">
        <f t="shared" si="830"/>
        <v>1.4531250000000001E-2</v>
      </c>
      <c r="AR622" s="58">
        <f t="shared" si="831"/>
        <v>1341.7562724014335</v>
      </c>
      <c r="AS622" s="58">
        <f t="shared" si="832"/>
        <v>19.497395833333332</v>
      </c>
      <c r="AT622" s="58">
        <f t="shared" si="833"/>
        <v>0.11112892880051313</v>
      </c>
      <c r="AU622" s="58">
        <f t="shared" si="834"/>
        <v>8.2741702741702756</v>
      </c>
      <c r="AV622" s="58">
        <f t="shared" si="835"/>
        <v>10.275985663082437</v>
      </c>
      <c r="AW622" s="58">
        <f t="shared" si="836"/>
        <v>7.6586082543074682E-3</v>
      </c>
      <c r="AX622" s="58">
        <f t="shared" si="837"/>
        <v>32.376096809563244</v>
      </c>
      <c r="AY622" s="58"/>
      <c r="AZ622" s="58"/>
      <c r="BA622" s="58"/>
      <c r="BB622" s="58"/>
      <c r="BC622" s="58"/>
      <c r="BD622" s="58"/>
      <c r="BE622" s="58"/>
      <c r="BF622" s="58"/>
      <c r="BG622" s="58"/>
      <c r="BH622" s="58"/>
      <c r="BI622" s="58"/>
      <c r="BJ622" s="58"/>
      <c r="BK622" s="58"/>
      <c r="BL622" s="58"/>
      <c r="BM622" s="58"/>
      <c r="BN622" s="58"/>
      <c r="BO622" s="58"/>
      <c r="BP622" s="58"/>
      <c r="BQ622" s="58"/>
      <c r="BR622" s="58"/>
      <c r="BS622" s="58"/>
      <c r="BT622" s="58"/>
      <c r="BU622" s="58"/>
      <c r="BV622" s="58"/>
      <c r="BW622" s="58"/>
      <c r="BX622" s="58"/>
      <c r="BY622" s="58"/>
      <c r="BZ622" s="58"/>
      <c r="CA622" s="58"/>
      <c r="CB622" s="58"/>
      <c r="CC622" s="58"/>
      <c r="CD622" s="58"/>
      <c r="CE622" s="58"/>
      <c r="CF622" s="58"/>
      <c r="CG622" s="58"/>
      <c r="CH622" s="58"/>
      <c r="CI622" s="58"/>
      <c r="CJ622" s="58"/>
      <c r="CK622" s="58"/>
      <c r="CL622" s="58"/>
      <c r="CM622" s="58"/>
      <c r="CN622" s="58"/>
      <c r="CO622" s="58"/>
      <c r="CP622" s="58"/>
      <c r="CQ622" s="58"/>
      <c r="CR622" s="58"/>
      <c r="CS622" s="58"/>
      <c r="CT622" s="58"/>
      <c r="CU622" s="58"/>
      <c r="CV622" s="58"/>
      <c r="CW622" s="58"/>
      <c r="CX622" s="58"/>
      <c r="CY622" s="58"/>
      <c r="CZ622" s="58"/>
      <c r="DA622" s="58"/>
      <c r="DB622" s="58"/>
      <c r="DC622" s="58"/>
      <c r="DD622" s="58"/>
      <c r="DE622" s="58"/>
      <c r="DF622" s="58"/>
      <c r="DG622" s="58"/>
      <c r="DH622" s="58"/>
      <c r="DI622" s="58"/>
      <c r="DJ622" s="58"/>
      <c r="DK622" s="58"/>
      <c r="DL622" s="58"/>
      <c r="DM622" s="58"/>
      <c r="DN622" s="58"/>
      <c r="DO622" s="58"/>
      <c r="DP622" s="58"/>
      <c r="DQ622" s="58"/>
      <c r="DR622" s="58"/>
      <c r="DS622" s="58"/>
      <c r="DT622" s="58"/>
      <c r="DU622" s="58"/>
      <c r="DV622" s="58"/>
      <c r="DW622" s="58"/>
      <c r="DX622" s="58"/>
      <c r="DY622" s="58"/>
      <c r="DZ622" s="58"/>
      <c r="EA622" s="58"/>
      <c r="EB622" s="58"/>
      <c r="EC622" s="58"/>
      <c r="ED622" s="58"/>
      <c r="EE622" s="58"/>
      <c r="EF622" s="58"/>
      <c r="EG622" s="58"/>
      <c r="EH622" s="58"/>
      <c r="EI622" s="58"/>
      <c r="EJ622" s="58"/>
      <c r="EK622" s="58"/>
      <c r="EL622" s="58"/>
      <c r="EN622" s="4">
        <v>13</v>
      </c>
      <c r="EO622" s="8">
        <v>1</v>
      </c>
    </row>
    <row r="623" spans="2:145">
      <c r="B623" s="30" t="s">
        <v>1136</v>
      </c>
      <c r="C623" s="18" t="s">
        <v>210</v>
      </c>
      <c r="D623" s="4">
        <v>13</v>
      </c>
      <c r="E623" s="8">
        <v>13</v>
      </c>
      <c r="F623" s="8">
        <v>1</v>
      </c>
      <c r="I623" s="64">
        <v>3.64</v>
      </c>
      <c r="J623" s="64">
        <v>3.99</v>
      </c>
      <c r="K623" s="64">
        <v>0.4652</v>
      </c>
      <c r="L623" s="64">
        <v>74.95</v>
      </c>
      <c r="M623" s="64">
        <v>7.1900000000000006E-2</v>
      </c>
      <c r="N623" s="64">
        <v>0.09</v>
      </c>
      <c r="O623" s="64">
        <v>0.62380000000000002</v>
      </c>
      <c r="P623" s="64">
        <v>1.1900000000000001E-2</v>
      </c>
      <c r="Q623" s="64">
        <v>12.37</v>
      </c>
      <c r="R623" s="64">
        <v>1.7299999999999999E-2</v>
      </c>
      <c r="S623" s="64">
        <v>96.230099999999993</v>
      </c>
      <c r="T623" s="31"/>
      <c r="V623" s="58">
        <f t="shared" si="819"/>
        <v>3.782600246700357</v>
      </c>
      <c r="W623" s="58"/>
      <c r="X623" s="58">
        <f t="shared" si="820"/>
        <v>4.1463118088830839</v>
      </c>
      <c r="Y623" s="58"/>
      <c r="Z623" s="58">
        <f t="shared" si="821"/>
        <v>0.48342462493544125</v>
      </c>
      <c r="AA623" s="58"/>
      <c r="AB623" s="58">
        <f t="shared" si="822"/>
        <v>77.886233101701038</v>
      </c>
      <c r="AC623" s="58"/>
      <c r="AD623" s="58">
        <f t="shared" si="823"/>
        <v>7.4716746631251565E-2</v>
      </c>
      <c r="AE623" s="58"/>
      <c r="AF623" s="58">
        <f t="shared" si="824"/>
        <v>9.3525830275558275E-2</v>
      </c>
      <c r="AG623" s="58"/>
      <c r="AH623" s="58">
        <f t="shared" si="825"/>
        <v>0.64823792139881398</v>
      </c>
      <c r="AI623" s="58"/>
      <c r="AJ623" s="58">
        <f t="shared" si="826"/>
        <v>1.2366193114212708E-2</v>
      </c>
      <c r="AK623" s="58"/>
      <c r="AL623" s="58">
        <f t="shared" si="827"/>
        <v>12.854605783429509</v>
      </c>
      <c r="AM623" s="58"/>
      <c r="AN623" s="58">
        <f t="shared" si="828"/>
        <v>1.7977742930746204E-2</v>
      </c>
      <c r="AO623" s="58"/>
      <c r="AP623" s="58">
        <f t="shared" si="829"/>
        <v>7.9289120555834405</v>
      </c>
      <c r="AQ623" s="58">
        <f t="shared" si="830"/>
        <v>1.8020050125313283E-2</v>
      </c>
      <c r="AR623" s="58">
        <f t="shared" si="831"/>
        <v>1042.4200278164117</v>
      </c>
      <c r="AS623" s="58">
        <f t="shared" si="832"/>
        <v>18.784461152882205</v>
      </c>
      <c r="AT623" s="58">
        <f t="shared" si="833"/>
        <v>0.14427701186277653</v>
      </c>
      <c r="AU623" s="58">
        <f t="shared" si="834"/>
        <v>5.1688888888888895</v>
      </c>
      <c r="AV623" s="58">
        <f t="shared" si="835"/>
        <v>6.4700973574408893</v>
      </c>
      <c r="AW623" s="58">
        <f t="shared" si="836"/>
        <v>6.2068045363575719E-3</v>
      </c>
      <c r="AX623" s="58">
        <f t="shared" si="837"/>
        <v>43.387455893350449</v>
      </c>
      <c r="AY623" s="58"/>
      <c r="AZ623" s="58"/>
      <c r="BA623" s="58"/>
      <c r="BB623" s="58"/>
      <c r="BC623" s="58"/>
      <c r="BD623" s="58"/>
      <c r="BE623" s="58"/>
      <c r="BF623" s="58"/>
      <c r="BG623" s="58"/>
      <c r="BH623" s="58"/>
      <c r="BI623" s="58"/>
      <c r="BJ623" s="58"/>
      <c r="BK623" s="58"/>
      <c r="BL623" s="58"/>
      <c r="BM623" s="58"/>
      <c r="BN623" s="58"/>
      <c r="BO623" s="58"/>
      <c r="BP623" s="58"/>
      <c r="BQ623" s="58"/>
      <c r="BR623" s="58"/>
      <c r="BS623" s="58"/>
      <c r="BT623" s="58"/>
      <c r="BU623" s="58"/>
      <c r="BV623" s="58"/>
      <c r="BW623" s="58"/>
      <c r="BX623" s="58"/>
      <c r="BY623" s="58"/>
      <c r="BZ623" s="58"/>
      <c r="CA623" s="58"/>
      <c r="CB623" s="58"/>
      <c r="CC623" s="58"/>
      <c r="CD623" s="58"/>
      <c r="CE623" s="58"/>
      <c r="CF623" s="58"/>
      <c r="CG623" s="58"/>
      <c r="CH623" s="58"/>
      <c r="CI623" s="58"/>
      <c r="CJ623" s="58"/>
      <c r="CK623" s="58"/>
      <c r="CL623" s="58"/>
      <c r="CM623" s="58"/>
      <c r="CN623" s="58"/>
      <c r="CO623" s="58"/>
      <c r="CP623" s="58"/>
      <c r="CQ623" s="58"/>
      <c r="CR623" s="58"/>
      <c r="CS623" s="58"/>
      <c r="CT623" s="58"/>
      <c r="CU623" s="58"/>
      <c r="CV623" s="58"/>
      <c r="CW623" s="58"/>
      <c r="CX623" s="58"/>
      <c r="CY623" s="58"/>
      <c r="CZ623" s="58"/>
      <c r="DA623" s="58"/>
      <c r="DB623" s="58"/>
      <c r="DC623" s="58"/>
      <c r="DD623" s="58"/>
      <c r="DE623" s="58"/>
      <c r="DF623" s="58"/>
      <c r="DG623" s="58"/>
      <c r="DH623" s="58"/>
      <c r="DI623" s="58"/>
      <c r="DJ623" s="58"/>
      <c r="DK623" s="58"/>
      <c r="DL623" s="58"/>
      <c r="DM623" s="58"/>
      <c r="DN623" s="58"/>
      <c r="DO623" s="58"/>
      <c r="DP623" s="58"/>
      <c r="DQ623" s="58"/>
      <c r="DR623" s="58"/>
      <c r="DS623" s="58"/>
      <c r="DT623" s="58"/>
      <c r="DU623" s="58"/>
      <c r="DV623" s="58"/>
      <c r="DW623" s="58"/>
      <c r="DX623" s="58"/>
      <c r="DY623" s="58"/>
      <c r="DZ623" s="58"/>
      <c r="EA623" s="58"/>
      <c r="EB623" s="58"/>
      <c r="EC623" s="58"/>
      <c r="ED623" s="58"/>
      <c r="EE623" s="58"/>
      <c r="EF623" s="58"/>
      <c r="EG623" s="58"/>
      <c r="EH623" s="58"/>
      <c r="EI623" s="58"/>
      <c r="EJ623" s="58"/>
      <c r="EK623" s="58"/>
      <c r="EL623" s="58"/>
      <c r="EN623" s="4">
        <v>13</v>
      </c>
      <c r="EO623" s="8">
        <v>1</v>
      </c>
    </row>
    <row r="624" spans="2:145">
      <c r="B624" s="30" t="s">
        <v>1137</v>
      </c>
      <c r="C624" s="18" t="s">
        <v>210</v>
      </c>
      <c r="D624" s="4">
        <v>13</v>
      </c>
      <c r="E624" s="8">
        <v>13</v>
      </c>
      <c r="F624" s="8">
        <v>1</v>
      </c>
      <c r="I624" s="64">
        <v>3.65</v>
      </c>
      <c r="J624" s="64">
        <v>3.85</v>
      </c>
      <c r="K624" s="64">
        <v>0.32519999999999999</v>
      </c>
      <c r="L624" s="64">
        <v>75.599999999999994</v>
      </c>
      <c r="M624" s="64">
        <v>0.1232</v>
      </c>
      <c r="N624" s="64">
        <v>6.2799999999999995E-2</v>
      </c>
      <c r="O624" s="64">
        <v>0.64690000000000003</v>
      </c>
      <c r="P624" s="64">
        <v>0.13789999999999999</v>
      </c>
      <c r="Q624" s="64">
        <v>12.34</v>
      </c>
      <c r="R624" s="64">
        <v>0</v>
      </c>
      <c r="S624" s="64">
        <v>96.736000000000004</v>
      </c>
      <c r="T624" s="31"/>
      <c r="V624" s="58">
        <f t="shared" si="819"/>
        <v>3.7731558054912337</v>
      </c>
      <c r="W624" s="58"/>
      <c r="X624" s="58">
        <f t="shared" si="820"/>
        <v>3.9799040688058218</v>
      </c>
      <c r="Y624" s="58"/>
      <c r="Z624" s="58">
        <f t="shared" si="821"/>
        <v>0.33617267614952029</v>
      </c>
      <c r="AA624" s="58"/>
      <c r="AB624" s="58">
        <f t="shared" si="822"/>
        <v>78.150843532914308</v>
      </c>
      <c r="AC624" s="58"/>
      <c r="AD624" s="58">
        <f t="shared" si="823"/>
        <v>0.12735693020178629</v>
      </c>
      <c r="AE624" s="58"/>
      <c r="AF624" s="58">
        <f t="shared" si="824"/>
        <v>6.4918954680780669E-2</v>
      </c>
      <c r="AG624" s="58"/>
      <c r="AH624" s="58">
        <f t="shared" si="825"/>
        <v>0.66872725769103536</v>
      </c>
      <c r="AI624" s="58"/>
      <c r="AJ624" s="58">
        <f t="shared" si="826"/>
        <v>0.14255292755540852</v>
      </c>
      <c r="AK624" s="58"/>
      <c r="AL624" s="58">
        <f t="shared" si="827"/>
        <v>12.75636784651009</v>
      </c>
      <c r="AM624" s="58"/>
      <c r="AN624" s="58">
        <f t="shared" si="828"/>
        <v>0</v>
      </c>
      <c r="AO624" s="58"/>
      <c r="AP624" s="58">
        <f t="shared" si="829"/>
        <v>7.7530598742970556</v>
      </c>
      <c r="AQ624" s="58">
        <f t="shared" si="830"/>
        <v>3.2000000000000001E-2</v>
      </c>
      <c r="AR624" s="58">
        <f t="shared" si="831"/>
        <v>613.63636363636363</v>
      </c>
      <c r="AS624" s="58">
        <f t="shared" si="832"/>
        <v>19.636363636363633</v>
      </c>
      <c r="AT624" s="58">
        <f t="shared" si="833"/>
        <v>9.7078373782655727E-2</v>
      </c>
      <c r="AU624" s="58">
        <f t="shared" si="834"/>
        <v>5.1783439490445859</v>
      </c>
      <c r="AV624" s="58">
        <f t="shared" si="835"/>
        <v>2.6396103896103895</v>
      </c>
      <c r="AW624" s="58">
        <f t="shared" si="836"/>
        <v>4.301587301587302E-3</v>
      </c>
      <c r="AX624" s="58">
        <f t="shared" si="837"/>
        <v>43.342571594332945</v>
      </c>
      <c r="AY624" s="58"/>
      <c r="AZ624" s="58"/>
      <c r="BA624" s="58"/>
      <c r="BB624" s="58"/>
      <c r="BC624" s="58"/>
      <c r="BD624" s="58"/>
      <c r="BE624" s="58"/>
      <c r="BF624" s="58"/>
      <c r="BG624" s="58"/>
      <c r="BH624" s="58"/>
      <c r="BI624" s="58"/>
      <c r="BJ624" s="58"/>
      <c r="BK624" s="58"/>
      <c r="BL624" s="58"/>
      <c r="BM624" s="58"/>
      <c r="BN624" s="58"/>
      <c r="BO624" s="58"/>
      <c r="BP624" s="58"/>
      <c r="BQ624" s="58"/>
      <c r="BR624" s="58"/>
      <c r="BS624" s="58"/>
      <c r="BT624" s="58"/>
      <c r="BU624" s="58"/>
      <c r="BV624" s="58"/>
      <c r="BW624" s="58"/>
      <c r="BX624" s="58"/>
      <c r="BY624" s="58"/>
      <c r="BZ624" s="58"/>
      <c r="CA624" s="58"/>
      <c r="CB624" s="58"/>
      <c r="CC624" s="58"/>
      <c r="CD624" s="58"/>
      <c r="CE624" s="58"/>
      <c r="CF624" s="58"/>
      <c r="CG624" s="58"/>
      <c r="CH624" s="58"/>
      <c r="CI624" s="58"/>
      <c r="CJ624" s="58"/>
      <c r="CK624" s="58"/>
      <c r="CL624" s="58"/>
      <c r="CM624" s="58"/>
      <c r="CN624" s="58"/>
      <c r="CO624" s="58"/>
      <c r="CP624" s="58"/>
      <c r="CQ624" s="58"/>
      <c r="CR624" s="58"/>
      <c r="CS624" s="58"/>
      <c r="CT624" s="58"/>
      <c r="CU624" s="58"/>
      <c r="CV624" s="58"/>
      <c r="CW624" s="58"/>
      <c r="CX624" s="58"/>
      <c r="CY624" s="58"/>
      <c r="CZ624" s="58"/>
      <c r="DA624" s="58"/>
      <c r="DB624" s="58"/>
      <c r="DC624" s="58"/>
      <c r="DD624" s="58"/>
      <c r="DE624" s="58"/>
      <c r="DF624" s="58"/>
      <c r="DG624" s="58"/>
      <c r="DH624" s="58"/>
      <c r="DI624" s="58"/>
      <c r="DJ624" s="58"/>
      <c r="DK624" s="58"/>
      <c r="DL624" s="58"/>
      <c r="DM624" s="58"/>
      <c r="DN624" s="58"/>
      <c r="DO624" s="58"/>
      <c r="DP624" s="58"/>
      <c r="DQ624" s="58"/>
      <c r="DR624" s="58"/>
      <c r="DS624" s="58"/>
      <c r="DT624" s="58"/>
      <c r="DU624" s="58"/>
      <c r="DV624" s="58"/>
      <c r="DW624" s="58"/>
      <c r="DX624" s="58"/>
      <c r="DY624" s="58"/>
      <c r="DZ624" s="58"/>
      <c r="EA624" s="58"/>
      <c r="EB624" s="58"/>
      <c r="EC624" s="58"/>
      <c r="ED624" s="58"/>
      <c r="EE624" s="58"/>
      <c r="EF624" s="58"/>
      <c r="EG624" s="58"/>
      <c r="EH624" s="58"/>
      <c r="EI624" s="58"/>
      <c r="EJ624" s="58"/>
      <c r="EK624" s="58"/>
      <c r="EL624" s="58"/>
      <c r="EN624" s="4">
        <v>13</v>
      </c>
      <c r="EO624" s="8">
        <v>1</v>
      </c>
    </row>
    <row r="625" spans="1:145" s="16" customFormat="1">
      <c r="A625" s="1"/>
      <c r="B625" s="1" t="s">
        <v>130</v>
      </c>
      <c r="C625" s="1" t="s">
        <v>210</v>
      </c>
      <c r="D625" s="1">
        <v>13</v>
      </c>
      <c r="E625" s="1">
        <v>13</v>
      </c>
      <c r="F625" s="1">
        <v>1</v>
      </c>
      <c r="G625" s="1"/>
      <c r="H625" s="1"/>
      <c r="I625" s="59">
        <f t="shared" ref="I625:S625" si="838">AVERAGE(I611:I624)</f>
        <v>3.6121428571428571</v>
      </c>
      <c r="J625" s="59">
        <f t="shared" si="838"/>
        <v>3.902142857142858</v>
      </c>
      <c r="K625" s="59">
        <f t="shared" si="838"/>
        <v>0.50018571428571434</v>
      </c>
      <c r="L625" s="59">
        <f t="shared" si="838"/>
        <v>74.995000000000005</v>
      </c>
      <c r="M625" s="59">
        <f t="shared" si="838"/>
        <v>8.4985714285714289E-2</v>
      </c>
      <c r="N625" s="59">
        <f t="shared" si="838"/>
        <v>7.804285714285715E-2</v>
      </c>
      <c r="O625" s="59">
        <f t="shared" si="838"/>
        <v>0.60905714285714285</v>
      </c>
      <c r="P625" s="59">
        <f t="shared" si="838"/>
        <v>5.0335714285714282E-2</v>
      </c>
      <c r="Q625" s="59">
        <f t="shared" si="838"/>
        <v>12.221428571428573</v>
      </c>
      <c r="R625" s="59">
        <f t="shared" si="838"/>
        <v>1.4542857142857144E-2</v>
      </c>
      <c r="S625" s="59">
        <f t="shared" si="838"/>
        <v>96.067935714285724</v>
      </c>
      <c r="T625" s="1"/>
      <c r="U625" s="1"/>
      <c r="V625" s="59">
        <f>AVERAGE(V611:V624)</f>
        <v>3.7600765373328655</v>
      </c>
      <c r="W625" s="59">
        <f>STDEV(V611:V624)</f>
        <v>6.1396103005900406E-2</v>
      </c>
      <c r="X625" s="59">
        <f>AVERAGE(X611:X624)</f>
        <v>4.0618764100962466</v>
      </c>
      <c r="Y625" s="59">
        <f>STDEV(X611:X624)</f>
        <v>7.7816403504292642E-2</v>
      </c>
      <c r="Z625" s="59">
        <f>AVERAGE(Z611:Z624)</f>
        <v>0.52086115934386545</v>
      </c>
      <c r="AA625" s="59">
        <f>STDEV(Z611:Z624)</f>
        <v>7.8763813963812795E-2</v>
      </c>
      <c r="AB625" s="59">
        <f>AVERAGE(AB611:AB624)</f>
        <v>78.06460160051742</v>
      </c>
      <c r="AC625" s="59">
        <f>STDEV(AB611:AB624)</f>
        <v>0.15254211638495294</v>
      </c>
      <c r="AD625" s="59">
        <f>AVERAGE(AD611:AD624)</f>
        <v>8.8453053837576706E-2</v>
      </c>
      <c r="AE625" s="59">
        <f>STDEV(AD611:AD624)</f>
        <v>1.8967455026389808E-2</v>
      </c>
      <c r="AF625" s="59">
        <f>AVERAGE(AF611:AF624)</f>
        <v>8.1244271409625771E-2</v>
      </c>
      <c r="AG625" s="59">
        <f>STDEV(AF611:AF624)</f>
        <v>1.6656987066521869E-2</v>
      </c>
      <c r="AH625" s="59">
        <f>AVERAGE(AH611:AH624)</f>
        <v>0.6339856307956756</v>
      </c>
      <c r="AI625" s="59">
        <f>STDEV(AH611:AH624)</f>
        <v>2.426528675436301E-2</v>
      </c>
      <c r="AJ625" s="59">
        <f>AVERAGE(AJ611:AJ624)</f>
        <v>5.2357404120509828E-2</v>
      </c>
      <c r="AK625" s="59">
        <f>STDEV(AJ611:AJ624)</f>
        <v>4.8654990383406593E-2</v>
      </c>
      <c r="AL625" s="59">
        <f>AVERAGE(AL611:AL624)</f>
        <v>12.721325435665948</v>
      </c>
      <c r="AM625" s="59">
        <f>STDEV(AL611:AL624)</f>
        <v>0.13563603178346853</v>
      </c>
      <c r="AN625" s="59">
        <f>AVERAGE(AN611:AN624)</f>
        <v>1.514417733007703E-2</v>
      </c>
      <c r="AO625" s="59">
        <f>STDEV(AN611:AN624)</f>
        <v>1.3022253922656586E-2</v>
      </c>
      <c r="AP625" s="59">
        <f t="shared" ref="AP625:DA625" si="839">AVERAGE(AP611:AP624)</f>
        <v>7.8219529474291125</v>
      </c>
      <c r="AQ625" s="59">
        <f t="shared" si="839"/>
        <v>2.1786421183158013E-2</v>
      </c>
      <c r="AR625" s="59">
        <f t="shared" si="839"/>
        <v>921.5952912534633</v>
      </c>
      <c r="AS625" s="59">
        <f t="shared" si="839"/>
        <v>19.22533287013723</v>
      </c>
      <c r="AT625" s="59">
        <f t="shared" si="839"/>
        <v>0.1283048700752705</v>
      </c>
      <c r="AU625" s="59">
        <f t="shared" si="839"/>
        <v>6.6740172559636379</v>
      </c>
      <c r="AV625" s="59">
        <f t="shared" si="839"/>
        <v>6.2620847662939223</v>
      </c>
      <c r="AW625" s="59">
        <f t="shared" si="839"/>
        <v>6.6723118592161559E-3</v>
      </c>
      <c r="AX625" s="59">
        <f t="shared" si="839"/>
        <v>38.24609846495521</v>
      </c>
      <c r="AY625" s="59">
        <f t="shared" si="839"/>
        <v>43.629999999999995</v>
      </c>
      <c r="AZ625" s="59" t="e">
        <f t="shared" si="839"/>
        <v>#DIV/0!</v>
      </c>
      <c r="BA625" s="59" t="e">
        <f t="shared" si="839"/>
        <v>#DIV/0!</v>
      </c>
      <c r="BB625" s="59" t="e">
        <f t="shared" si="839"/>
        <v>#DIV/0!</v>
      </c>
      <c r="BC625" s="59">
        <f t="shared" si="839"/>
        <v>4574.09</v>
      </c>
      <c r="BD625" s="59">
        <f t="shared" si="839"/>
        <v>4.0549999999999997</v>
      </c>
      <c r="BE625" s="59" t="e">
        <f t="shared" si="839"/>
        <v>#DIV/0!</v>
      </c>
      <c r="BF625" s="59" t="e">
        <f t="shared" si="839"/>
        <v>#DIV/0!</v>
      </c>
      <c r="BG625" s="59" t="e">
        <f t="shared" si="839"/>
        <v>#DIV/0!</v>
      </c>
      <c r="BH625" s="59" t="e">
        <f t="shared" si="839"/>
        <v>#DIV/0!</v>
      </c>
      <c r="BI625" s="59">
        <f t="shared" si="839"/>
        <v>0.2</v>
      </c>
      <c r="BJ625" s="59" t="e">
        <f t="shared" si="839"/>
        <v>#DIV/0!</v>
      </c>
      <c r="BK625" s="59" t="e">
        <f t="shared" si="839"/>
        <v>#DIV/0!</v>
      </c>
      <c r="BL625" s="59" t="e">
        <f t="shared" si="839"/>
        <v>#DIV/0!</v>
      </c>
      <c r="BM625" s="59">
        <f t="shared" si="839"/>
        <v>136.32999999999998</v>
      </c>
      <c r="BN625" s="59">
        <f t="shared" si="839"/>
        <v>67.91</v>
      </c>
      <c r="BO625" s="59">
        <f t="shared" si="839"/>
        <v>10.38</v>
      </c>
      <c r="BP625" s="59">
        <f t="shared" si="839"/>
        <v>49.25</v>
      </c>
      <c r="BQ625" s="59">
        <f t="shared" si="839"/>
        <v>6.9550000000000001</v>
      </c>
      <c r="BR625" s="59" t="e">
        <f t="shared" si="839"/>
        <v>#DIV/0!</v>
      </c>
      <c r="BS625" s="59">
        <f t="shared" si="839"/>
        <v>6.6400000000000006</v>
      </c>
      <c r="BT625" s="59">
        <f t="shared" si="839"/>
        <v>1084.83</v>
      </c>
      <c r="BU625" s="59">
        <f t="shared" si="839"/>
        <v>14.329999999999998</v>
      </c>
      <c r="BV625" s="59">
        <f t="shared" si="839"/>
        <v>29.755000000000003</v>
      </c>
      <c r="BW625" s="59">
        <f t="shared" si="839"/>
        <v>3.2050000000000001</v>
      </c>
      <c r="BX625" s="59">
        <f t="shared" si="839"/>
        <v>11.164999999999999</v>
      </c>
      <c r="BY625" s="59">
        <f t="shared" si="839"/>
        <v>2.0949999999999998</v>
      </c>
      <c r="BZ625" s="59">
        <f t="shared" si="839"/>
        <v>0.3175</v>
      </c>
      <c r="CA625" s="59">
        <f t="shared" si="839"/>
        <v>1.7250000000000001</v>
      </c>
      <c r="CB625" s="59">
        <f t="shared" si="839"/>
        <v>0.26500000000000001</v>
      </c>
      <c r="CC625" s="59">
        <f t="shared" si="839"/>
        <v>1.48</v>
      </c>
      <c r="CD625" s="59">
        <f t="shared" si="839"/>
        <v>0.35899999999999999</v>
      </c>
      <c r="CE625" s="59">
        <f t="shared" si="839"/>
        <v>1.0899999999999999</v>
      </c>
      <c r="CF625" s="59">
        <f t="shared" si="839"/>
        <v>0.16550000000000001</v>
      </c>
      <c r="CG625" s="59">
        <f t="shared" si="839"/>
        <v>1.125</v>
      </c>
      <c r="CH625" s="59">
        <f t="shared" si="839"/>
        <v>0.17049999999999998</v>
      </c>
      <c r="CI625" s="59">
        <f t="shared" si="839"/>
        <v>2.2850000000000001</v>
      </c>
      <c r="CJ625" s="59">
        <f t="shared" si="839"/>
        <v>0.6875</v>
      </c>
      <c r="CK625" s="59">
        <f t="shared" si="839"/>
        <v>14.52</v>
      </c>
      <c r="CL625" s="59">
        <f t="shared" si="839"/>
        <v>11.68</v>
      </c>
      <c r="CM625" s="59">
        <f t="shared" si="839"/>
        <v>5.3550000000000004</v>
      </c>
      <c r="CN625" s="59">
        <f t="shared" si="839"/>
        <v>1.2289763603941426</v>
      </c>
      <c r="CO625" s="59">
        <f t="shared" si="839"/>
        <v>12.754743083003952</v>
      </c>
      <c r="CP625" s="59">
        <f t="shared" si="839"/>
        <v>9.5433583686120897</v>
      </c>
      <c r="CQ625" s="59">
        <f t="shared" si="839"/>
        <v>6.8379933460942484</v>
      </c>
      <c r="CR625" s="59">
        <f t="shared" si="839"/>
        <v>26.469565217391306</v>
      </c>
      <c r="CS625" s="59">
        <f t="shared" si="839"/>
        <v>7.4404483641536272</v>
      </c>
      <c r="CT625" s="59">
        <f t="shared" si="839"/>
        <v>1.3002881774980735</v>
      </c>
      <c r="CU625" s="59">
        <f t="shared" si="839"/>
        <v>4.2037260151717977</v>
      </c>
      <c r="CV625" s="59">
        <f t="shared" si="839"/>
        <v>5.0912715926531786E-2</v>
      </c>
      <c r="CW625" s="59">
        <f t="shared" si="839"/>
        <v>36.484444626698377</v>
      </c>
      <c r="CX625" s="59">
        <f t="shared" si="839"/>
        <v>2.052142068989093</v>
      </c>
      <c r="CY625" s="59">
        <f t="shared" si="839"/>
        <v>0.4581284022231954</v>
      </c>
      <c r="CZ625" s="59">
        <f t="shared" si="839"/>
        <v>75.929707940170886</v>
      </c>
      <c r="DA625" s="59">
        <f t="shared" si="839"/>
        <v>0.36852788070200759</v>
      </c>
      <c r="DB625" s="59">
        <f t="shared" ref="DB625:EL625" si="840">AVERAGE(DB611:DB624)</f>
        <v>7.9587004707961029</v>
      </c>
      <c r="DC625" s="59">
        <f t="shared" si="840"/>
        <v>10.103284517849623</v>
      </c>
      <c r="DD625" s="59">
        <f t="shared" si="840"/>
        <v>92.842312158402308</v>
      </c>
      <c r="DE625" s="59">
        <f t="shared" si="840"/>
        <v>17.044986665418989</v>
      </c>
      <c r="DF625" s="59">
        <f t="shared" si="840"/>
        <v>156.66146465088556</v>
      </c>
      <c r="DG625" s="59">
        <f t="shared" si="840"/>
        <v>0.59446086338439463</v>
      </c>
      <c r="DH625" s="59">
        <f t="shared" si="840"/>
        <v>59.678504224270355</v>
      </c>
      <c r="DI625" s="59">
        <f t="shared" si="840"/>
        <v>12.204347948240432</v>
      </c>
      <c r="DJ625" s="59">
        <f t="shared" si="840"/>
        <v>2.0099829328271035</v>
      </c>
      <c r="DK625" s="59">
        <f t="shared" si="840"/>
        <v>22.022652251322786</v>
      </c>
      <c r="DL625" s="59">
        <f t="shared" si="840"/>
        <v>10.103461685456692</v>
      </c>
      <c r="DM625" s="59">
        <f t="shared" si="840"/>
        <v>7.135369122201519</v>
      </c>
      <c r="DN625" s="59">
        <f t="shared" si="840"/>
        <v>8.6763079687607991</v>
      </c>
      <c r="DO625" s="59">
        <f t="shared" si="840"/>
        <v>2.0841961676816432</v>
      </c>
      <c r="DP625" s="59">
        <f t="shared" si="840"/>
        <v>1.8636363636363638</v>
      </c>
      <c r="DQ625" s="59">
        <f t="shared" si="840"/>
        <v>0.12826471719892268</v>
      </c>
      <c r="DR625" s="59">
        <f t="shared" si="840"/>
        <v>0.14115294495593797</v>
      </c>
      <c r="DS625" s="59">
        <f t="shared" si="840"/>
        <v>93.71279761904762</v>
      </c>
      <c r="DT625" s="59">
        <f t="shared" si="840"/>
        <v>13.063450460829493</v>
      </c>
      <c r="DU625" s="59">
        <f t="shared" si="840"/>
        <v>0.18781948368867196</v>
      </c>
      <c r="DV625" s="59">
        <f t="shared" si="840"/>
        <v>4.2542132524501446E-2</v>
      </c>
      <c r="DW625" s="59">
        <f t="shared" si="840"/>
        <v>7.45526113671275E-2</v>
      </c>
      <c r="DX625" s="59">
        <f t="shared" si="840"/>
        <v>0.23745805118182822</v>
      </c>
      <c r="DY625" s="59">
        <f t="shared" si="840"/>
        <v>11.666309435523445</v>
      </c>
      <c r="DZ625" s="59">
        <f t="shared" si="840"/>
        <v>140.78852910796701</v>
      </c>
      <c r="EA625" s="59">
        <f t="shared" si="840"/>
        <v>21.602380952380955</v>
      </c>
      <c r="EB625" s="59">
        <f t="shared" si="840"/>
        <v>1.2962905313232362</v>
      </c>
      <c r="EC625" s="59">
        <f t="shared" si="840"/>
        <v>20.548023897581793</v>
      </c>
      <c r="ED625" s="59">
        <f t="shared" si="840"/>
        <v>5.5773759138130057</v>
      </c>
      <c r="EE625" s="59">
        <f t="shared" si="840"/>
        <v>6.0893402421012066</v>
      </c>
      <c r="EF625" s="59">
        <f t="shared" si="840"/>
        <v>0.37499981712428676</v>
      </c>
      <c r="EG625" s="59">
        <f t="shared" si="840"/>
        <v>7.5929707940170879</v>
      </c>
      <c r="EH625" s="59">
        <f t="shared" si="840"/>
        <v>22.778912382051264</v>
      </c>
      <c r="EI625" s="59">
        <f t="shared" si="840"/>
        <v>7.8489060344216721</v>
      </c>
      <c r="EJ625" s="59">
        <f t="shared" si="840"/>
        <v>22.906420111159768</v>
      </c>
      <c r="EK625" s="59">
        <f t="shared" si="840"/>
        <v>39.704347826086959</v>
      </c>
      <c r="EL625" s="59">
        <f t="shared" si="840"/>
        <v>0.7616666666666666</v>
      </c>
      <c r="EN625" s="16">
        <v>13</v>
      </c>
      <c r="EO625" s="16">
        <v>1</v>
      </c>
    </row>
    <row r="626" spans="1:145" s="19" customFormat="1">
      <c r="A626" s="2"/>
      <c r="B626" s="2"/>
      <c r="C626" s="2"/>
      <c r="D626" s="2"/>
      <c r="E626" s="2"/>
      <c r="F626" s="2"/>
      <c r="G626" s="2"/>
      <c r="H626" s="2"/>
      <c r="I626" s="60">
        <f>STDEV(I611:I624)</f>
        <v>5.5633218000174608E-2</v>
      </c>
      <c r="J626" s="60">
        <f t="shared" ref="J626:S626" si="841">STDEV(J611:J624)</f>
        <v>7.5973535010410209E-2</v>
      </c>
      <c r="K626" s="60">
        <f t="shared" si="841"/>
        <v>7.4366419811661907E-2</v>
      </c>
      <c r="L626" s="60">
        <f t="shared" si="841"/>
        <v>0.36451759480589707</v>
      </c>
      <c r="M626" s="60">
        <f t="shared" si="841"/>
        <v>1.8307789731017925E-2</v>
      </c>
      <c r="N626" s="60">
        <f t="shared" si="841"/>
        <v>1.5926693330367111E-2</v>
      </c>
      <c r="O626" s="60">
        <f t="shared" si="841"/>
        <v>2.3517807141552396E-2</v>
      </c>
      <c r="P626" s="60">
        <f t="shared" si="841"/>
        <v>4.6850738556576704E-2</v>
      </c>
      <c r="Q626" s="60">
        <f t="shared" si="841"/>
        <v>0.16796781481339479</v>
      </c>
      <c r="R626" s="60">
        <f t="shared" si="841"/>
        <v>1.2504443166374859E-2</v>
      </c>
      <c r="S626" s="60">
        <f t="shared" si="841"/>
        <v>0.44261337983729154</v>
      </c>
      <c r="T626" s="2"/>
      <c r="U626" s="2"/>
      <c r="V626" s="60"/>
      <c r="W626" s="60"/>
      <c r="X626" s="60"/>
      <c r="Y626" s="60"/>
      <c r="Z626" s="60"/>
      <c r="AA626" s="60"/>
      <c r="AB626" s="60"/>
      <c r="AC626" s="60"/>
      <c r="AD626" s="60"/>
      <c r="AE626" s="60"/>
      <c r="AF626" s="60"/>
      <c r="AG626" s="60"/>
      <c r="AH626" s="60"/>
      <c r="AI626" s="60"/>
      <c r="AJ626" s="60"/>
      <c r="AK626" s="60"/>
      <c r="AL626" s="60"/>
      <c r="AM626" s="60"/>
      <c r="AN626" s="60"/>
      <c r="AO626" s="60"/>
      <c r="AP626" s="60">
        <f t="shared" ref="AP626:DA626" si="842">STDEV(AP611:AP624)</f>
        <v>6.0867862924770914E-2</v>
      </c>
      <c r="AQ626" s="60">
        <f t="shared" si="842"/>
        <v>4.754307126154299E-3</v>
      </c>
      <c r="AR626" s="60">
        <f t="shared" si="842"/>
        <v>201.16599017394412</v>
      </c>
      <c r="AS626" s="60">
        <f t="shared" si="842"/>
        <v>0.36603189558598109</v>
      </c>
      <c r="AT626" s="60">
        <f t="shared" si="842"/>
        <v>2.6328090932427259E-2</v>
      </c>
      <c r="AU626" s="60">
        <f t="shared" si="842"/>
        <v>1.8350443106216521</v>
      </c>
      <c r="AV626" s="60">
        <f t="shared" si="842"/>
        <v>2.00530290243471</v>
      </c>
      <c r="AW626" s="60">
        <f t="shared" si="842"/>
        <v>1.0091441685231711E-3</v>
      </c>
      <c r="AX626" s="60">
        <f t="shared" si="842"/>
        <v>6.336611233164918</v>
      </c>
      <c r="AY626" s="60">
        <f t="shared" si="842"/>
        <v>2.3334523779156098</v>
      </c>
      <c r="AZ626" s="60" t="e">
        <f t="shared" si="842"/>
        <v>#DIV/0!</v>
      </c>
      <c r="BA626" s="60" t="e">
        <f t="shared" si="842"/>
        <v>#DIV/0!</v>
      </c>
      <c r="BB626" s="60" t="e">
        <f t="shared" si="842"/>
        <v>#DIV/0!</v>
      </c>
      <c r="BC626" s="60">
        <f t="shared" si="842"/>
        <v>0</v>
      </c>
      <c r="BD626" s="60">
        <f t="shared" si="842"/>
        <v>0.34648232278140811</v>
      </c>
      <c r="BE626" s="60" t="e">
        <f t="shared" si="842"/>
        <v>#DIV/0!</v>
      </c>
      <c r="BF626" s="60" t="e">
        <f t="shared" si="842"/>
        <v>#DIV/0!</v>
      </c>
      <c r="BG626" s="60" t="e">
        <f t="shared" si="842"/>
        <v>#DIV/0!</v>
      </c>
      <c r="BH626" s="60" t="e">
        <f t="shared" si="842"/>
        <v>#DIV/0!</v>
      </c>
      <c r="BI626" s="60">
        <f t="shared" si="842"/>
        <v>5.3740115370177366E-2</v>
      </c>
      <c r="BJ626" s="60" t="e">
        <f t="shared" si="842"/>
        <v>#DIV/0!</v>
      </c>
      <c r="BK626" s="60" t="e">
        <f t="shared" si="842"/>
        <v>#DIV/0!</v>
      </c>
      <c r="BL626" s="60" t="e">
        <f t="shared" si="842"/>
        <v>#DIV/0!</v>
      </c>
      <c r="BM626" s="60">
        <f t="shared" si="842"/>
        <v>8.7115555442182817</v>
      </c>
      <c r="BN626" s="60">
        <f t="shared" si="842"/>
        <v>1.8384776310850195</v>
      </c>
      <c r="BO626" s="60">
        <f t="shared" si="842"/>
        <v>0.59396969619669981</v>
      </c>
      <c r="BP626" s="60">
        <f t="shared" si="842"/>
        <v>0.38183766184074008</v>
      </c>
      <c r="BQ626" s="60">
        <f t="shared" si="842"/>
        <v>0.88388347648318444</v>
      </c>
      <c r="BR626" s="60" t="e">
        <f t="shared" si="842"/>
        <v>#DIV/0!</v>
      </c>
      <c r="BS626" s="60">
        <f t="shared" si="842"/>
        <v>0.55154328932550734</v>
      </c>
      <c r="BT626" s="60">
        <f t="shared" si="842"/>
        <v>63.71032098490803</v>
      </c>
      <c r="BU626" s="60">
        <f t="shared" si="842"/>
        <v>0.7636753236814714</v>
      </c>
      <c r="BV626" s="60">
        <f t="shared" si="842"/>
        <v>0.54447222151364127</v>
      </c>
      <c r="BW626" s="60">
        <f t="shared" si="842"/>
        <v>0.33234018715767716</v>
      </c>
      <c r="BX626" s="60">
        <f t="shared" si="842"/>
        <v>0.40305086527633105</v>
      </c>
      <c r="BY626" s="60">
        <f t="shared" si="842"/>
        <v>3.5355339059327563E-2</v>
      </c>
      <c r="BZ626" s="60">
        <f t="shared" si="842"/>
        <v>3.5355339059327407E-3</v>
      </c>
      <c r="CA626" s="60">
        <f t="shared" si="842"/>
        <v>0.21920310216782962</v>
      </c>
      <c r="CB626" s="60">
        <f t="shared" si="842"/>
        <v>4.1012193308819285E-2</v>
      </c>
      <c r="CC626" s="60">
        <f t="shared" si="842"/>
        <v>0.15556349186104043</v>
      </c>
      <c r="CD626" s="60">
        <f t="shared" si="842"/>
        <v>5.9396969619670253E-2</v>
      </c>
      <c r="CE626" s="60">
        <f t="shared" si="842"/>
        <v>0.18384776310850431</v>
      </c>
      <c r="CF626" s="60">
        <f t="shared" si="842"/>
        <v>3.5355339059327407E-3</v>
      </c>
      <c r="CG626" s="60">
        <f t="shared" si="842"/>
        <v>3.5355339059327251E-2</v>
      </c>
      <c r="CH626" s="60">
        <f t="shared" si="842"/>
        <v>1.6263455967290587E-2</v>
      </c>
      <c r="CI626" s="60">
        <f t="shared" si="842"/>
        <v>0.16263455967290591</v>
      </c>
      <c r="CJ626" s="60">
        <f t="shared" si="842"/>
        <v>7.0003571337468193E-2</v>
      </c>
      <c r="CK626" s="60">
        <f t="shared" si="842"/>
        <v>0.65053823869162364</v>
      </c>
      <c r="CL626" s="60">
        <f t="shared" si="842"/>
        <v>0.43840620433566019</v>
      </c>
      <c r="CM626" s="60">
        <f t="shared" si="842"/>
        <v>0.41719300090006356</v>
      </c>
      <c r="CN626" s="60">
        <f t="shared" si="842"/>
        <v>0.11151251584418857</v>
      </c>
      <c r="CO626" s="60">
        <f t="shared" si="842"/>
        <v>1.0796654133294972</v>
      </c>
      <c r="CP626" s="60">
        <f t="shared" si="842"/>
        <v>1.1165096186585062</v>
      </c>
      <c r="CQ626" s="60">
        <f t="shared" si="842"/>
        <v>0.24912446321951479</v>
      </c>
      <c r="CR626" s="60">
        <f t="shared" si="842"/>
        <v>1.3158334884688778</v>
      </c>
      <c r="CS626" s="60">
        <f t="shared" si="842"/>
        <v>0.56052585888270168</v>
      </c>
      <c r="CT626" s="60">
        <f t="shared" si="842"/>
        <v>1.1326105117997393E-2</v>
      </c>
      <c r="CU626" s="60">
        <f t="shared" si="842"/>
        <v>1.5745037207143212E-2</v>
      </c>
      <c r="CV626" s="60">
        <f t="shared" si="842"/>
        <v>3.2300632566727504E-3</v>
      </c>
      <c r="CW626" s="60">
        <f t="shared" si="842"/>
        <v>2.8087745791126877</v>
      </c>
      <c r="CX626" s="60">
        <f t="shared" si="842"/>
        <v>0.12944002125473775</v>
      </c>
      <c r="CY626" s="60">
        <f t="shared" si="842"/>
        <v>1.8522831077314381E-2</v>
      </c>
      <c r="CZ626" s="60">
        <f t="shared" si="842"/>
        <v>8.4923911565357741</v>
      </c>
      <c r="DA626" s="60">
        <f t="shared" si="842"/>
        <v>1.2221179234120043E-2</v>
      </c>
      <c r="DB626" s="60">
        <f t="shared" ref="DB626:EL626" si="843">STDEV(DB611:DB624)</f>
        <v>4.124066769037147E-2</v>
      </c>
      <c r="DC626" s="60">
        <f t="shared" si="843"/>
        <v>0.25689814981114223</v>
      </c>
      <c r="DD626" s="60">
        <f t="shared" si="843"/>
        <v>1.9698352148798222</v>
      </c>
      <c r="DE626" s="60">
        <f t="shared" si="843"/>
        <v>1.0978963427537343</v>
      </c>
      <c r="DF626" s="60">
        <f t="shared" si="843"/>
        <v>10.74912423028961</v>
      </c>
      <c r="DG626" s="60">
        <f t="shared" si="843"/>
        <v>5.336199877917229E-2</v>
      </c>
      <c r="DH626" s="60">
        <f t="shared" si="843"/>
        <v>0.43511234671053961</v>
      </c>
      <c r="DI626" s="60">
        <f t="shared" si="843"/>
        <v>0.33968495687832928</v>
      </c>
      <c r="DJ626" s="60">
        <f t="shared" si="843"/>
        <v>0.18269568848598983</v>
      </c>
      <c r="DK626" s="60">
        <f t="shared" si="843"/>
        <v>1.1228678769894651</v>
      </c>
      <c r="DL626" s="60">
        <f t="shared" si="843"/>
        <v>1.9862417692817576</v>
      </c>
      <c r="DM626" s="60">
        <f t="shared" si="843"/>
        <v>0.85190470221157533</v>
      </c>
      <c r="DN626" s="60">
        <f t="shared" si="843"/>
        <v>8.4790259545141841E-2</v>
      </c>
      <c r="DO626" s="60">
        <f t="shared" si="843"/>
        <v>0.37467460503879868</v>
      </c>
      <c r="DP626" s="60">
        <f t="shared" si="843"/>
        <v>8.9995408514651445E-2</v>
      </c>
      <c r="DQ626" s="60">
        <f t="shared" si="843"/>
        <v>3.0798186852757474E-3</v>
      </c>
      <c r="DR626" s="60">
        <f t="shared" si="843"/>
        <v>1.6852506924249232E-2</v>
      </c>
      <c r="DS626" s="60">
        <f t="shared" si="843"/>
        <v>0.67133054523365487</v>
      </c>
      <c r="DT626" s="60">
        <f t="shared" si="843"/>
        <v>1.1680703435533775</v>
      </c>
      <c r="DU626" s="60">
        <f t="shared" si="843"/>
        <v>9.9468109696193973E-3</v>
      </c>
      <c r="DV626" s="60">
        <f t="shared" si="843"/>
        <v>1.0477061415675574E-3</v>
      </c>
      <c r="DW626" s="60">
        <f t="shared" si="843"/>
        <v>1.8112143742374301E-3</v>
      </c>
      <c r="DX626" s="60">
        <f t="shared" si="843"/>
        <v>1.839386614128884E-2</v>
      </c>
      <c r="DY626" s="60">
        <f t="shared" si="843"/>
        <v>0.30796002619735868</v>
      </c>
      <c r="DZ626" s="60">
        <f t="shared" si="843"/>
        <v>10.99771458206599</v>
      </c>
      <c r="EA626" s="60">
        <f t="shared" si="843"/>
        <v>1.3704402854424957</v>
      </c>
      <c r="EB626" s="60">
        <f t="shared" si="843"/>
        <v>6.4067252975183148E-2</v>
      </c>
      <c r="EC626" s="60">
        <f t="shared" si="843"/>
        <v>0.39481463033028841</v>
      </c>
      <c r="ED626" s="60">
        <f t="shared" si="843"/>
        <v>0.53619316828105024</v>
      </c>
      <c r="EE626" s="60">
        <f t="shared" si="843"/>
        <v>0.38448647421638116</v>
      </c>
      <c r="EF626" s="60">
        <f t="shared" si="843"/>
        <v>4.9097774432864345E-2</v>
      </c>
      <c r="EG626" s="60">
        <f t="shared" si="843"/>
        <v>0.84923911565357724</v>
      </c>
      <c r="EH626" s="60">
        <f t="shared" si="843"/>
        <v>2.5477173469607308</v>
      </c>
      <c r="EI626" s="60">
        <f t="shared" si="843"/>
        <v>0.93709517243273344</v>
      </c>
      <c r="EJ626" s="60">
        <f t="shared" si="843"/>
        <v>0.92614155386571972</v>
      </c>
      <c r="EK626" s="60">
        <f t="shared" si="843"/>
        <v>1.973750232703313</v>
      </c>
      <c r="EL626" s="60">
        <f t="shared" si="843"/>
        <v>5.4211519890968639E-2</v>
      </c>
    </row>
    <row r="627" spans="1:145" s="12" customFormat="1">
      <c r="B627" s="32"/>
      <c r="C627" s="32"/>
      <c r="D627" s="32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3"/>
      <c r="U627" s="3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N627" s="32"/>
    </row>
    <row r="628" spans="1:145">
      <c r="B628" s="30" t="s">
        <v>1138</v>
      </c>
      <c r="C628" s="18" t="s">
        <v>349</v>
      </c>
      <c r="D628" s="4">
        <v>14</v>
      </c>
      <c r="E628" s="8">
        <v>14</v>
      </c>
      <c r="F628" s="8">
        <v>1</v>
      </c>
      <c r="G628" s="8" t="s">
        <v>1192</v>
      </c>
      <c r="H628" s="8" t="s">
        <v>1193</v>
      </c>
      <c r="I628" s="64">
        <v>3.55</v>
      </c>
      <c r="J628" s="64">
        <v>4.0999999999999996</v>
      </c>
      <c r="K628" s="64">
        <v>0.50339999999999996</v>
      </c>
      <c r="L628" s="64">
        <v>75.27</v>
      </c>
      <c r="M628" s="64">
        <v>8.43E-2</v>
      </c>
      <c r="N628" s="64">
        <v>0.1208</v>
      </c>
      <c r="O628" s="64">
        <v>0.63670000000000004</v>
      </c>
      <c r="P628" s="64">
        <v>4.8399999999999999E-2</v>
      </c>
      <c r="Q628" s="64">
        <v>12.32</v>
      </c>
      <c r="R628" s="64">
        <v>9.4000000000000004E-3</v>
      </c>
      <c r="S628" s="64">
        <v>96.643000000000001</v>
      </c>
      <c r="T628" s="31"/>
      <c r="V628" s="58">
        <f t="shared" ref="V628:V638" si="844">(I628*100)/S628</f>
        <v>3.6733131214883645</v>
      </c>
      <c r="W628" s="58"/>
      <c r="X628" s="58">
        <f t="shared" ref="X628:X638" si="845">(J628*100)/S628</f>
        <v>4.2424179712964198</v>
      </c>
      <c r="Y628" s="58"/>
      <c r="Z628" s="58">
        <f t="shared" ref="Z628:Z638" si="846">(K628*100)/S628</f>
        <v>0.52088614798795563</v>
      </c>
      <c r="AA628" s="58"/>
      <c r="AB628" s="58">
        <f t="shared" ref="AB628:AB638" si="847">(L628*100)/S628</f>
        <v>77.884585536458928</v>
      </c>
      <c r="AC628" s="58"/>
      <c r="AD628" s="58">
        <f t="shared" ref="AD628:AD638" si="848">(M628*100)/S628</f>
        <v>8.7228252434216655E-2</v>
      </c>
      <c r="AE628" s="58"/>
      <c r="AF628" s="58">
        <f t="shared" ref="AF628:AF638" si="849">(N628*100)/S628</f>
        <v>0.12499611973966041</v>
      </c>
      <c r="AG628" s="58"/>
      <c r="AH628" s="58">
        <f t="shared" ref="AH628:AH638" si="850">(O628*100)/S628</f>
        <v>0.65881646885961742</v>
      </c>
      <c r="AI628" s="58"/>
      <c r="AJ628" s="58">
        <f t="shared" ref="AJ628:AJ638" si="851">(P628*100)/S628</f>
        <v>5.0081226783108966E-2</v>
      </c>
      <c r="AK628" s="58"/>
      <c r="AL628" s="58">
        <f t="shared" ref="AL628:AL638" si="852">(Q628*100)/S628</f>
        <v>12.747948635700464</v>
      </c>
      <c r="AM628" s="58"/>
      <c r="AN628" s="58">
        <f t="shared" ref="AN628:AN638" si="853">(R628*100)/S628</f>
        <v>9.7265192512649649E-3</v>
      </c>
      <c r="AO628" s="58"/>
      <c r="AP628" s="58">
        <f t="shared" ref="AP628:AP638" si="854">V628+X628</f>
        <v>7.9157310927847844</v>
      </c>
      <c r="AQ628" s="58">
        <f t="shared" ref="AQ628:AQ638" si="855">AD628/X628</f>
        <v>2.0560975609756102E-2</v>
      </c>
      <c r="AR628" s="58">
        <f t="shared" ref="AR628:AR638" si="856">AB628/AD628</f>
        <v>892.88256227758006</v>
      </c>
      <c r="AS628" s="58">
        <f t="shared" ref="AS628:AS638" si="857">AB628/X628</f>
        <v>18.358536585365858</v>
      </c>
      <c r="AT628" s="58">
        <f t="shared" ref="AT628:AT638" si="858">AF628/AH628</f>
        <v>0.18972828647714779</v>
      </c>
      <c r="AU628" s="58">
        <f t="shared" ref="AU628:AU638" si="859">Z628/AF628</f>
        <v>4.1672185430463573</v>
      </c>
      <c r="AV628" s="58">
        <f t="shared" ref="AV628:AV638" si="860">Z628/AD628</f>
        <v>5.9715302491103195</v>
      </c>
      <c r="AW628" s="58">
        <f t="shared" ref="AW628:AW638" si="861">Z628/AB628</f>
        <v>6.6879234754882418E-3</v>
      </c>
      <c r="AX628" s="58">
        <f t="shared" ref="AX628:AX638" si="862">((AF628/40.311)/((AF628/40.311)+(Z628/159.688)))*100</f>
        <v>48.733988900117033</v>
      </c>
      <c r="AY628" s="75">
        <v>47.22</v>
      </c>
      <c r="AZ628" s="75"/>
      <c r="BA628" s="75"/>
      <c r="BB628" s="75"/>
      <c r="BC628" s="75">
        <v>4431.1499999999996</v>
      </c>
      <c r="BD628" s="75">
        <v>4.2699999999999996</v>
      </c>
      <c r="BE628" s="75"/>
      <c r="BF628" s="75"/>
      <c r="BG628" s="76" t="s">
        <v>500</v>
      </c>
      <c r="BH628" s="76"/>
      <c r="BI628" s="76">
        <v>0.16</v>
      </c>
      <c r="BJ628" s="76"/>
      <c r="BK628" s="76"/>
      <c r="BL628" s="76"/>
      <c r="BM628" s="75">
        <v>126.99</v>
      </c>
      <c r="BN628" s="75">
        <v>61.64</v>
      </c>
      <c r="BO628" s="77">
        <v>10.87</v>
      </c>
      <c r="BP628" s="75">
        <v>49.24</v>
      </c>
      <c r="BQ628" s="75">
        <v>6.63</v>
      </c>
      <c r="BR628" s="75"/>
      <c r="BS628" s="75">
        <v>6.12</v>
      </c>
      <c r="BT628" s="75">
        <v>1061.7</v>
      </c>
      <c r="BU628" s="75">
        <v>13.22</v>
      </c>
      <c r="BV628" s="75">
        <v>26.74</v>
      </c>
      <c r="BW628" s="75">
        <v>3</v>
      </c>
      <c r="BX628" s="75">
        <v>10.47</v>
      </c>
      <c r="BY628" s="75">
        <v>2.08</v>
      </c>
      <c r="BZ628" s="75">
        <v>0.312</v>
      </c>
      <c r="CA628" s="75">
        <v>1.53</v>
      </c>
      <c r="CB628" s="75">
        <v>0.24299999999999999</v>
      </c>
      <c r="CC628" s="75">
        <v>1.76</v>
      </c>
      <c r="CD628" s="75">
        <v>0.372</v>
      </c>
      <c r="CE628" s="75">
        <v>1.1100000000000001</v>
      </c>
      <c r="CF628" s="77">
        <v>0.152</v>
      </c>
      <c r="CG628" s="75">
        <v>1.1499999999999999</v>
      </c>
      <c r="CH628" s="77">
        <v>0.185</v>
      </c>
      <c r="CI628" s="75">
        <v>2.1800000000000002</v>
      </c>
      <c r="CJ628" s="75">
        <v>0.72399999999999998</v>
      </c>
      <c r="CK628" s="77">
        <v>13.04</v>
      </c>
      <c r="CL628" s="75">
        <v>11.65</v>
      </c>
      <c r="CM628" s="75">
        <v>4.76</v>
      </c>
      <c r="CN628" s="78">
        <f>BU628/CL628</f>
        <v>1.134763948497854</v>
      </c>
      <c r="CO628" s="78">
        <f>BU628/CG628</f>
        <v>11.495652173913046</v>
      </c>
      <c r="CP628" s="78">
        <f>BM628/BU628</f>
        <v>9.6059001512859297</v>
      </c>
      <c r="CQ628" s="78">
        <f>BU628/BY628</f>
        <v>6.3557692307692308</v>
      </c>
      <c r="CR628" s="78">
        <f>BV628/CG628</f>
        <v>23.252173913043478</v>
      </c>
      <c r="CS628" s="78">
        <f>BP628/BS628</f>
        <v>8.0457516339869279</v>
      </c>
      <c r="CT628" s="78">
        <f>CK628/BX628</f>
        <v>1.245463228271251</v>
      </c>
      <c r="CU628" s="78">
        <f>AY628/BO628</f>
        <v>4.3440662373505061</v>
      </c>
      <c r="CV628" s="78">
        <f>BQ628/BM628</f>
        <v>5.2208835341365466E-2</v>
      </c>
      <c r="CW628" s="78">
        <f>BT628/BV628</f>
        <v>39.704562453253558</v>
      </c>
      <c r="CX628" s="78">
        <f>BV628/CK628</f>
        <v>2.0506134969325154</v>
      </c>
      <c r="CY628" s="78">
        <f>CM628/CL628</f>
        <v>0.40858369098712444</v>
      </c>
      <c r="CZ628" s="79">
        <f>BT628/BU628</f>
        <v>80.310136157337368</v>
      </c>
      <c r="DA628" s="78">
        <f>CM628/CK628</f>
        <v>0.36503067484662577</v>
      </c>
      <c r="DB628" s="79">
        <f>BT628/BM628</f>
        <v>8.3605008268367591</v>
      </c>
      <c r="DC628" s="79">
        <f>BQ628/CJ628</f>
        <v>9.1574585635359114</v>
      </c>
      <c r="DD628" s="78">
        <f>BT628/CL628</f>
        <v>91.133047210300433</v>
      </c>
      <c r="DE628" s="78">
        <f>CL628/CJ628</f>
        <v>16.091160220994475</v>
      </c>
      <c r="DF628" s="78">
        <f>BT628/BQ628</f>
        <v>160.13574660633486</v>
      </c>
      <c r="DG628" s="78">
        <f>BQ628/CL628</f>
        <v>0.56909871244635191</v>
      </c>
      <c r="DH628" s="78">
        <f>BM628/CI628</f>
        <v>58.252293577981646</v>
      </c>
      <c r="DI628" s="78">
        <f>BM628/BX628</f>
        <v>12.128939828080227</v>
      </c>
      <c r="DJ628" s="78">
        <f>BM628/BN628</f>
        <v>2.0601881894873459</v>
      </c>
      <c r="DK628" s="78">
        <f>BT628/BP628</f>
        <v>21.56173842404549</v>
      </c>
      <c r="DL628" s="67">
        <f>(AD628*0.59933)/BP628*10000</f>
        <v>10.617081342688682</v>
      </c>
      <c r="DM628" s="78">
        <f>BP628/BQ628</f>
        <v>7.42684766214178</v>
      </c>
      <c r="DN628" s="78">
        <f>CC628/CH628</f>
        <v>9.513513513513514</v>
      </c>
      <c r="DO628" s="78">
        <f>BU628/BQ628</f>
        <v>1.9939668174962293</v>
      </c>
      <c r="DP628" s="78">
        <f>BY628/CG628</f>
        <v>1.8086956521739133</v>
      </c>
      <c r="DQ628" s="78">
        <f>CJ628/CM628</f>
        <v>0.15210084033613447</v>
      </c>
      <c r="DR628" s="78">
        <f>BQ628/BP628</f>
        <v>0.13464662875710803</v>
      </c>
      <c r="DS628" s="78">
        <f>BV628/BZ628</f>
        <v>85.705128205128204</v>
      </c>
      <c r="DT628" s="78">
        <f>BV628/CI628</f>
        <v>12.266055045871559</v>
      </c>
      <c r="DU628" s="78">
        <f>BY628/BX628</f>
        <v>0.19866284622731614</v>
      </c>
      <c r="DV628" s="78">
        <f>BY628/BP628</f>
        <v>4.2242079610073112E-2</v>
      </c>
      <c r="DW628" s="78">
        <f>CH628/CI628</f>
        <v>8.4862385321100908E-2</v>
      </c>
      <c r="DX628" s="67">
        <f>(X628*0.83014)/BU628</f>
        <v>0.26639945950771632</v>
      </c>
      <c r="DY628" s="67">
        <f>BM628/CL628</f>
        <v>10.900429184549356</v>
      </c>
      <c r="DZ628" s="67">
        <f>BQ628/(AD628*0.59933)</f>
        <v>126.82075648768644</v>
      </c>
      <c r="EA628" s="80">
        <f>BP628/CI628</f>
        <v>22.587155963302752</v>
      </c>
      <c r="EB628" s="80">
        <f>BQ628/CM628</f>
        <v>1.3928571428571428</v>
      </c>
      <c r="EC628" s="81">
        <f>BM628/BS628</f>
        <v>20.75</v>
      </c>
      <c r="ED628" s="80">
        <f>BV628/CM628</f>
        <v>5.617647058823529</v>
      </c>
      <c r="EE628" s="81">
        <f>BN628/BX628</f>
        <v>5.8872970391595034</v>
      </c>
      <c r="EF628" s="81">
        <f>CM628/BU628</f>
        <v>0.36006051437216335</v>
      </c>
      <c r="EG628" s="81">
        <f>BT628/BU628*0.1</f>
        <v>8.0310136157337375</v>
      </c>
      <c r="EH628" s="81">
        <f>BT628/BU628*0.3</f>
        <v>24.093040847201209</v>
      </c>
      <c r="EI628" s="81">
        <f>DM628*1.1</f>
        <v>8.1695324283559589</v>
      </c>
      <c r="EJ628" s="81">
        <f>CY628*50</f>
        <v>20.429184549356222</v>
      </c>
      <c r="EK628" s="81">
        <f>CR628*1.5</f>
        <v>34.878260869565217</v>
      </c>
      <c r="EL628" s="81">
        <f>CI628/3</f>
        <v>0.72666666666666668</v>
      </c>
      <c r="EN628" s="4">
        <v>14</v>
      </c>
      <c r="EO628" s="8">
        <v>1</v>
      </c>
    </row>
    <row r="629" spans="1:145">
      <c r="B629" s="30" t="s">
        <v>1139</v>
      </c>
      <c r="C629" s="18" t="s">
        <v>349</v>
      </c>
      <c r="D629" s="4">
        <v>14</v>
      </c>
      <c r="E629" s="8">
        <v>14</v>
      </c>
      <c r="F629" s="8">
        <v>1</v>
      </c>
      <c r="I629" s="64">
        <v>3.69</v>
      </c>
      <c r="J629" s="64">
        <v>3.98</v>
      </c>
      <c r="K629" s="64">
        <v>0.54139999999999999</v>
      </c>
      <c r="L629" s="64">
        <v>73.989999999999995</v>
      </c>
      <c r="M629" s="64">
        <v>4.9299999999999997E-2</v>
      </c>
      <c r="N629" s="64">
        <v>7.2900000000000006E-2</v>
      </c>
      <c r="O629" s="64">
        <v>0.63690000000000002</v>
      </c>
      <c r="P629" s="64">
        <v>8.3400000000000002E-2</v>
      </c>
      <c r="Q629" s="64">
        <v>11.93</v>
      </c>
      <c r="R629" s="64">
        <v>0</v>
      </c>
      <c r="S629" s="64">
        <v>94.974000000000004</v>
      </c>
      <c r="T629" s="31"/>
      <c r="V629" s="58">
        <f t="shared" si="844"/>
        <v>3.8852738644260532</v>
      </c>
      <c r="W629" s="58"/>
      <c r="X629" s="58">
        <f t="shared" si="845"/>
        <v>4.1906205908985612</v>
      </c>
      <c r="Y629" s="58"/>
      <c r="Z629" s="58">
        <f t="shared" si="846"/>
        <v>0.57005075073177924</v>
      </c>
      <c r="AA629" s="58"/>
      <c r="AB629" s="58">
        <f t="shared" si="847"/>
        <v>77.905532040347879</v>
      </c>
      <c r="AC629" s="58"/>
      <c r="AD629" s="58">
        <f t="shared" si="848"/>
        <v>5.1908943500326397E-2</v>
      </c>
      <c r="AE629" s="58"/>
      <c r="AF629" s="58">
        <f t="shared" si="849"/>
        <v>7.6757849516709845E-2</v>
      </c>
      <c r="AG629" s="58"/>
      <c r="AH629" s="58">
        <f t="shared" si="850"/>
        <v>0.67060458651841559</v>
      </c>
      <c r="AI629" s="58"/>
      <c r="AJ629" s="58">
        <f t="shared" si="851"/>
        <v>8.7813506854507548E-2</v>
      </c>
      <c r="AK629" s="58"/>
      <c r="AL629" s="58">
        <f t="shared" si="852"/>
        <v>12.561332575231116</v>
      </c>
      <c r="AM629" s="58"/>
      <c r="AN629" s="58">
        <f t="shared" si="853"/>
        <v>0</v>
      </c>
      <c r="AO629" s="58"/>
      <c r="AP629" s="58">
        <f t="shared" si="854"/>
        <v>8.0758944553246153</v>
      </c>
      <c r="AQ629" s="58">
        <f t="shared" si="855"/>
        <v>1.2386934673366833E-2</v>
      </c>
      <c r="AR629" s="58">
        <f t="shared" si="856"/>
        <v>1500.8113590263692</v>
      </c>
      <c r="AS629" s="58">
        <f t="shared" si="857"/>
        <v>18.590452261306535</v>
      </c>
      <c r="AT629" s="58">
        <f t="shared" si="858"/>
        <v>0.11446066886481394</v>
      </c>
      <c r="AU629" s="58">
        <f t="shared" si="859"/>
        <v>7.4266117969821668</v>
      </c>
      <c r="AV629" s="58">
        <f t="shared" si="860"/>
        <v>10.981744421906695</v>
      </c>
      <c r="AW629" s="58">
        <f t="shared" si="861"/>
        <v>7.3172050277064476E-3</v>
      </c>
      <c r="AX629" s="58">
        <f t="shared" si="862"/>
        <v>34.785703993278396</v>
      </c>
      <c r="AY629" s="75">
        <v>41.46</v>
      </c>
      <c r="AZ629" s="75"/>
      <c r="BA629" s="75"/>
      <c r="BB629" s="75"/>
      <c r="BC629" s="75">
        <v>4431.1499999999996</v>
      </c>
      <c r="BD629" s="75">
        <v>4.68</v>
      </c>
      <c r="BE629" s="75"/>
      <c r="BF629" s="75"/>
      <c r="BG629" s="76" t="s">
        <v>501</v>
      </c>
      <c r="BH629" s="76"/>
      <c r="BI629" s="76">
        <v>0.95</v>
      </c>
      <c r="BJ629" s="76"/>
      <c r="BK629" s="76"/>
      <c r="BL629" s="76"/>
      <c r="BM629" s="75">
        <v>119.05</v>
      </c>
      <c r="BN629" s="75">
        <v>72.16</v>
      </c>
      <c r="BO629" s="77">
        <v>10.97</v>
      </c>
      <c r="BP629" s="75">
        <v>54.36</v>
      </c>
      <c r="BQ629" s="75">
        <v>6.79</v>
      </c>
      <c r="BR629" s="75"/>
      <c r="BS629" s="75">
        <v>5.55</v>
      </c>
      <c r="BT629" s="75">
        <v>1028.33</v>
      </c>
      <c r="BU629" s="75">
        <v>14.72</v>
      </c>
      <c r="BV629" s="75">
        <v>28.56</v>
      </c>
      <c r="BW629" s="75">
        <v>3</v>
      </c>
      <c r="BX629" s="75">
        <v>11.08</v>
      </c>
      <c r="BY629" s="75">
        <v>2.1800000000000002</v>
      </c>
      <c r="BZ629" s="75">
        <v>0.29799999999999999</v>
      </c>
      <c r="CA629" s="75">
        <v>1.73</v>
      </c>
      <c r="CB629" s="75">
        <v>0.28599999999999998</v>
      </c>
      <c r="CC629" s="75">
        <v>1.55</v>
      </c>
      <c r="CD629" s="75">
        <v>0.35</v>
      </c>
      <c r="CE629" s="75">
        <v>1.06</v>
      </c>
      <c r="CF629" s="77">
        <v>0.154</v>
      </c>
      <c r="CG629" s="75">
        <v>1.1100000000000001</v>
      </c>
      <c r="CH629" s="77">
        <v>0.17899999999999999</v>
      </c>
      <c r="CI629" s="75">
        <v>2.17</v>
      </c>
      <c r="CJ629" s="75">
        <v>0.67800000000000005</v>
      </c>
      <c r="CK629" s="77">
        <v>13.63</v>
      </c>
      <c r="CL629" s="75">
        <v>11.55</v>
      </c>
      <c r="CM629" s="75">
        <v>4.5</v>
      </c>
      <c r="CN629" s="78">
        <f>BU629/CL629</f>
        <v>1.2744588744588745</v>
      </c>
      <c r="CO629" s="78">
        <f>BU629/CG629</f>
        <v>13.261261261261261</v>
      </c>
      <c r="CP629" s="78">
        <f>BM629/BU629</f>
        <v>8.0876358695652169</v>
      </c>
      <c r="CQ629" s="78">
        <f>BU629/BY629</f>
        <v>6.7522935779816509</v>
      </c>
      <c r="CR629" s="78">
        <f>BV629/CG629</f>
        <v>25.729729729729726</v>
      </c>
      <c r="CS629" s="78">
        <f>BP629/BS629</f>
        <v>9.794594594594594</v>
      </c>
      <c r="CT629" s="78">
        <f>CK629/BX629</f>
        <v>1.2301444043321301</v>
      </c>
      <c r="CU629" s="78">
        <f>AY629/BO629</f>
        <v>3.7793983591613491</v>
      </c>
      <c r="CV629" s="78">
        <f>BQ629/BM629</f>
        <v>5.7034859302813948E-2</v>
      </c>
      <c r="CW629" s="78">
        <f>BT629/BV629</f>
        <v>36.00595238095238</v>
      </c>
      <c r="CX629" s="78">
        <f>BV629/CK629</f>
        <v>2.0953778429933969</v>
      </c>
      <c r="CY629" s="78">
        <f>CM629/CL629</f>
        <v>0.38961038961038957</v>
      </c>
      <c r="CZ629" s="79">
        <f>BT629/BU629</f>
        <v>69.859374999999986</v>
      </c>
      <c r="DA629" s="78">
        <f>CM629/CK629</f>
        <v>0.33015407190022006</v>
      </c>
      <c r="DB629" s="79">
        <f>BT629/BM629</f>
        <v>8.6377992440151186</v>
      </c>
      <c r="DC629" s="79">
        <f>BQ629/CJ629</f>
        <v>10.014749262536872</v>
      </c>
      <c r="DD629" s="78">
        <f>BT629/CL629</f>
        <v>89.032900432900419</v>
      </c>
      <c r="DE629" s="78">
        <f>CL629/CJ629</f>
        <v>17.035398230088497</v>
      </c>
      <c r="DF629" s="78">
        <f>BT629/BQ629</f>
        <v>151.44771723122238</v>
      </c>
      <c r="DG629" s="78">
        <f>BQ629/CL629</f>
        <v>0.58787878787878789</v>
      </c>
      <c r="DH629" s="78">
        <f>BM629/CI629</f>
        <v>54.861751152073737</v>
      </c>
      <c r="DI629" s="78">
        <f>BM629/BX629</f>
        <v>10.744584837545126</v>
      </c>
      <c r="DJ629" s="78">
        <f>BM629/BN629</f>
        <v>1.6498059866962307</v>
      </c>
      <c r="DK629" s="78">
        <f>BT629/BP629</f>
        <v>18.917034584253127</v>
      </c>
      <c r="DL629" s="67">
        <f>(AD629*0.59933)/BP629*10000</f>
        <v>5.7230660610836326</v>
      </c>
      <c r="DM629" s="78">
        <f>BP629/BQ629</f>
        <v>8.0058910162002945</v>
      </c>
      <c r="DN629" s="78">
        <f>CC629/CH629</f>
        <v>8.6592178770949726</v>
      </c>
      <c r="DO629" s="78">
        <f>BU629/BQ629</f>
        <v>2.167893961708395</v>
      </c>
      <c r="DP629" s="78">
        <f>BY629/CG629</f>
        <v>1.9639639639639639</v>
      </c>
      <c r="DQ629" s="78">
        <f>CJ629/CM629</f>
        <v>0.15066666666666667</v>
      </c>
      <c r="DR629" s="78">
        <f>BQ629/BP629</f>
        <v>0.12490802060338485</v>
      </c>
      <c r="DS629" s="78">
        <f>BV629/BZ629</f>
        <v>95.838926174496649</v>
      </c>
      <c r="DT629" s="78">
        <f>BV629/CI629</f>
        <v>13.161290322580644</v>
      </c>
      <c r="DU629" s="78">
        <f>BY629/BX629</f>
        <v>0.19675090252707583</v>
      </c>
      <c r="DV629" s="78">
        <f>BY629/BP629</f>
        <v>4.0103016924208978E-2</v>
      </c>
      <c r="DW629" s="78">
        <f>CH629/CI629</f>
        <v>8.2488479262672804E-2</v>
      </c>
      <c r="DX629" s="67">
        <f>(X629*0.83014)/BU629</f>
        <v>0.23633164248155783</v>
      </c>
      <c r="DY629" s="67">
        <f>BM629/CL629</f>
        <v>10.307359307359306</v>
      </c>
      <c r="DZ629" s="67">
        <f>BQ629/(AD629*0.59933)</f>
        <v>218.25367603695662</v>
      </c>
      <c r="EA629" s="80">
        <f>BP629/CI629</f>
        <v>25.050691244239633</v>
      </c>
      <c r="EB629" s="80">
        <f>BQ629/CM629</f>
        <v>1.5088888888888889</v>
      </c>
      <c r="EC629" s="81">
        <f>BM629/BS629</f>
        <v>21.45045045045045</v>
      </c>
      <c r="ED629" s="80">
        <f>BV629/CM629</f>
        <v>6.3466666666666667</v>
      </c>
      <c r="EE629" s="81">
        <f>BN629/BX629</f>
        <v>6.5126353790613711</v>
      </c>
      <c r="EF629" s="81">
        <f>CM629/BU629</f>
        <v>0.30570652173913043</v>
      </c>
      <c r="EG629" s="81">
        <f>BT629/BU629*0.1</f>
        <v>6.9859374999999986</v>
      </c>
      <c r="EH629" s="81">
        <f>BT629/BU629*0.3</f>
        <v>20.957812499999996</v>
      </c>
      <c r="EI629" s="81">
        <f>DM629*1.1</f>
        <v>8.8064801178203247</v>
      </c>
      <c r="EJ629" s="81">
        <f>CY629*50</f>
        <v>19.480519480519479</v>
      </c>
      <c r="EK629" s="81">
        <f>CR629*1.5</f>
        <v>38.594594594594589</v>
      </c>
      <c r="EL629" s="81">
        <f>CI629/3</f>
        <v>0.72333333333333327</v>
      </c>
      <c r="EN629" s="4">
        <v>14</v>
      </c>
      <c r="EO629" s="8">
        <v>1</v>
      </c>
    </row>
    <row r="630" spans="1:145">
      <c r="B630" s="30" t="s">
        <v>1140</v>
      </c>
      <c r="C630" s="18" t="s">
        <v>349</v>
      </c>
      <c r="D630" s="4">
        <v>14</v>
      </c>
      <c r="E630" s="8">
        <v>14</v>
      </c>
      <c r="F630" s="8">
        <v>1</v>
      </c>
      <c r="I630" s="64">
        <v>3.71</v>
      </c>
      <c r="J630" s="64">
        <v>3.9</v>
      </c>
      <c r="K630" s="64">
        <v>0.54749999999999999</v>
      </c>
      <c r="L630" s="64">
        <v>75.36</v>
      </c>
      <c r="M630" s="64">
        <v>8.6800000000000002E-2</v>
      </c>
      <c r="N630" s="64">
        <v>7.46E-2</v>
      </c>
      <c r="O630" s="64">
        <v>0.55069999999999997</v>
      </c>
      <c r="P630" s="64">
        <v>6.6299999999999998E-2</v>
      </c>
      <c r="Q630" s="64">
        <v>12.2</v>
      </c>
      <c r="R630" s="64">
        <v>0</v>
      </c>
      <c r="S630" s="64">
        <v>96.495900000000006</v>
      </c>
      <c r="T630" s="31"/>
      <c r="V630" s="58">
        <f t="shared" si="844"/>
        <v>3.8447229364149149</v>
      </c>
      <c r="W630" s="58"/>
      <c r="X630" s="58">
        <f t="shared" si="845"/>
        <v>4.0416224938054359</v>
      </c>
      <c r="Y630" s="58"/>
      <c r="Z630" s="58">
        <f t="shared" si="846"/>
        <v>0.56738161932268616</v>
      </c>
      <c r="AA630" s="58"/>
      <c r="AB630" s="58">
        <f t="shared" si="847"/>
        <v>78.096582341840431</v>
      </c>
      <c r="AC630" s="58"/>
      <c r="AD630" s="58">
        <f t="shared" si="848"/>
        <v>8.9952008323669702E-2</v>
      </c>
      <c r="AE630" s="58"/>
      <c r="AF630" s="58">
        <f t="shared" si="849"/>
        <v>7.7308984112278337E-2</v>
      </c>
      <c r="AG630" s="58"/>
      <c r="AH630" s="58">
        <f t="shared" si="850"/>
        <v>0.57069782239452649</v>
      </c>
      <c r="AI630" s="58"/>
      <c r="AJ630" s="58">
        <f t="shared" si="851"/>
        <v>6.8707582394692407E-2</v>
      </c>
      <c r="AK630" s="58"/>
      <c r="AL630" s="58">
        <f t="shared" si="852"/>
        <v>12.643024211391364</v>
      </c>
      <c r="AM630" s="58"/>
      <c r="AN630" s="58">
        <f t="shared" si="853"/>
        <v>0</v>
      </c>
      <c r="AO630" s="58"/>
      <c r="AP630" s="58">
        <f t="shared" si="854"/>
        <v>7.8863454302203504</v>
      </c>
      <c r="AQ630" s="58">
        <f t="shared" si="855"/>
        <v>2.2256410256410255E-2</v>
      </c>
      <c r="AR630" s="58">
        <f t="shared" si="856"/>
        <v>868.20276497695863</v>
      </c>
      <c r="AS630" s="58">
        <f t="shared" si="857"/>
        <v>19.323076923076925</v>
      </c>
      <c r="AT630" s="58">
        <f t="shared" si="858"/>
        <v>0.1354639549664064</v>
      </c>
      <c r="AU630" s="58">
        <f t="shared" si="859"/>
        <v>7.3391420911528149</v>
      </c>
      <c r="AV630" s="58">
        <f t="shared" si="860"/>
        <v>6.307603686635944</v>
      </c>
      <c r="AW630" s="58">
        <f t="shared" si="861"/>
        <v>7.2651273885350302E-3</v>
      </c>
      <c r="AX630" s="58">
        <f t="shared" si="862"/>
        <v>35.054956144200972</v>
      </c>
      <c r="AY630" s="75">
        <v>37.85</v>
      </c>
      <c r="AZ630" s="75"/>
      <c r="BA630" s="75"/>
      <c r="BB630" s="75"/>
      <c r="BC630" s="75">
        <v>4431.1499999999996</v>
      </c>
      <c r="BD630" s="75">
        <v>3.44</v>
      </c>
      <c r="BE630" s="75"/>
      <c r="BF630" s="75"/>
      <c r="BG630" s="76" t="s">
        <v>502</v>
      </c>
      <c r="BH630" s="76"/>
      <c r="BI630" s="76">
        <v>0.14099999999999999</v>
      </c>
      <c r="BJ630" s="76"/>
      <c r="BK630" s="76"/>
      <c r="BL630" s="76"/>
      <c r="BM630" s="75">
        <v>106.45</v>
      </c>
      <c r="BN630" s="75">
        <v>59.14</v>
      </c>
      <c r="BO630" s="77">
        <v>8.93</v>
      </c>
      <c r="BP630" s="75">
        <v>40.93</v>
      </c>
      <c r="BQ630" s="75">
        <v>5.29</v>
      </c>
      <c r="BR630" s="75"/>
      <c r="BS630" s="75">
        <v>4.95</v>
      </c>
      <c r="BT630" s="75">
        <v>877.26</v>
      </c>
      <c r="BU630" s="75">
        <v>13.18</v>
      </c>
      <c r="BV630" s="75">
        <v>25.24</v>
      </c>
      <c r="BW630" s="75">
        <v>2.73</v>
      </c>
      <c r="BX630" s="75">
        <v>9.1999999999999993</v>
      </c>
      <c r="BY630" s="75">
        <v>1.67</v>
      </c>
      <c r="BZ630" s="75">
        <v>0.27500000000000002</v>
      </c>
      <c r="CA630" s="75">
        <v>1.48</v>
      </c>
      <c r="CB630" s="75">
        <v>0.23100000000000001</v>
      </c>
      <c r="CC630" s="75">
        <v>1.48</v>
      </c>
      <c r="CD630" s="75">
        <v>0.28899999999999998</v>
      </c>
      <c r="CE630" s="75">
        <v>0.82299999999999995</v>
      </c>
      <c r="CF630" s="77">
        <v>0.13600000000000001</v>
      </c>
      <c r="CG630" s="75">
        <v>1.17</v>
      </c>
      <c r="CH630" s="77">
        <v>0.13900000000000001</v>
      </c>
      <c r="CI630" s="75">
        <v>1.63</v>
      </c>
      <c r="CJ630" s="75">
        <v>0.57299999999999995</v>
      </c>
      <c r="CK630" s="77">
        <v>11.33</v>
      </c>
      <c r="CL630" s="75">
        <v>9.9</v>
      </c>
      <c r="CM630" s="75">
        <v>3.81</v>
      </c>
      <c r="CN630" s="78">
        <f>BU630/CL630</f>
        <v>1.3313131313131312</v>
      </c>
      <c r="CO630" s="78">
        <f>BU630/CG630</f>
        <v>11.264957264957266</v>
      </c>
      <c r="CP630" s="78">
        <f>BM630/BU630</f>
        <v>8.076631259484067</v>
      </c>
      <c r="CQ630" s="78">
        <f>BU630/BY630</f>
        <v>7.8922155688622757</v>
      </c>
      <c r="CR630" s="78">
        <f>BV630/CG630</f>
        <v>21.572649572649574</v>
      </c>
      <c r="CS630" s="78">
        <f>BP630/BS630</f>
        <v>8.2686868686868689</v>
      </c>
      <c r="CT630" s="78">
        <f>CK630/BX630</f>
        <v>1.2315217391304349</v>
      </c>
      <c r="CU630" s="78">
        <f>AY630/BO630</f>
        <v>4.238521836506159</v>
      </c>
      <c r="CV630" s="78">
        <f>BQ630/BM630</f>
        <v>4.9694692343823392E-2</v>
      </c>
      <c r="CW630" s="78">
        <f>BT630/BV630</f>
        <v>34.756735340729001</v>
      </c>
      <c r="CX630" s="78">
        <f>BV630/CK630</f>
        <v>2.227714033539276</v>
      </c>
      <c r="CY630" s="78">
        <f>CM630/CL630</f>
        <v>0.38484848484848483</v>
      </c>
      <c r="CZ630" s="79">
        <f>BT630/BU630</f>
        <v>66.55993930197269</v>
      </c>
      <c r="DA630" s="78">
        <f>CM630/CK630</f>
        <v>0.33627537511032657</v>
      </c>
      <c r="DB630" s="79">
        <f>BT630/BM630</f>
        <v>8.2410521371535932</v>
      </c>
      <c r="DC630" s="79">
        <f>BQ630/CJ630</f>
        <v>9.2321116928446774</v>
      </c>
      <c r="DD630" s="78">
        <f>BT630/CL630</f>
        <v>88.61212121212121</v>
      </c>
      <c r="DE630" s="78">
        <f>CL630/CJ630</f>
        <v>17.277486910994767</v>
      </c>
      <c r="DF630" s="78">
        <f>BT630/BQ630</f>
        <v>165.83364839319469</v>
      </c>
      <c r="DG630" s="78">
        <f>BQ630/CL630</f>
        <v>0.53434343434343434</v>
      </c>
      <c r="DH630" s="78">
        <f>BM630/CI630</f>
        <v>65.306748466257673</v>
      </c>
      <c r="DI630" s="78">
        <f>BM630/BX630</f>
        <v>11.570652173913045</v>
      </c>
      <c r="DJ630" s="78">
        <f>BM630/BN630</f>
        <v>1.7999661819411565</v>
      </c>
      <c r="DK630" s="78">
        <f>BT630/BP630</f>
        <v>21.433178597605668</v>
      </c>
      <c r="DL630" s="67">
        <f>(AD630*0.59933)/BP630*10000</f>
        <v>13.171496982317361</v>
      </c>
      <c r="DM630" s="78">
        <f>BP630/BQ630</f>
        <v>7.7372400756143662</v>
      </c>
      <c r="DN630" s="78">
        <f>CC630/CH630</f>
        <v>10.647482014388489</v>
      </c>
      <c r="DO630" s="78">
        <f>BU630/BQ630</f>
        <v>2.491493383742911</v>
      </c>
      <c r="DP630" s="78">
        <f>BY630/CG630</f>
        <v>1.4273504273504274</v>
      </c>
      <c r="DQ630" s="78">
        <f>CJ630/CM630</f>
        <v>0.15039370078740155</v>
      </c>
      <c r="DR630" s="78">
        <f>BQ630/BP630</f>
        <v>0.12924505252870755</v>
      </c>
      <c r="DS630" s="78">
        <f>BV630/BZ630</f>
        <v>91.781818181818167</v>
      </c>
      <c r="DT630" s="78">
        <f>BV630/CI630</f>
        <v>15.484662576687116</v>
      </c>
      <c r="DU630" s="78">
        <f>BY630/BX630</f>
        <v>0.18152173913043479</v>
      </c>
      <c r="DV630" s="78">
        <f>BY630/BP630</f>
        <v>4.0801368189591986E-2</v>
      </c>
      <c r="DW630" s="78">
        <f>CH630/CI630</f>
        <v>8.5276073619631909E-2</v>
      </c>
      <c r="DX630" s="67">
        <f>(X630*0.83014)/BU630</f>
        <v>0.25456088748161187</v>
      </c>
      <c r="DY630" s="67">
        <f>BM630/CL630</f>
        <v>10.752525252525253</v>
      </c>
      <c r="DZ630" s="67">
        <f>BQ630/(AD630*0.59933)</f>
        <v>98.124801381511972</v>
      </c>
      <c r="EA630" s="80">
        <f>BP630/CI630</f>
        <v>25.110429447852763</v>
      </c>
      <c r="EB630" s="80">
        <f>BQ630/CM630</f>
        <v>1.3884514435695539</v>
      </c>
      <c r="EC630" s="81">
        <f>BM630/BS630</f>
        <v>21.505050505050505</v>
      </c>
      <c r="ED630" s="80">
        <f>BV630/CM630</f>
        <v>6.6246719160104979</v>
      </c>
      <c r="EE630" s="81">
        <f>BN630/BX630</f>
        <v>6.4282608695652179</v>
      </c>
      <c r="EF630" s="81">
        <f>CM630/BU630</f>
        <v>0.2890743550834598</v>
      </c>
      <c r="EG630" s="81">
        <f>BT630/BU630*0.1</f>
        <v>6.655993930197269</v>
      </c>
      <c r="EH630" s="81">
        <f>BT630/BU630*0.3</f>
        <v>19.967981790591807</v>
      </c>
      <c r="EI630" s="81">
        <f>DM630*1.1</f>
        <v>8.5109640831758036</v>
      </c>
      <c r="EJ630" s="81">
        <f>CY630*50</f>
        <v>19.242424242424242</v>
      </c>
      <c r="EK630" s="81">
        <f>CR630*1.5</f>
        <v>32.358974358974365</v>
      </c>
      <c r="EL630" s="81">
        <f>CI630/3</f>
        <v>0.54333333333333333</v>
      </c>
      <c r="EN630" s="4">
        <v>14</v>
      </c>
      <c r="EO630" s="8">
        <v>1</v>
      </c>
    </row>
    <row r="631" spans="1:145">
      <c r="B631" s="30" t="s">
        <v>1141</v>
      </c>
      <c r="C631" s="18" t="s">
        <v>349</v>
      </c>
      <c r="D631" s="4">
        <v>14</v>
      </c>
      <c r="E631" s="8">
        <v>14</v>
      </c>
      <c r="F631" s="8">
        <v>1</v>
      </c>
      <c r="I631" s="64">
        <v>3.56</v>
      </c>
      <c r="J631" s="64">
        <v>3.91</v>
      </c>
      <c r="K631" s="64">
        <v>0.48420000000000002</v>
      </c>
      <c r="L631" s="64">
        <v>75.569999999999993</v>
      </c>
      <c r="M631" s="64">
        <v>0.1192</v>
      </c>
      <c r="N631" s="64">
        <v>0.13250000000000001</v>
      </c>
      <c r="O631" s="64">
        <v>0.62439999999999996</v>
      </c>
      <c r="P631" s="64">
        <v>5.8799999999999998E-2</v>
      </c>
      <c r="Q631" s="64">
        <v>12.37</v>
      </c>
      <c r="R631" s="64">
        <v>2.1999999999999999E-2</v>
      </c>
      <c r="S631" s="64">
        <v>96.851200000000006</v>
      </c>
      <c r="T631" s="31"/>
      <c r="V631" s="58">
        <f t="shared" si="844"/>
        <v>3.6757417564263526</v>
      </c>
      <c r="W631" s="58"/>
      <c r="X631" s="58">
        <f t="shared" si="845"/>
        <v>4.0371208616929888</v>
      </c>
      <c r="Y631" s="58"/>
      <c r="Z631" s="58">
        <f t="shared" si="846"/>
        <v>0.49994217934315732</v>
      </c>
      <c r="AA631" s="58"/>
      <c r="AB631" s="58">
        <f t="shared" si="847"/>
        <v>78.026911385713333</v>
      </c>
      <c r="AC631" s="58"/>
      <c r="AD631" s="58">
        <f t="shared" si="848"/>
        <v>0.12307539813652282</v>
      </c>
      <c r="AE631" s="58"/>
      <c r="AF631" s="58">
        <f t="shared" si="849"/>
        <v>0.136807804136655</v>
      </c>
      <c r="AG631" s="58"/>
      <c r="AH631" s="58">
        <f t="shared" si="850"/>
        <v>0.64470032379567821</v>
      </c>
      <c r="AI631" s="58"/>
      <c r="AJ631" s="58">
        <f t="shared" si="851"/>
        <v>6.0711689684794817E-2</v>
      </c>
      <c r="AK631" s="58"/>
      <c r="AL631" s="58">
        <f t="shared" si="852"/>
        <v>12.772170091852242</v>
      </c>
      <c r="AM631" s="58"/>
      <c r="AN631" s="58">
        <f t="shared" si="853"/>
        <v>2.271525804533139E-2</v>
      </c>
      <c r="AO631" s="58"/>
      <c r="AP631" s="58">
        <f t="shared" si="854"/>
        <v>7.7128626181193418</v>
      </c>
      <c r="AQ631" s="58">
        <f t="shared" si="855"/>
        <v>3.0485933503836316E-2</v>
      </c>
      <c r="AR631" s="58">
        <f t="shared" si="856"/>
        <v>633.97651006711408</v>
      </c>
      <c r="AS631" s="58">
        <f t="shared" si="857"/>
        <v>19.327365728900254</v>
      </c>
      <c r="AT631" s="58">
        <f t="shared" si="858"/>
        <v>0.21220371556694431</v>
      </c>
      <c r="AU631" s="58">
        <f t="shared" si="859"/>
        <v>3.6543396226415092</v>
      </c>
      <c r="AV631" s="58">
        <f t="shared" si="860"/>
        <v>4.0620805369127515</v>
      </c>
      <c r="AW631" s="58">
        <f t="shared" si="861"/>
        <v>6.4073044859071062E-3</v>
      </c>
      <c r="AX631" s="58">
        <f t="shared" si="862"/>
        <v>52.015959723448532</v>
      </c>
      <c r="AY631" s="58"/>
      <c r="AZ631" s="58"/>
      <c r="BA631" s="58"/>
      <c r="BB631" s="58"/>
      <c r="BC631" s="58"/>
      <c r="BD631" s="58"/>
      <c r="BE631" s="58"/>
      <c r="BF631" s="58"/>
      <c r="BG631" s="58"/>
      <c r="BH631" s="58"/>
      <c r="BI631" s="58"/>
      <c r="BJ631" s="58"/>
      <c r="BK631" s="58"/>
      <c r="BL631" s="58"/>
      <c r="BM631" s="58"/>
      <c r="BN631" s="58"/>
      <c r="BO631" s="58"/>
      <c r="BP631" s="58"/>
      <c r="BQ631" s="58"/>
      <c r="BR631" s="58"/>
      <c r="BS631" s="58"/>
      <c r="BT631" s="58"/>
      <c r="BU631" s="58"/>
      <c r="BV631" s="58"/>
      <c r="BW631" s="58"/>
      <c r="BX631" s="58"/>
      <c r="BY631" s="58"/>
      <c r="BZ631" s="58"/>
      <c r="CA631" s="58"/>
      <c r="CB631" s="58"/>
      <c r="CC631" s="58"/>
      <c r="CD631" s="58"/>
      <c r="CE631" s="58"/>
      <c r="CF631" s="58"/>
      <c r="CG631" s="58"/>
      <c r="CH631" s="58"/>
      <c r="CI631" s="58"/>
      <c r="CJ631" s="58"/>
      <c r="CK631" s="58"/>
      <c r="CL631" s="58"/>
      <c r="CM631" s="58"/>
      <c r="CN631" s="58"/>
      <c r="CO631" s="58"/>
      <c r="CP631" s="58"/>
      <c r="CQ631" s="58"/>
      <c r="CR631" s="58"/>
      <c r="CS631" s="58"/>
      <c r="CT631" s="58"/>
      <c r="CU631" s="58"/>
      <c r="CV631" s="58"/>
      <c r="CW631" s="58"/>
      <c r="CX631" s="58"/>
      <c r="CY631" s="58"/>
      <c r="CZ631" s="58"/>
      <c r="DA631" s="58"/>
      <c r="DB631" s="58"/>
      <c r="DC631" s="58"/>
      <c r="DD631" s="58"/>
      <c r="DE631" s="58"/>
      <c r="DF631" s="58"/>
      <c r="DG631" s="58"/>
      <c r="DH631" s="58"/>
      <c r="DI631" s="58"/>
      <c r="DJ631" s="58"/>
      <c r="DK631" s="58"/>
      <c r="DL631" s="58"/>
      <c r="DM631" s="58"/>
      <c r="DN631" s="58"/>
      <c r="DO631" s="58"/>
      <c r="DP631" s="58"/>
      <c r="DQ631" s="58"/>
      <c r="DR631" s="58"/>
      <c r="DS631" s="58"/>
      <c r="DT631" s="58"/>
      <c r="DU631" s="58"/>
      <c r="DV631" s="58"/>
      <c r="DW631" s="58"/>
      <c r="DX631" s="58"/>
      <c r="DY631" s="58"/>
      <c r="DZ631" s="58"/>
      <c r="EA631" s="58"/>
      <c r="EB631" s="58"/>
      <c r="EC631" s="58"/>
      <c r="ED631" s="58"/>
      <c r="EE631" s="58"/>
      <c r="EF631" s="58"/>
      <c r="EG631" s="58"/>
      <c r="EH631" s="58"/>
      <c r="EI631" s="58"/>
      <c r="EJ631" s="58"/>
      <c r="EK631" s="58"/>
      <c r="EL631" s="58"/>
      <c r="EN631" s="4">
        <v>14</v>
      </c>
      <c r="EO631" s="8">
        <v>1</v>
      </c>
    </row>
    <row r="632" spans="1:145">
      <c r="B632" s="30" t="s">
        <v>1142</v>
      </c>
      <c r="C632" s="18" t="s">
        <v>349</v>
      </c>
      <c r="D632" s="4">
        <v>14</v>
      </c>
      <c r="E632" s="8">
        <v>14</v>
      </c>
      <c r="F632" s="8">
        <v>1</v>
      </c>
      <c r="I632" s="64">
        <v>3.49</v>
      </c>
      <c r="J632" s="64">
        <v>4.0599999999999996</v>
      </c>
      <c r="K632" s="64">
        <v>0.60489999999999999</v>
      </c>
      <c r="L632" s="64">
        <v>74.709999999999994</v>
      </c>
      <c r="M632" s="64">
        <v>8.2299999999999998E-2</v>
      </c>
      <c r="N632" s="64">
        <v>7.2800000000000004E-2</v>
      </c>
      <c r="O632" s="64">
        <v>0.60429999999999995</v>
      </c>
      <c r="P632" s="64">
        <v>0</v>
      </c>
      <c r="Q632" s="64">
        <v>12.12</v>
      </c>
      <c r="R632" s="64">
        <v>6.7999999999999996E-3</v>
      </c>
      <c r="S632" s="64">
        <v>95.751199999999997</v>
      </c>
      <c r="T632" s="31"/>
      <c r="V632" s="58">
        <f t="shared" si="844"/>
        <v>3.6448629364436167</v>
      </c>
      <c r="W632" s="58"/>
      <c r="X632" s="58">
        <f t="shared" si="845"/>
        <v>4.240155736951599</v>
      </c>
      <c r="Y632" s="58"/>
      <c r="Z632" s="58">
        <f t="shared" si="846"/>
        <v>0.63174142987241944</v>
      </c>
      <c r="AA632" s="58"/>
      <c r="AB632" s="58">
        <f t="shared" si="847"/>
        <v>78.025131799914774</v>
      </c>
      <c r="AC632" s="58"/>
      <c r="AD632" s="58">
        <f t="shared" si="848"/>
        <v>8.5951925406678981E-2</v>
      </c>
      <c r="AE632" s="58"/>
      <c r="AF632" s="58">
        <f t="shared" si="849"/>
        <v>7.6030378731545931E-2</v>
      </c>
      <c r="AG632" s="58"/>
      <c r="AH632" s="58">
        <f t="shared" si="850"/>
        <v>0.63111480587188462</v>
      </c>
      <c r="AI632" s="58"/>
      <c r="AJ632" s="58">
        <f t="shared" si="851"/>
        <v>0</v>
      </c>
      <c r="AK632" s="58"/>
      <c r="AL632" s="58">
        <f t="shared" si="852"/>
        <v>12.657804810801327</v>
      </c>
      <c r="AM632" s="58"/>
      <c r="AN632" s="58">
        <f t="shared" si="853"/>
        <v>7.1017386727268168E-3</v>
      </c>
      <c r="AO632" s="58"/>
      <c r="AP632" s="58">
        <f t="shared" si="854"/>
        <v>7.8850186733952157</v>
      </c>
      <c r="AQ632" s="58">
        <f t="shared" si="855"/>
        <v>2.0270935960591138E-2</v>
      </c>
      <c r="AR632" s="58">
        <f t="shared" si="856"/>
        <v>907.77642770352361</v>
      </c>
      <c r="AS632" s="58">
        <f t="shared" si="857"/>
        <v>18.401477832512317</v>
      </c>
      <c r="AT632" s="58">
        <f t="shared" si="858"/>
        <v>0.1204699652490485</v>
      </c>
      <c r="AU632" s="58">
        <f t="shared" si="859"/>
        <v>8.3090659340659343</v>
      </c>
      <c r="AV632" s="58">
        <f t="shared" si="860"/>
        <v>7.3499392466585665</v>
      </c>
      <c r="AW632" s="58">
        <f t="shared" si="861"/>
        <v>8.0966403426582807E-3</v>
      </c>
      <c r="AX632" s="58">
        <f t="shared" si="862"/>
        <v>32.284023268217751</v>
      </c>
      <c r="AY632" s="58"/>
      <c r="AZ632" s="58"/>
      <c r="BA632" s="58"/>
      <c r="BB632" s="58"/>
      <c r="BC632" s="58"/>
      <c r="BD632" s="58"/>
      <c r="BE632" s="58"/>
      <c r="BF632" s="58"/>
      <c r="BG632" s="58"/>
      <c r="BH632" s="58"/>
      <c r="BI632" s="58"/>
      <c r="BJ632" s="58"/>
      <c r="BK632" s="58"/>
      <c r="BL632" s="58"/>
      <c r="BM632" s="58"/>
      <c r="BN632" s="58"/>
      <c r="BO632" s="58"/>
      <c r="BP632" s="58"/>
      <c r="BQ632" s="58"/>
      <c r="BR632" s="58"/>
      <c r="BS632" s="58"/>
      <c r="BT632" s="58"/>
      <c r="BU632" s="58"/>
      <c r="BV632" s="58"/>
      <c r="BW632" s="58"/>
      <c r="BX632" s="58"/>
      <c r="BY632" s="58"/>
      <c r="BZ632" s="58"/>
      <c r="CA632" s="58"/>
      <c r="CB632" s="58"/>
      <c r="CC632" s="58"/>
      <c r="CD632" s="58"/>
      <c r="CE632" s="58"/>
      <c r="CF632" s="58"/>
      <c r="CG632" s="58"/>
      <c r="CH632" s="58"/>
      <c r="CI632" s="58"/>
      <c r="CJ632" s="58"/>
      <c r="CK632" s="58"/>
      <c r="CL632" s="58"/>
      <c r="CM632" s="58"/>
      <c r="CN632" s="58"/>
      <c r="CO632" s="58"/>
      <c r="CP632" s="58"/>
      <c r="CQ632" s="58"/>
      <c r="CR632" s="58"/>
      <c r="CS632" s="58"/>
      <c r="CT632" s="58"/>
      <c r="CU632" s="58"/>
      <c r="CV632" s="58"/>
      <c r="CW632" s="58"/>
      <c r="CX632" s="58"/>
      <c r="CY632" s="58"/>
      <c r="CZ632" s="58"/>
      <c r="DA632" s="58"/>
      <c r="DB632" s="58"/>
      <c r="DC632" s="58"/>
      <c r="DD632" s="58"/>
      <c r="DE632" s="58"/>
      <c r="DF632" s="58"/>
      <c r="DG632" s="58"/>
      <c r="DH632" s="58"/>
      <c r="DI632" s="58"/>
      <c r="DJ632" s="58"/>
      <c r="DK632" s="58"/>
      <c r="DL632" s="58"/>
      <c r="DM632" s="58"/>
      <c r="DN632" s="58"/>
      <c r="DO632" s="58"/>
      <c r="DP632" s="58"/>
      <c r="DQ632" s="58"/>
      <c r="DR632" s="58"/>
      <c r="DS632" s="58"/>
      <c r="DT632" s="58"/>
      <c r="DU632" s="58"/>
      <c r="DV632" s="58"/>
      <c r="DW632" s="58"/>
      <c r="DX632" s="58"/>
      <c r="DY632" s="58"/>
      <c r="DZ632" s="58"/>
      <c r="EA632" s="58"/>
      <c r="EB632" s="58"/>
      <c r="EC632" s="58"/>
      <c r="ED632" s="58"/>
      <c r="EE632" s="58"/>
      <c r="EF632" s="58"/>
      <c r="EG632" s="58"/>
      <c r="EH632" s="58"/>
      <c r="EI632" s="58"/>
      <c r="EJ632" s="58"/>
      <c r="EK632" s="58"/>
      <c r="EL632" s="58"/>
      <c r="EN632" s="4">
        <v>14</v>
      </c>
      <c r="EO632" s="8">
        <v>1</v>
      </c>
    </row>
    <row r="633" spans="1:145">
      <c r="B633" s="30" t="s">
        <v>1143</v>
      </c>
      <c r="C633" s="18" t="s">
        <v>349</v>
      </c>
      <c r="D633" s="4">
        <v>14</v>
      </c>
      <c r="E633" s="8">
        <v>14</v>
      </c>
      <c r="F633" s="8">
        <v>1</v>
      </c>
      <c r="I633" s="64">
        <v>3.44</v>
      </c>
      <c r="J633" s="64">
        <v>4.01</v>
      </c>
      <c r="K633" s="64">
        <v>0.52249999999999996</v>
      </c>
      <c r="L633" s="64">
        <v>75.11</v>
      </c>
      <c r="M633" s="64">
        <v>8.6900000000000005E-2</v>
      </c>
      <c r="N633" s="64">
        <v>8.4000000000000005E-2</v>
      </c>
      <c r="O633" s="64">
        <v>0.58750000000000002</v>
      </c>
      <c r="P633" s="64">
        <v>4.0899999999999999E-2</v>
      </c>
      <c r="Q633" s="64">
        <v>12.16</v>
      </c>
      <c r="R633" s="64">
        <v>1.37E-2</v>
      </c>
      <c r="S633" s="64">
        <v>96.055499999999995</v>
      </c>
      <c r="T633" s="31"/>
      <c r="V633" s="58">
        <f t="shared" si="844"/>
        <v>3.5812629157101887</v>
      </c>
      <c r="W633" s="58"/>
      <c r="X633" s="58">
        <f t="shared" si="845"/>
        <v>4.1746698523249579</v>
      </c>
      <c r="Y633" s="58"/>
      <c r="Z633" s="58">
        <f t="shared" si="846"/>
        <v>0.54395635856353886</v>
      </c>
      <c r="AA633" s="58"/>
      <c r="AB633" s="58">
        <f t="shared" si="847"/>
        <v>78.194377209009374</v>
      </c>
      <c r="AC633" s="58"/>
      <c r="AD633" s="58">
        <f t="shared" si="848"/>
        <v>9.0468531213725417E-2</v>
      </c>
      <c r="AE633" s="58"/>
      <c r="AF633" s="58">
        <f t="shared" si="849"/>
        <v>8.7449443290597631E-2</v>
      </c>
      <c r="AG633" s="58"/>
      <c r="AH633" s="58">
        <f t="shared" si="850"/>
        <v>0.61162557063364409</v>
      </c>
      <c r="AI633" s="58"/>
      <c r="AJ633" s="58">
        <f t="shared" si="851"/>
        <v>4.2579550364112415E-2</v>
      </c>
      <c r="AK633" s="58"/>
      <c r="AL633" s="58">
        <f t="shared" si="852"/>
        <v>12.659347981115085</v>
      </c>
      <c r="AM633" s="58"/>
      <c r="AN633" s="58">
        <f t="shared" si="853"/>
        <v>1.4262587774776042E-2</v>
      </c>
      <c r="AO633" s="58"/>
      <c r="AP633" s="58">
        <f t="shared" si="854"/>
        <v>7.7559327680351462</v>
      </c>
      <c r="AQ633" s="58">
        <f t="shared" si="855"/>
        <v>2.1670822942643397E-2</v>
      </c>
      <c r="AR633" s="58">
        <f t="shared" si="856"/>
        <v>864.32681242807803</v>
      </c>
      <c r="AS633" s="58">
        <f t="shared" si="857"/>
        <v>18.730673316708231</v>
      </c>
      <c r="AT633" s="58">
        <f t="shared" si="858"/>
        <v>0.14297872340425533</v>
      </c>
      <c r="AU633" s="58">
        <f t="shared" si="859"/>
        <v>6.2202380952380958</v>
      </c>
      <c r="AV633" s="58">
        <f t="shared" si="860"/>
        <v>6.0126582278481004</v>
      </c>
      <c r="AW633" s="58">
        <f t="shared" si="861"/>
        <v>6.9564638530155778E-3</v>
      </c>
      <c r="AX633" s="58">
        <f t="shared" si="862"/>
        <v>38.907295983809391</v>
      </c>
      <c r="AY633" s="58"/>
      <c r="AZ633" s="58"/>
      <c r="BA633" s="58"/>
      <c r="BB633" s="58"/>
      <c r="BC633" s="58"/>
      <c r="BD633" s="58"/>
      <c r="BE633" s="58"/>
      <c r="BF633" s="58"/>
      <c r="BG633" s="58"/>
      <c r="BH633" s="58"/>
      <c r="BI633" s="58"/>
      <c r="BJ633" s="58"/>
      <c r="BK633" s="58"/>
      <c r="BL633" s="58"/>
      <c r="BM633" s="58"/>
      <c r="BN633" s="58"/>
      <c r="BO633" s="58"/>
      <c r="BP633" s="58"/>
      <c r="BQ633" s="58"/>
      <c r="BR633" s="58"/>
      <c r="BS633" s="58"/>
      <c r="BT633" s="58"/>
      <c r="BU633" s="58"/>
      <c r="BV633" s="58"/>
      <c r="BW633" s="58"/>
      <c r="BX633" s="58"/>
      <c r="BY633" s="58"/>
      <c r="BZ633" s="58"/>
      <c r="CA633" s="58"/>
      <c r="CB633" s="58"/>
      <c r="CC633" s="58"/>
      <c r="CD633" s="58"/>
      <c r="CE633" s="58"/>
      <c r="CF633" s="58"/>
      <c r="CG633" s="58"/>
      <c r="CH633" s="58"/>
      <c r="CI633" s="58"/>
      <c r="CJ633" s="58"/>
      <c r="CK633" s="58"/>
      <c r="CL633" s="58"/>
      <c r="CM633" s="58"/>
      <c r="CN633" s="58"/>
      <c r="CO633" s="58"/>
      <c r="CP633" s="58"/>
      <c r="CQ633" s="58"/>
      <c r="CR633" s="58"/>
      <c r="CS633" s="58"/>
      <c r="CT633" s="58"/>
      <c r="CU633" s="58"/>
      <c r="CV633" s="58"/>
      <c r="CW633" s="58"/>
      <c r="CX633" s="58"/>
      <c r="CY633" s="58"/>
      <c r="CZ633" s="58"/>
      <c r="DA633" s="58"/>
      <c r="DB633" s="58"/>
      <c r="DC633" s="58"/>
      <c r="DD633" s="58"/>
      <c r="DE633" s="58"/>
      <c r="DF633" s="58"/>
      <c r="DG633" s="58"/>
      <c r="DH633" s="58"/>
      <c r="DI633" s="58"/>
      <c r="DJ633" s="58"/>
      <c r="DK633" s="58"/>
      <c r="DL633" s="58"/>
      <c r="DM633" s="58"/>
      <c r="DN633" s="58"/>
      <c r="DO633" s="58"/>
      <c r="DP633" s="58"/>
      <c r="DQ633" s="58"/>
      <c r="DR633" s="58"/>
      <c r="DS633" s="58"/>
      <c r="DT633" s="58"/>
      <c r="DU633" s="58"/>
      <c r="DV633" s="58"/>
      <c r="DW633" s="58"/>
      <c r="DX633" s="58"/>
      <c r="DY633" s="58"/>
      <c r="DZ633" s="58"/>
      <c r="EA633" s="58"/>
      <c r="EB633" s="58"/>
      <c r="EC633" s="58"/>
      <c r="ED633" s="58"/>
      <c r="EE633" s="58"/>
      <c r="EF633" s="58"/>
      <c r="EG633" s="58"/>
      <c r="EH633" s="58"/>
      <c r="EI633" s="58"/>
      <c r="EJ633" s="58"/>
      <c r="EK633" s="58"/>
      <c r="EL633" s="58"/>
      <c r="EN633" s="4">
        <v>14</v>
      </c>
      <c r="EO633" s="8">
        <v>1</v>
      </c>
    </row>
    <row r="634" spans="1:145">
      <c r="B634" s="30" t="s">
        <v>1144</v>
      </c>
      <c r="C634" s="18" t="s">
        <v>349</v>
      </c>
      <c r="D634" s="4">
        <v>14</v>
      </c>
      <c r="E634" s="8">
        <v>14</v>
      </c>
      <c r="F634" s="8">
        <v>1</v>
      </c>
      <c r="I634" s="64">
        <v>3.64</v>
      </c>
      <c r="J634" s="64">
        <v>4.01</v>
      </c>
      <c r="K634" s="64">
        <v>0.54779999999999995</v>
      </c>
      <c r="L634" s="64">
        <v>75.91</v>
      </c>
      <c r="M634" s="64">
        <v>5.7099999999999998E-2</v>
      </c>
      <c r="N634" s="64">
        <v>6.0400000000000002E-2</v>
      </c>
      <c r="O634" s="64">
        <v>0.58260000000000001</v>
      </c>
      <c r="P634" s="64">
        <v>0.1139</v>
      </c>
      <c r="Q634" s="64">
        <v>12.35</v>
      </c>
      <c r="R634" s="64">
        <v>3.1699999999999999E-2</v>
      </c>
      <c r="S634" s="64">
        <v>97.303600000000003</v>
      </c>
      <c r="T634" s="31"/>
      <c r="V634" s="58">
        <f t="shared" si="844"/>
        <v>3.7408687859441994</v>
      </c>
      <c r="W634" s="58"/>
      <c r="X634" s="58">
        <f t="shared" si="845"/>
        <v>4.1211219317681973</v>
      </c>
      <c r="Y634" s="58"/>
      <c r="Z634" s="58">
        <f t="shared" si="846"/>
        <v>0.56298019806050337</v>
      </c>
      <c r="AA634" s="58"/>
      <c r="AB634" s="58">
        <f t="shared" si="847"/>
        <v>78.013557566215425</v>
      </c>
      <c r="AC634" s="58"/>
      <c r="AD634" s="58">
        <f t="shared" si="848"/>
        <v>5.8682309801487302E-2</v>
      </c>
      <c r="AE634" s="58"/>
      <c r="AF634" s="58">
        <f t="shared" si="849"/>
        <v>6.2073756777755396E-2</v>
      </c>
      <c r="AG634" s="58"/>
      <c r="AH634" s="58">
        <f t="shared" si="850"/>
        <v>0.59874454799205779</v>
      </c>
      <c r="AI634" s="58"/>
      <c r="AJ634" s="58">
        <f t="shared" si="851"/>
        <v>0.1170563062414957</v>
      </c>
      <c r="AK634" s="58"/>
      <c r="AL634" s="58">
        <f t="shared" si="852"/>
        <v>12.692233380882104</v>
      </c>
      <c r="AM634" s="58"/>
      <c r="AN634" s="58">
        <f t="shared" si="853"/>
        <v>3.2578445196272288E-2</v>
      </c>
      <c r="AO634" s="58"/>
      <c r="AP634" s="58">
        <f t="shared" si="854"/>
        <v>7.8619907177123967</v>
      </c>
      <c r="AQ634" s="58">
        <f t="shared" si="855"/>
        <v>1.4239401496259352E-2</v>
      </c>
      <c r="AR634" s="58">
        <f t="shared" si="856"/>
        <v>1329.4220665499124</v>
      </c>
      <c r="AS634" s="58">
        <f t="shared" si="857"/>
        <v>18.930174563591024</v>
      </c>
      <c r="AT634" s="58">
        <f t="shared" si="858"/>
        <v>0.10367318915207691</v>
      </c>
      <c r="AU634" s="58">
        <f t="shared" si="859"/>
        <v>9.0695364238410594</v>
      </c>
      <c r="AV634" s="58">
        <f t="shared" si="860"/>
        <v>9.5936952714535888</v>
      </c>
      <c r="AW634" s="58">
        <f t="shared" si="861"/>
        <v>7.2164405216703989E-3</v>
      </c>
      <c r="AX634" s="58">
        <f t="shared" si="862"/>
        <v>30.399964749846042</v>
      </c>
      <c r="AY634" s="58"/>
      <c r="AZ634" s="58"/>
      <c r="BA634" s="58"/>
      <c r="BB634" s="58"/>
      <c r="BC634" s="58"/>
      <c r="BD634" s="58"/>
      <c r="BE634" s="58"/>
      <c r="BF634" s="58"/>
      <c r="BG634" s="58"/>
      <c r="BH634" s="58"/>
      <c r="BI634" s="58"/>
      <c r="BJ634" s="58"/>
      <c r="BK634" s="58"/>
      <c r="BL634" s="58"/>
      <c r="BM634" s="58"/>
      <c r="BN634" s="58"/>
      <c r="BO634" s="58"/>
      <c r="BP634" s="58"/>
      <c r="BQ634" s="58"/>
      <c r="BR634" s="58"/>
      <c r="BS634" s="58"/>
      <c r="BT634" s="58"/>
      <c r="BU634" s="58"/>
      <c r="BV634" s="58"/>
      <c r="BW634" s="58"/>
      <c r="BX634" s="58"/>
      <c r="BY634" s="58"/>
      <c r="BZ634" s="58"/>
      <c r="CA634" s="58"/>
      <c r="CB634" s="58"/>
      <c r="CC634" s="58"/>
      <c r="CD634" s="58"/>
      <c r="CE634" s="58"/>
      <c r="CF634" s="58"/>
      <c r="CG634" s="58"/>
      <c r="CH634" s="58"/>
      <c r="CI634" s="58"/>
      <c r="CJ634" s="58"/>
      <c r="CK634" s="58"/>
      <c r="CL634" s="58"/>
      <c r="CM634" s="58"/>
      <c r="CN634" s="58"/>
      <c r="CO634" s="58"/>
      <c r="CP634" s="58"/>
      <c r="CQ634" s="58"/>
      <c r="CR634" s="58"/>
      <c r="CS634" s="58"/>
      <c r="CT634" s="58"/>
      <c r="CU634" s="58"/>
      <c r="CV634" s="58"/>
      <c r="CW634" s="58"/>
      <c r="CX634" s="58"/>
      <c r="CY634" s="58"/>
      <c r="CZ634" s="58"/>
      <c r="DA634" s="58"/>
      <c r="DB634" s="58"/>
      <c r="DC634" s="58"/>
      <c r="DD634" s="58"/>
      <c r="DE634" s="58"/>
      <c r="DF634" s="58"/>
      <c r="DG634" s="58"/>
      <c r="DH634" s="58"/>
      <c r="DI634" s="58"/>
      <c r="DJ634" s="58"/>
      <c r="DK634" s="58"/>
      <c r="DL634" s="58"/>
      <c r="DM634" s="58"/>
      <c r="DN634" s="58"/>
      <c r="DO634" s="58"/>
      <c r="DP634" s="58"/>
      <c r="DQ634" s="58"/>
      <c r="DR634" s="58"/>
      <c r="DS634" s="58"/>
      <c r="DT634" s="58"/>
      <c r="DU634" s="58"/>
      <c r="DV634" s="58"/>
      <c r="DW634" s="58"/>
      <c r="DX634" s="58"/>
      <c r="DY634" s="58"/>
      <c r="DZ634" s="58"/>
      <c r="EA634" s="58"/>
      <c r="EB634" s="58"/>
      <c r="EC634" s="58"/>
      <c r="ED634" s="58"/>
      <c r="EE634" s="58"/>
      <c r="EF634" s="58"/>
      <c r="EG634" s="58"/>
      <c r="EH634" s="58"/>
      <c r="EI634" s="58"/>
      <c r="EJ634" s="58"/>
      <c r="EK634" s="58"/>
      <c r="EL634" s="58"/>
      <c r="EN634" s="4">
        <v>14</v>
      </c>
      <c r="EO634" s="8">
        <v>1</v>
      </c>
    </row>
    <row r="635" spans="1:145">
      <c r="B635" s="30" t="s">
        <v>1145</v>
      </c>
      <c r="C635" s="18" t="s">
        <v>349</v>
      </c>
      <c r="D635" s="4">
        <v>14</v>
      </c>
      <c r="E635" s="8">
        <v>14</v>
      </c>
      <c r="F635" s="8">
        <v>1</v>
      </c>
      <c r="I635" s="64">
        <v>3.63</v>
      </c>
      <c r="J635" s="64">
        <v>3.91</v>
      </c>
      <c r="K635" s="64">
        <v>0.43980000000000002</v>
      </c>
      <c r="L635" s="64">
        <v>75.78</v>
      </c>
      <c r="M635" s="64">
        <v>7.8399999999999997E-2</v>
      </c>
      <c r="N635" s="64">
        <v>7.3999999999999996E-2</v>
      </c>
      <c r="O635" s="64">
        <v>0.61950000000000005</v>
      </c>
      <c r="P635" s="64">
        <v>5.1400000000000001E-2</v>
      </c>
      <c r="Q635" s="64">
        <v>12.53</v>
      </c>
      <c r="R635" s="64">
        <v>0</v>
      </c>
      <c r="S635" s="64">
        <v>97.113200000000006</v>
      </c>
      <c r="T635" s="31"/>
      <c r="V635" s="58">
        <f t="shared" si="844"/>
        <v>3.7379058665557308</v>
      </c>
      <c r="W635" s="58"/>
      <c r="X635" s="58">
        <f t="shared" si="845"/>
        <v>4.0262291840862003</v>
      </c>
      <c r="Y635" s="58"/>
      <c r="Z635" s="58">
        <f t="shared" si="846"/>
        <v>0.45287355374964477</v>
      </c>
      <c r="AA635" s="58"/>
      <c r="AB635" s="58">
        <f t="shared" si="847"/>
        <v>78.03264643735352</v>
      </c>
      <c r="AC635" s="58"/>
      <c r="AD635" s="58">
        <f t="shared" si="848"/>
        <v>8.0730528908531482E-2</v>
      </c>
      <c r="AE635" s="58"/>
      <c r="AF635" s="58">
        <f t="shared" si="849"/>
        <v>7.6199733918766957E-2</v>
      </c>
      <c r="AG635" s="58"/>
      <c r="AH635" s="58">
        <f t="shared" si="850"/>
        <v>0.63791534003616401</v>
      </c>
      <c r="AI635" s="58"/>
      <c r="AJ635" s="58">
        <f t="shared" si="851"/>
        <v>5.2927923289521922E-2</v>
      </c>
      <c r="AK635" s="58"/>
      <c r="AL635" s="58">
        <f t="shared" si="852"/>
        <v>12.902468459488514</v>
      </c>
      <c r="AM635" s="58"/>
      <c r="AN635" s="58">
        <f t="shared" si="853"/>
        <v>0</v>
      </c>
      <c r="AO635" s="58"/>
      <c r="AP635" s="58">
        <f t="shared" si="854"/>
        <v>7.7641350506419311</v>
      </c>
      <c r="AQ635" s="58">
        <f t="shared" si="855"/>
        <v>2.0051150895140663E-2</v>
      </c>
      <c r="AR635" s="58">
        <f t="shared" si="856"/>
        <v>966.58163265306132</v>
      </c>
      <c r="AS635" s="58">
        <f t="shared" si="857"/>
        <v>19.381074168797955</v>
      </c>
      <c r="AT635" s="58">
        <f t="shared" si="858"/>
        <v>0.11945117029862791</v>
      </c>
      <c r="AU635" s="58">
        <f t="shared" si="859"/>
        <v>5.943243243243244</v>
      </c>
      <c r="AV635" s="58">
        <f t="shared" si="860"/>
        <v>5.6096938775510212</v>
      </c>
      <c r="AW635" s="58">
        <f t="shared" si="861"/>
        <v>5.8036421219319085E-3</v>
      </c>
      <c r="AX635" s="58">
        <f t="shared" si="862"/>
        <v>39.995383692141786</v>
      </c>
      <c r="AY635" s="58"/>
      <c r="AZ635" s="58"/>
      <c r="BA635" s="58"/>
      <c r="BB635" s="58"/>
      <c r="BC635" s="58"/>
      <c r="BD635" s="58"/>
      <c r="BE635" s="58"/>
      <c r="BF635" s="58"/>
      <c r="BG635" s="58"/>
      <c r="BH635" s="58"/>
      <c r="BI635" s="58"/>
      <c r="BJ635" s="58"/>
      <c r="BK635" s="58"/>
      <c r="BL635" s="58"/>
      <c r="BM635" s="58"/>
      <c r="BN635" s="58"/>
      <c r="BO635" s="58"/>
      <c r="BP635" s="58"/>
      <c r="BQ635" s="58"/>
      <c r="BR635" s="58"/>
      <c r="BS635" s="58"/>
      <c r="BT635" s="58"/>
      <c r="BU635" s="58"/>
      <c r="BV635" s="58"/>
      <c r="BW635" s="58"/>
      <c r="BX635" s="58"/>
      <c r="BY635" s="58"/>
      <c r="BZ635" s="58"/>
      <c r="CA635" s="58"/>
      <c r="CB635" s="58"/>
      <c r="CC635" s="58"/>
      <c r="CD635" s="58"/>
      <c r="CE635" s="58"/>
      <c r="CF635" s="58"/>
      <c r="CG635" s="58"/>
      <c r="CH635" s="58"/>
      <c r="CI635" s="58"/>
      <c r="CJ635" s="58"/>
      <c r="CK635" s="58"/>
      <c r="CL635" s="58"/>
      <c r="CM635" s="58"/>
      <c r="CN635" s="58"/>
      <c r="CO635" s="58"/>
      <c r="CP635" s="58"/>
      <c r="CQ635" s="58"/>
      <c r="CR635" s="58"/>
      <c r="CS635" s="58"/>
      <c r="CT635" s="58"/>
      <c r="CU635" s="58"/>
      <c r="CV635" s="58"/>
      <c r="CW635" s="58"/>
      <c r="CX635" s="58"/>
      <c r="CY635" s="58"/>
      <c r="CZ635" s="58"/>
      <c r="DA635" s="58"/>
      <c r="DB635" s="58"/>
      <c r="DC635" s="58"/>
      <c r="DD635" s="58"/>
      <c r="DE635" s="58"/>
      <c r="DF635" s="58"/>
      <c r="DG635" s="58"/>
      <c r="DH635" s="58"/>
      <c r="DI635" s="58"/>
      <c r="DJ635" s="58"/>
      <c r="DK635" s="58"/>
      <c r="DL635" s="58"/>
      <c r="DM635" s="58"/>
      <c r="DN635" s="58"/>
      <c r="DO635" s="58"/>
      <c r="DP635" s="58"/>
      <c r="DQ635" s="58"/>
      <c r="DR635" s="58"/>
      <c r="DS635" s="58"/>
      <c r="DT635" s="58"/>
      <c r="DU635" s="58"/>
      <c r="DV635" s="58"/>
      <c r="DW635" s="58"/>
      <c r="DX635" s="58"/>
      <c r="DY635" s="58"/>
      <c r="DZ635" s="58"/>
      <c r="EA635" s="58"/>
      <c r="EB635" s="58"/>
      <c r="EC635" s="58"/>
      <c r="ED635" s="58"/>
      <c r="EE635" s="58"/>
      <c r="EF635" s="58"/>
      <c r="EG635" s="58"/>
      <c r="EH635" s="58"/>
      <c r="EI635" s="58"/>
      <c r="EJ635" s="58"/>
      <c r="EK635" s="58"/>
      <c r="EL635" s="58"/>
      <c r="EN635" s="4">
        <v>14</v>
      </c>
      <c r="EO635" s="8">
        <v>1</v>
      </c>
    </row>
    <row r="636" spans="1:145">
      <c r="B636" s="30" t="s">
        <v>1146</v>
      </c>
      <c r="C636" s="18" t="s">
        <v>349</v>
      </c>
      <c r="D636" s="4">
        <v>14</v>
      </c>
      <c r="E636" s="8">
        <v>14</v>
      </c>
      <c r="F636" s="8">
        <v>1</v>
      </c>
      <c r="I636" s="64">
        <v>3.55</v>
      </c>
      <c r="J636" s="64">
        <v>3.89</v>
      </c>
      <c r="K636" s="64">
        <v>0.4461</v>
      </c>
      <c r="L636" s="64">
        <v>75.64</v>
      </c>
      <c r="M636" s="64">
        <v>9.9000000000000005E-2</v>
      </c>
      <c r="N636" s="64">
        <v>7.9899999999999999E-2</v>
      </c>
      <c r="O636" s="64">
        <v>0.58340000000000003</v>
      </c>
      <c r="P636" s="64">
        <v>5.0700000000000002E-2</v>
      </c>
      <c r="Q636" s="64">
        <v>12.13</v>
      </c>
      <c r="R636" s="64">
        <v>1.0500000000000001E-2</v>
      </c>
      <c r="S636" s="64">
        <v>96.479600000000005</v>
      </c>
      <c r="T636" s="31"/>
      <c r="V636" s="58">
        <f t="shared" si="844"/>
        <v>3.6795343264275555</v>
      </c>
      <c r="W636" s="58"/>
      <c r="X636" s="58">
        <f t="shared" si="845"/>
        <v>4.0319404309304767</v>
      </c>
      <c r="Y636" s="58"/>
      <c r="Z636" s="58">
        <f t="shared" si="846"/>
        <v>0.46237753887868521</v>
      </c>
      <c r="AA636" s="58"/>
      <c r="AB636" s="58">
        <f t="shared" si="847"/>
        <v>78.399993366473325</v>
      </c>
      <c r="AC636" s="58"/>
      <c r="AD636" s="58">
        <f t="shared" si="848"/>
        <v>0.1026123657229093</v>
      </c>
      <c r="AE636" s="58"/>
      <c r="AF636" s="58">
        <f t="shared" si="849"/>
        <v>8.2815434558186393E-2</v>
      </c>
      <c r="AG636" s="58"/>
      <c r="AH636" s="58">
        <f t="shared" si="850"/>
        <v>0.60468741578530594</v>
      </c>
      <c r="AI636" s="58"/>
      <c r="AJ636" s="58">
        <f t="shared" si="851"/>
        <v>5.2549969112641426E-2</v>
      </c>
      <c r="AK636" s="58"/>
      <c r="AL636" s="58">
        <f t="shared" si="852"/>
        <v>12.572606022413028</v>
      </c>
      <c r="AM636" s="58"/>
      <c r="AN636" s="58">
        <f t="shared" si="853"/>
        <v>1.088312969788432E-2</v>
      </c>
      <c r="AO636" s="58"/>
      <c r="AP636" s="58">
        <f t="shared" si="854"/>
        <v>7.7114747573580322</v>
      </c>
      <c r="AQ636" s="58">
        <f t="shared" si="855"/>
        <v>2.5449871465295627E-2</v>
      </c>
      <c r="AR636" s="58">
        <f t="shared" si="856"/>
        <v>764.04040404040404</v>
      </c>
      <c r="AS636" s="58">
        <f t="shared" si="857"/>
        <v>19.44473007712082</v>
      </c>
      <c r="AT636" s="58">
        <f t="shared" si="858"/>
        <v>0.1369557764826877</v>
      </c>
      <c r="AU636" s="58">
        <f t="shared" si="859"/>
        <v>5.5832290362953687</v>
      </c>
      <c r="AV636" s="58">
        <f t="shared" si="860"/>
        <v>4.5060606060606059</v>
      </c>
      <c r="AW636" s="58">
        <f t="shared" si="861"/>
        <v>5.897673188789E-3</v>
      </c>
      <c r="AX636" s="58">
        <f t="shared" si="862"/>
        <v>41.503970994445368</v>
      </c>
      <c r="AY636" s="58"/>
      <c r="AZ636" s="58"/>
      <c r="BA636" s="58"/>
      <c r="BB636" s="58"/>
      <c r="BC636" s="58"/>
      <c r="BD636" s="58"/>
      <c r="BE636" s="58"/>
      <c r="BF636" s="58"/>
      <c r="BG636" s="58"/>
      <c r="BH636" s="58"/>
      <c r="BI636" s="58"/>
      <c r="BJ636" s="58"/>
      <c r="BK636" s="58"/>
      <c r="BL636" s="58"/>
      <c r="BM636" s="58"/>
      <c r="BN636" s="58"/>
      <c r="BO636" s="58"/>
      <c r="BP636" s="58"/>
      <c r="BQ636" s="58"/>
      <c r="BR636" s="58"/>
      <c r="BS636" s="58"/>
      <c r="BT636" s="58"/>
      <c r="BU636" s="58"/>
      <c r="BV636" s="58"/>
      <c r="BW636" s="58"/>
      <c r="BX636" s="58"/>
      <c r="BY636" s="58"/>
      <c r="BZ636" s="58"/>
      <c r="CA636" s="58"/>
      <c r="CB636" s="58"/>
      <c r="CC636" s="58"/>
      <c r="CD636" s="58"/>
      <c r="CE636" s="58"/>
      <c r="CF636" s="58"/>
      <c r="CG636" s="58"/>
      <c r="CH636" s="58"/>
      <c r="CI636" s="58"/>
      <c r="CJ636" s="58"/>
      <c r="CK636" s="58"/>
      <c r="CL636" s="58"/>
      <c r="CM636" s="58"/>
      <c r="CN636" s="58"/>
      <c r="CO636" s="58"/>
      <c r="CP636" s="58"/>
      <c r="CQ636" s="58"/>
      <c r="CR636" s="58"/>
      <c r="CS636" s="58"/>
      <c r="CT636" s="58"/>
      <c r="CU636" s="58"/>
      <c r="CV636" s="58"/>
      <c r="CW636" s="58"/>
      <c r="CX636" s="58"/>
      <c r="CY636" s="58"/>
      <c r="CZ636" s="58"/>
      <c r="DA636" s="58"/>
      <c r="DB636" s="58"/>
      <c r="DC636" s="58"/>
      <c r="DD636" s="58"/>
      <c r="DE636" s="58"/>
      <c r="DF636" s="58"/>
      <c r="DG636" s="58"/>
      <c r="DH636" s="58"/>
      <c r="DI636" s="58"/>
      <c r="DJ636" s="58"/>
      <c r="DK636" s="58"/>
      <c r="DL636" s="58"/>
      <c r="DM636" s="58"/>
      <c r="DN636" s="58"/>
      <c r="DO636" s="58"/>
      <c r="DP636" s="58"/>
      <c r="DQ636" s="58"/>
      <c r="DR636" s="58"/>
      <c r="DS636" s="58"/>
      <c r="DT636" s="58"/>
      <c r="DU636" s="58"/>
      <c r="DV636" s="58"/>
      <c r="DW636" s="58"/>
      <c r="DX636" s="58"/>
      <c r="DY636" s="58"/>
      <c r="DZ636" s="58"/>
      <c r="EA636" s="58"/>
      <c r="EB636" s="58"/>
      <c r="EC636" s="58"/>
      <c r="ED636" s="58"/>
      <c r="EE636" s="58"/>
      <c r="EF636" s="58"/>
      <c r="EG636" s="58"/>
      <c r="EH636" s="58"/>
      <c r="EI636" s="58"/>
      <c r="EJ636" s="58"/>
      <c r="EK636" s="58"/>
      <c r="EL636" s="58"/>
      <c r="EN636" s="4">
        <v>14</v>
      </c>
      <c r="EO636" s="8">
        <v>1</v>
      </c>
    </row>
    <row r="637" spans="1:145">
      <c r="B637" s="30" t="s">
        <v>1147</v>
      </c>
      <c r="C637" s="18" t="s">
        <v>349</v>
      </c>
      <c r="D637" s="4">
        <v>14</v>
      </c>
      <c r="E637" s="8">
        <v>14</v>
      </c>
      <c r="F637" s="8">
        <v>1</v>
      </c>
      <c r="I637" s="64">
        <v>3.75</v>
      </c>
      <c r="J637" s="64">
        <v>3.8</v>
      </c>
      <c r="K637" s="64">
        <v>0.74529999999999996</v>
      </c>
      <c r="L637" s="64">
        <v>75.39</v>
      </c>
      <c r="M637" s="64">
        <v>8.1600000000000006E-2</v>
      </c>
      <c r="N637" s="64">
        <v>8.9099999999999999E-2</v>
      </c>
      <c r="O637" s="64">
        <v>0.63190000000000002</v>
      </c>
      <c r="P637" s="64">
        <v>3.8800000000000001E-2</v>
      </c>
      <c r="Q637" s="64">
        <v>12.31</v>
      </c>
      <c r="R637" s="64">
        <v>3.8600000000000002E-2</v>
      </c>
      <c r="S637" s="64">
        <v>96.875399999999999</v>
      </c>
      <c r="T637" s="31"/>
      <c r="V637" s="58">
        <f t="shared" si="844"/>
        <v>3.8709517586508029</v>
      </c>
      <c r="W637" s="58"/>
      <c r="X637" s="58">
        <f t="shared" si="845"/>
        <v>3.9225644487661468</v>
      </c>
      <c r="Y637" s="58"/>
      <c r="Z637" s="58">
        <f t="shared" si="846"/>
        <v>0.76933875885931824</v>
      </c>
      <c r="AA637" s="58"/>
      <c r="AB637" s="58">
        <f t="shared" si="847"/>
        <v>77.821614155915739</v>
      </c>
      <c r="AC637" s="58"/>
      <c r="AD637" s="58">
        <f t="shared" si="848"/>
        <v>8.4231910268241478E-2</v>
      </c>
      <c r="AE637" s="58"/>
      <c r="AF637" s="58">
        <f t="shared" si="849"/>
        <v>9.1973813785543077E-2</v>
      </c>
      <c r="AG637" s="58"/>
      <c r="AH637" s="58">
        <f t="shared" si="850"/>
        <v>0.65228117767771798</v>
      </c>
      <c r="AI637" s="58"/>
      <c r="AJ637" s="58">
        <f t="shared" si="851"/>
        <v>4.0051447529506977E-2</v>
      </c>
      <c r="AK637" s="58"/>
      <c r="AL637" s="58">
        <f t="shared" si="852"/>
        <v>12.707044306397703</v>
      </c>
      <c r="AM637" s="58"/>
      <c r="AN637" s="58">
        <f t="shared" si="853"/>
        <v>3.9844996769045606E-2</v>
      </c>
      <c r="AO637" s="58"/>
      <c r="AP637" s="58">
        <f t="shared" si="854"/>
        <v>7.7935162074169497</v>
      </c>
      <c r="AQ637" s="58">
        <f t="shared" si="855"/>
        <v>2.1473684210526318E-2</v>
      </c>
      <c r="AR637" s="58">
        <f t="shared" si="856"/>
        <v>923.89705882352928</v>
      </c>
      <c r="AS637" s="58">
        <f t="shared" si="857"/>
        <v>19.839473684210525</v>
      </c>
      <c r="AT637" s="58">
        <f t="shared" si="858"/>
        <v>0.14100332331065041</v>
      </c>
      <c r="AU637" s="58">
        <f t="shared" si="859"/>
        <v>8.3647586980920323</v>
      </c>
      <c r="AV637" s="58">
        <f t="shared" si="860"/>
        <v>9.1335784313725483</v>
      </c>
      <c r="AW637" s="58">
        <f t="shared" si="861"/>
        <v>9.8859265154529787E-3</v>
      </c>
      <c r="AX637" s="58">
        <f t="shared" si="862"/>
        <v>32.138155726099953</v>
      </c>
      <c r="AY637" s="58"/>
      <c r="AZ637" s="58"/>
      <c r="BA637" s="58"/>
      <c r="BB637" s="58"/>
      <c r="BC637" s="58"/>
      <c r="BD637" s="58"/>
      <c r="BE637" s="58"/>
      <c r="BF637" s="58"/>
      <c r="BG637" s="58"/>
      <c r="BH637" s="58"/>
      <c r="BI637" s="58"/>
      <c r="BJ637" s="58"/>
      <c r="BK637" s="58"/>
      <c r="BL637" s="58"/>
      <c r="BM637" s="58"/>
      <c r="BN637" s="58"/>
      <c r="BO637" s="58"/>
      <c r="BP637" s="58"/>
      <c r="BQ637" s="58"/>
      <c r="BR637" s="58"/>
      <c r="BS637" s="58"/>
      <c r="BT637" s="58"/>
      <c r="BU637" s="58"/>
      <c r="BV637" s="58"/>
      <c r="BW637" s="58"/>
      <c r="BX637" s="58"/>
      <c r="BY637" s="58"/>
      <c r="BZ637" s="58"/>
      <c r="CA637" s="58"/>
      <c r="CB637" s="58"/>
      <c r="CC637" s="58"/>
      <c r="CD637" s="58"/>
      <c r="CE637" s="58"/>
      <c r="CF637" s="58"/>
      <c r="CG637" s="58"/>
      <c r="CH637" s="58"/>
      <c r="CI637" s="58"/>
      <c r="CJ637" s="58"/>
      <c r="CK637" s="58"/>
      <c r="CL637" s="58"/>
      <c r="CM637" s="58"/>
      <c r="CN637" s="58"/>
      <c r="CO637" s="58"/>
      <c r="CP637" s="58"/>
      <c r="CQ637" s="58"/>
      <c r="CR637" s="58"/>
      <c r="CS637" s="58"/>
      <c r="CT637" s="58"/>
      <c r="CU637" s="58"/>
      <c r="CV637" s="58"/>
      <c r="CW637" s="58"/>
      <c r="CX637" s="58"/>
      <c r="CY637" s="58"/>
      <c r="CZ637" s="58"/>
      <c r="DA637" s="58"/>
      <c r="DB637" s="58"/>
      <c r="DC637" s="58"/>
      <c r="DD637" s="58"/>
      <c r="DE637" s="58"/>
      <c r="DF637" s="58"/>
      <c r="DG637" s="58"/>
      <c r="DH637" s="58"/>
      <c r="DI637" s="58"/>
      <c r="DJ637" s="58"/>
      <c r="DK637" s="58"/>
      <c r="DL637" s="58"/>
      <c r="DM637" s="58"/>
      <c r="DN637" s="58"/>
      <c r="DO637" s="58"/>
      <c r="DP637" s="58"/>
      <c r="DQ637" s="58"/>
      <c r="DR637" s="58"/>
      <c r="DS637" s="58"/>
      <c r="DT637" s="58"/>
      <c r="DU637" s="58"/>
      <c r="DV637" s="58"/>
      <c r="DW637" s="58"/>
      <c r="DX637" s="58"/>
      <c r="DY637" s="58"/>
      <c r="DZ637" s="58"/>
      <c r="EA637" s="58"/>
      <c r="EB637" s="58"/>
      <c r="EC637" s="58"/>
      <c r="ED637" s="58"/>
      <c r="EE637" s="58"/>
      <c r="EF637" s="58"/>
      <c r="EG637" s="58"/>
      <c r="EH637" s="58"/>
      <c r="EI637" s="58"/>
      <c r="EJ637" s="58"/>
      <c r="EK637" s="58"/>
      <c r="EL637" s="58"/>
      <c r="EN637" s="4">
        <v>14</v>
      </c>
      <c r="EO637" s="8">
        <v>1</v>
      </c>
    </row>
    <row r="638" spans="1:145">
      <c r="B638" s="30" t="s">
        <v>1148</v>
      </c>
      <c r="C638" s="18" t="s">
        <v>349</v>
      </c>
      <c r="D638" s="4">
        <v>14</v>
      </c>
      <c r="E638" s="8">
        <v>14</v>
      </c>
      <c r="F638" s="8">
        <v>1</v>
      </c>
      <c r="I638" s="64">
        <v>3.54</v>
      </c>
      <c r="J638" s="64">
        <v>3.95</v>
      </c>
      <c r="K638" s="64">
        <v>0.51590000000000003</v>
      </c>
      <c r="L638" s="64">
        <v>76.14</v>
      </c>
      <c r="M638" s="64">
        <v>0.1051</v>
      </c>
      <c r="N638" s="64">
        <v>8.6999999999999994E-2</v>
      </c>
      <c r="O638" s="64">
        <v>0.58199999999999996</v>
      </c>
      <c r="P638" s="64">
        <v>7.3200000000000001E-2</v>
      </c>
      <c r="Q638" s="64">
        <v>12.27</v>
      </c>
      <c r="R638" s="64">
        <v>3.0300000000000001E-2</v>
      </c>
      <c r="S638" s="64">
        <v>97.293499999999995</v>
      </c>
      <c r="T638" s="31"/>
      <c r="V638" s="58">
        <f t="shared" si="844"/>
        <v>3.6384753349401553</v>
      </c>
      <c r="W638" s="58"/>
      <c r="X638" s="58">
        <f t="shared" si="845"/>
        <v>4.059880670342829</v>
      </c>
      <c r="Y638" s="58"/>
      <c r="Z638" s="58">
        <f t="shared" si="846"/>
        <v>0.53025125008351026</v>
      </c>
      <c r="AA638" s="58"/>
      <c r="AB638" s="58">
        <f t="shared" si="847"/>
        <v>78.25805423795012</v>
      </c>
      <c r="AC638" s="58"/>
      <c r="AD638" s="58">
        <f t="shared" si="848"/>
        <v>0.10802366036785603</v>
      </c>
      <c r="AE638" s="58"/>
      <c r="AF638" s="58">
        <f t="shared" si="849"/>
        <v>8.9420156536664838E-2</v>
      </c>
      <c r="AG638" s="58"/>
      <c r="AH638" s="58">
        <f t="shared" si="850"/>
        <v>0.59819001269355099</v>
      </c>
      <c r="AI638" s="58"/>
      <c r="AJ638" s="58">
        <f t="shared" si="851"/>
        <v>7.5236269637745587E-2</v>
      </c>
      <c r="AK638" s="58"/>
      <c r="AL638" s="58">
        <f t="shared" si="852"/>
        <v>12.611325525343421</v>
      </c>
      <c r="AM638" s="58"/>
      <c r="AN638" s="58">
        <f t="shared" si="853"/>
        <v>3.114288210414879E-2</v>
      </c>
      <c r="AO638" s="58"/>
      <c r="AP638" s="58">
        <f t="shared" si="854"/>
        <v>7.6983560052829842</v>
      </c>
      <c r="AQ638" s="58">
        <f t="shared" si="855"/>
        <v>2.6607594936708862E-2</v>
      </c>
      <c r="AR638" s="58">
        <f t="shared" si="856"/>
        <v>724.45290199809699</v>
      </c>
      <c r="AS638" s="58">
        <f t="shared" si="857"/>
        <v>19.275949367088607</v>
      </c>
      <c r="AT638" s="58">
        <f t="shared" si="858"/>
        <v>0.14948453608247422</v>
      </c>
      <c r="AU638" s="58">
        <f t="shared" si="859"/>
        <v>5.9298850574712647</v>
      </c>
      <c r="AV638" s="58">
        <f t="shared" si="860"/>
        <v>4.9086584205518555</v>
      </c>
      <c r="AW638" s="58">
        <f t="shared" si="861"/>
        <v>6.7756763856054647E-3</v>
      </c>
      <c r="AX638" s="58">
        <f t="shared" si="862"/>
        <v>40.049397478632955</v>
      </c>
      <c r="AY638" s="58"/>
      <c r="AZ638" s="58"/>
      <c r="BA638" s="58"/>
      <c r="BB638" s="58"/>
      <c r="BC638" s="58"/>
      <c r="BD638" s="58"/>
      <c r="BE638" s="58"/>
      <c r="BF638" s="58"/>
      <c r="BG638" s="58"/>
      <c r="BH638" s="58"/>
      <c r="BI638" s="58"/>
      <c r="BJ638" s="58"/>
      <c r="BK638" s="58"/>
      <c r="BL638" s="58"/>
      <c r="BM638" s="58"/>
      <c r="BN638" s="58"/>
      <c r="BO638" s="58"/>
      <c r="BP638" s="58"/>
      <c r="BQ638" s="58"/>
      <c r="BR638" s="58"/>
      <c r="BS638" s="58"/>
      <c r="BT638" s="58"/>
      <c r="BU638" s="58"/>
      <c r="BV638" s="58"/>
      <c r="BW638" s="58"/>
      <c r="BX638" s="58"/>
      <c r="BY638" s="58"/>
      <c r="BZ638" s="58"/>
      <c r="CA638" s="58"/>
      <c r="CB638" s="58"/>
      <c r="CC638" s="58"/>
      <c r="CD638" s="58"/>
      <c r="CE638" s="58"/>
      <c r="CF638" s="58"/>
      <c r="CG638" s="58"/>
      <c r="CH638" s="58"/>
      <c r="CI638" s="58"/>
      <c r="CJ638" s="58"/>
      <c r="CK638" s="58"/>
      <c r="CL638" s="58"/>
      <c r="CM638" s="58"/>
      <c r="CN638" s="58"/>
      <c r="CO638" s="58"/>
      <c r="CP638" s="58"/>
      <c r="CQ638" s="58"/>
      <c r="CR638" s="58"/>
      <c r="CS638" s="58"/>
      <c r="CT638" s="58"/>
      <c r="CU638" s="58"/>
      <c r="CV638" s="58"/>
      <c r="CW638" s="58"/>
      <c r="CX638" s="58"/>
      <c r="CY638" s="58"/>
      <c r="CZ638" s="58"/>
      <c r="DA638" s="58"/>
      <c r="DB638" s="58"/>
      <c r="DC638" s="58"/>
      <c r="DD638" s="58"/>
      <c r="DE638" s="58"/>
      <c r="DF638" s="58"/>
      <c r="DG638" s="58"/>
      <c r="DH638" s="58"/>
      <c r="DI638" s="58"/>
      <c r="DJ638" s="58"/>
      <c r="DK638" s="58"/>
      <c r="DL638" s="58"/>
      <c r="DM638" s="58"/>
      <c r="DN638" s="58"/>
      <c r="DO638" s="58"/>
      <c r="DP638" s="58"/>
      <c r="DQ638" s="58"/>
      <c r="DR638" s="58"/>
      <c r="DS638" s="58"/>
      <c r="DT638" s="58"/>
      <c r="DU638" s="58"/>
      <c r="DV638" s="58"/>
      <c r="DW638" s="58"/>
      <c r="DX638" s="58"/>
      <c r="DY638" s="58"/>
      <c r="DZ638" s="58"/>
      <c r="EA638" s="58"/>
      <c r="EB638" s="58"/>
      <c r="EC638" s="58"/>
      <c r="ED638" s="58"/>
      <c r="EE638" s="58"/>
      <c r="EF638" s="58"/>
      <c r="EG638" s="58"/>
      <c r="EH638" s="58"/>
      <c r="EI638" s="58"/>
      <c r="EJ638" s="58"/>
      <c r="EK638" s="58"/>
      <c r="EL638" s="58"/>
      <c r="EN638" s="4">
        <v>14</v>
      </c>
      <c r="EO638" s="8">
        <v>1</v>
      </c>
    </row>
    <row r="639" spans="1:145" s="16" customFormat="1">
      <c r="A639" s="1"/>
      <c r="B639" s="1" t="s">
        <v>130</v>
      </c>
      <c r="C639" s="1" t="s">
        <v>349</v>
      </c>
      <c r="D639" s="1">
        <v>14</v>
      </c>
      <c r="E639" s="1">
        <v>14</v>
      </c>
      <c r="F639" s="1">
        <v>1</v>
      </c>
      <c r="G639" s="1"/>
      <c r="H639" s="1"/>
      <c r="I639" s="59">
        <f t="shared" ref="I639:S639" si="863">AVERAGE(I628:I638)</f>
        <v>3.5954545454545452</v>
      </c>
      <c r="J639" s="59">
        <f t="shared" si="863"/>
        <v>3.9563636363636361</v>
      </c>
      <c r="K639" s="59">
        <f t="shared" si="863"/>
        <v>0.53625454545454554</v>
      </c>
      <c r="L639" s="59">
        <f t="shared" si="863"/>
        <v>75.351818181818174</v>
      </c>
      <c r="M639" s="59">
        <f t="shared" si="863"/>
        <v>8.4545454545454549E-2</v>
      </c>
      <c r="N639" s="59">
        <f t="shared" si="863"/>
        <v>8.6181818181818165E-2</v>
      </c>
      <c r="O639" s="59">
        <f t="shared" si="863"/>
        <v>0.60362727272727268</v>
      </c>
      <c r="P639" s="59">
        <f t="shared" si="863"/>
        <v>5.6890909090909096E-2</v>
      </c>
      <c r="Q639" s="59">
        <f t="shared" si="863"/>
        <v>12.244545454545454</v>
      </c>
      <c r="R639" s="59">
        <f t="shared" si="863"/>
        <v>1.4818181818181819E-2</v>
      </c>
      <c r="S639" s="59">
        <f t="shared" si="863"/>
        <v>96.530554545454549</v>
      </c>
      <c r="T639" s="1"/>
      <c r="U639" s="1"/>
      <c r="V639" s="59">
        <f>AVERAGE(V628:V638)</f>
        <v>3.7248103275843576</v>
      </c>
      <c r="W639" s="59">
        <f>STDEV(V628:V638)</f>
        <v>0.10172268403118354</v>
      </c>
      <c r="X639" s="59">
        <f>AVERAGE(X628:X638)</f>
        <v>4.0989403793512551</v>
      </c>
      <c r="Y639" s="59">
        <f>STDEV(X628:X638)</f>
        <v>0.10231171275871859</v>
      </c>
      <c r="Z639" s="59">
        <f>AVERAGE(Z628:Z638)</f>
        <v>0.55561634413210881</v>
      </c>
      <c r="AA639" s="59">
        <f>STDEV(Z628:Z638)</f>
        <v>8.7297192145020935E-2</v>
      </c>
      <c r="AB639" s="59">
        <f>AVERAGE(AB628:AB638)</f>
        <v>78.059907825199346</v>
      </c>
      <c r="AC639" s="59">
        <f>STDEV(AB628:AB638)</f>
        <v>0.17055513450188337</v>
      </c>
      <c r="AD639" s="59">
        <f>AVERAGE(AD628:AD638)</f>
        <v>8.7533257644015053E-2</v>
      </c>
      <c r="AE639" s="59">
        <f>STDEV(AD628:AD638)</f>
        <v>2.0214313352167303E-2</v>
      </c>
      <c r="AF639" s="59">
        <f>AVERAGE(AF628:AF638)</f>
        <v>8.925758864585126E-2</v>
      </c>
      <c r="AG639" s="59">
        <f>STDEV(AF628:AF638)</f>
        <v>2.2302198636072988E-2</v>
      </c>
      <c r="AH639" s="59">
        <f>AVERAGE(AH628:AH638)</f>
        <v>0.62539800656896027</v>
      </c>
      <c r="AI639" s="59">
        <f>STDEV(AH628:AH638)</f>
        <v>3.0832578158392104E-2</v>
      </c>
      <c r="AJ639" s="59">
        <f>AVERAGE(AJ628:AJ638)</f>
        <v>5.8883224717466161E-2</v>
      </c>
      <c r="AK639" s="59">
        <f>STDEV(AJ628:AJ638)</f>
        <v>2.9713772390083042E-2</v>
      </c>
      <c r="AL639" s="59">
        <f>AVERAGE(AL628:AL638)</f>
        <v>12.684300545510579</v>
      </c>
      <c r="AM639" s="59">
        <f>STDEV(AL628:AL638)</f>
        <v>9.7928604474876529E-2</v>
      </c>
      <c r="AN639" s="59">
        <f>AVERAGE(AN628:AN638)</f>
        <v>1.5295959773768202E-2</v>
      </c>
      <c r="AO639" s="59">
        <f>STDEV(AN628:AN638)</f>
        <v>1.4241188378494559E-2</v>
      </c>
      <c r="AP639" s="59">
        <f t="shared" ref="AP639:DA639" si="864">AVERAGE(AP628:AP638)</f>
        <v>7.8237507069356127</v>
      </c>
      <c r="AQ639" s="59">
        <f t="shared" si="864"/>
        <v>2.1404883268230441E-2</v>
      </c>
      <c r="AR639" s="59">
        <f t="shared" si="864"/>
        <v>943.30640914042078</v>
      </c>
      <c r="AS639" s="59">
        <f t="shared" si="864"/>
        <v>19.054816773516279</v>
      </c>
      <c r="AT639" s="59">
        <f t="shared" si="864"/>
        <v>0.1423521190777394</v>
      </c>
      <c r="AU639" s="59">
        <f t="shared" si="864"/>
        <v>6.5461153220063499</v>
      </c>
      <c r="AV639" s="59">
        <f t="shared" si="864"/>
        <v>6.7670220887329098</v>
      </c>
      <c r="AW639" s="59">
        <f t="shared" si="864"/>
        <v>7.1190930278873113E-3</v>
      </c>
      <c r="AX639" s="59">
        <f t="shared" si="864"/>
        <v>38.715345514021649</v>
      </c>
      <c r="AY639" s="59">
        <f t="shared" si="864"/>
        <v>42.176666666666669</v>
      </c>
      <c r="AZ639" s="59" t="e">
        <f t="shared" si="864"/>
        <v>#DIV/0!</v>
      </c>
      <c r="BA639" s="59" t="e">
        <f t="shared" si="864"/>
        <v>#DIV/0!</v>
      </c>
      <c r="BB639" s="59" t="e">
        <f t="shared" si="864"/>
        <v>#DIV/0!</v>
      </c>
      <c r="BC639" s="59">
        <f t="shared" si="864"/>
        <v>4431.1499999999996</v>
      </c>
      <c r="BD639" s="59">
        <f t="shared" si="864"/>
        <v>4.13</v>
      </c>
      <c r="BE639" s="59" t="e">
        <f t="shared" si="864"/>
        <v>#DIV/0!</v>
      </c>
      <c r="BF639" s="59" t="e">
        <f t="shared" si="864"/>
        <v>#DIV/0!</v>
      </c>
      <c r="BG639" s="59" t="e">
        <f t="shared" si="864"/>
        <v>#DIV/0!</v>
      </c>
      <c r="BH639" s="59" t="e">
        <f t="shared" si="864"/>
        <v>#DIV/0!</v>
      </c>
      <c r="BI639" s="59">
        <f t="shared" si="864"/>
        <v>0.41699999999999998</v>
      </c>
      <c r="BJ639" s="59" t="e">
        <f t="shared" si="864"/>
        <v>#DIV/0!</v>
      </c>
      <c r="BK639" s="59" t="e">
        <f t="shared" si="864"/>
        <v>#DIV/0!</v>
      </c>
      <c r="BL639" s="59" t="e">
        <f t="shared" si="864"/>
        <v>#DIV/0!</v>
      </c>
      <c r="BM639" s="59">
        <f t="shared" si="864"/>
        <v>117.49666666666667</v>
      </c>
      <c r="BN639" s="59">
        <f t="shared" si="864"/>
        <v>64.313333333333333</v>
      </c>
      <c r="BO639" s="59">
        <f t="shared" si="864"/>
        <v>10.256666666666666</v>
      </c>
      <c r="BP639" s="59">
        <f t="shared" si="864"/>
        <v>48.176666666666669</v>
      </c>
      <c r="BQ639" s="59">
        <f t="shared" si="864"/>
        <v>6.2366666666666672</v>
      </c>
      <c r="BR639" s="59" t="e">
        <f t="shared" si="864"/>
        <v>#DIV/0!</v>
      </c>
      <c r="BS639" s="59">
        <f t="shared" si="864"/>
        <v>5.54</v>
      </c>
      <c r="BT639" s="59">
        <f t="shared" si="864"/>
        <v>989.09666666666669</v>
      </c>
      <c r="BU639" s="59">
        <f t="shared" si="864"/>
        <v>13.706666666666669</v>
      </c>
      <c r="BV639" s="59">
        <f t="shared" si="864"/>
        <v>26.846666666666664</v>
      </c>
      <c r="BW639" s="59">
        <f t="shared" si="864"/>
        <v>2.91</v>
      </c>
      <c r="BX639" s="59">
        <f t="shared" si="864"/>
        <v>10.25</v>
      </c>
      <c r="BY639" s="59">
        <f t="shared" si="864"/>
        <v>1.9766666666666666</v>
      </c>
      <c r="BZ639" s="59">
        <f t="shared" si="864"/>
        <v>0.29499999999999998</v>
      </c>
      <c r="CA639" s="59">
        <f t="shared" si="864"/>
        <v>1.58</v>
      </c>
      <c r="CB639" s="59">
        <f t="shared" si="864"/>
        <v>0.2533333333333333</v>
      </c>
      <c r="CC639" s="59">
        <f t="shared" si="864"/>
        <v>1.5966666666666667</v>
      </c>
      <c r="CD639" s="59">
        <f t="shared" si="864"/>
        <v>0.33699999999999997</v>
      </c>
      <c r="CE639" s="59">
        <f t="shared" si="864"/>
        <v>0.99766666666666659</v>
      </c>
      <c r="CF639" s="59">
        <f t="shared" si="864"/>
        <v>0.14733333333333334</v>
      </c>
      <c r="CG639" s="59">
        <f t="shared" si="864"/>
        <v>1.1433333333333333</v>
      </c>
      <c r="CH639" s="59">
        <f t="shared" si="864"/>
        <v>0.16766666666666666</v>
      </c>
      <c r="CI639" s="59">
        <f t="shared" si="864"/>
        <v>1.9933333333333332</v>
      </c>
      <c r="CJ639" s="59">
        <f t="shared" si="864"/>
        <v>0.65833333333333333</v>
      </c>
      <c r="CK639" s="59">
        <f t="shared" si="864"/>
        <v>12.666666666666666</v>
      </c>
      <c r="CL639" s="59">
        <f t="shared" si="864"/>
        <v>11.033333333333333</v>
      </c>
      <c r="CM639" s="59">
        <f t="shared" si="864"/>
        <v>4.3566666666666665</v>
      </c>
      <c r="CN639" s="59">
        <f t="shared" si="864"/>
        <v>1.2468453180899532</v>
      </c>
      <c r="CO639" s="59">
        <f t="shared" si="864"/>
        <v>12.007290233377191</v>
      </c>
      <c r="CP639" s="59">
        <f t="shared" si="864"/>
        <v>8.5900557601117384</v>
      </c>
      <c r="CQ639" s="59">
        <f t="shared" si="864"/>
        <v>7.0000927925377185</v>
      </c>
      <c r="CR639" s="59">
        <f t="shared" si="864"/>
        <v>23.518184405140925</v>
      </c>
      <c r="CS639" s="59">
        <f t="shared" si="864"/>
        <v>8.7030110324227987</v>
      </c>
      <c r="CT639" s="59">
        <f t="shared" si="864"/>
        <v>1.2357097905779388</v>
      </c>
      <c r="CU639" s="59">
        <f t="shared" si="864"/>
        <v>4.1206621443393381</v>
      </c>
      <c r="CV639" s="59">
        <f t="shared" si="864"/>
        <v>5.2979462329334266E-2</v>
      </c>
      <c r="CW639" s="59">
        <f t="shared" si="864"/>
        <v>36.822416724978318</v>
      </c>
      <c r="CX639" s="59">
        <f t="shared" si="864"/>
        <v>2.1245684578217294</v>
      </c>
      <c r="CY639" s="59">
        <f t="shared" si="864"/>
        <v>0.39434752181533295</v>
      </c>
      <c r="CZ639" s="59">
        <f t="shared" si="864"/>
        <v>72.243150153103343</v>
      </c>
      <c r="DA639" s="59">
        <f t="shared" si="864"/>
        <v>0.34382004061905747</v>
      </c>
      <c r="DB639" s="59">
        <f t="shared" ref="DB639:EL639" si="865">AVERAGE(DB628:DB638)</f>
        <v>8.4131174026684903</v>
      </c>
      <c r="DC639" s="59">
        <f t="shared" si="865"/>
        <v>9.468106506305821</v>
      </c>
      <c r="DD639" s="59">
        <f t="shared" si="865"/>
        <v>89.592689618440701</v>
      </c>
      <c r="DE639" s="59">
        <f t="shared" si="865"/>
        <v>16.801348454025913</v>
      </c>
      <c r="DF639" s="59">
        <f t="shared" si="865"/>
        <v>159.13903741025067</v>
      </c>
      <c r="DG639" s="59">
        <f t="shared" si="865"/>
        <v>0.56377364488952475</v>
      </c>
      <c r="DH639" s="59">
        <f t="shared" si="865"/>
        <v>59.473597732104359</v>
      </c>
      <c r="DI639" s="59">
        <f t="shared" si="865"/>
        <v>11.481392279846133</v>
      </c>
      <c r="DJ639" s="59">
        <f t="shared" si="865"/>
        <v>1.8366534527082443</v>
      </c>
      <c r="DK639" s="59">
        <f t="shared" si="865"/>
        <v>20.637317201968095</v>
      </c>
      <c r="DL639" s="59">
        <f t="shared" si="865"/>
        <v>9.8372147953632254</v>
      </c>
      <c r="DM639" s="59">
        <f t="shared" si="865"/>
        <v>7.7233262513188139</v>
      </c>
      <c r="DN639" s="59">
        <f t="shared" si="865"/>
        <v>9.606737801665659</v>
      </c>
      <c r="DO639" s="59">
        <f t="shared" si="865"/>
        <v>2.2177847209825114</v>
      </c>
      <c r="DP639" s="59">
        <f t="shared" si="865"/>
        <v>1.7333366811627682</v>
      </c>
      <c r="DQ639" s="59">
        <f t="shared" si="865"/>
        <v>0.15105373593006757</v>
      </c>
      <c r="DR639" s="59">
        <f t="shared" si="865"/>
        <v>0.12959990062973348</v>
      </c>
      <c r="DS639" s="59">
        <f t="shared" si="865"/>
        <v>91.108624187147669</v>
      </c>
      <c r="DT639" s="59">
        <f t="shared" si="865"/>
        <v>13.637335981713106</v>
      </c>
      <c r="DU639" s="59">
        <f t="shared" si="865"/>
        <v>0.19231182929494225</v>
      </c>
      <c r="DV639" s="59">
        <f t="shared" si="865"/>
        <v>4.1048821574624694E-2</v>
      </c>
      <c r="DW639" s="59">
        <f t="shared" si="865"/>
        <v>8.4208979401135212E-2</v>
      </c>
      <c r="DX639" s="59">
        <f t="shared" si="865"/>
        <v>0.252430663156962</v>
      </c>
      <c r="DY639" s="59">
        <f t="shared" si="865"/>
        <v>10.653437914811304</v>
      </c>
      <c r="DZ639" s="59">
        <f t="shared" si="865"/>
        <v>147.73307796871833</v>
      </c>
      <c r="EA639" s="59">
        <f t="shared" si="865"/>
        <v>24.249425551798382</v>
      </c>
      <c r="EB639" s="59">
        <f t="shared" si="865"/>
        <v>1.430065825105195</v>
      </c>
      <c r="EC639" s="59">
        <f t="shared" si="865"/>
        <v>21.235166985166984</v>
      </c>
      <c r="ED639" s="59">
        <f t="shared" si="865"/>
        <v>6.1963285471668987</v>
      </c>
      <c r="EE639" s="59">
        <f t="shared" si="865"/>
        <v>6.2760644292620311</v>
      </c>
      <c r="EF639" s="59">
        <f t="shared" si="865"/>
        <v>0.31828046373158453</v>
      </c>
      <c r="EG639" s="59">
        <f t="shared" si="865"/>
        <v>7.224315015310335</v>
      </c>
      <c r="EH639" s="59">
        <f t="shared" si="865"/>
        <v>21.672945045931005</v>
      </c>
      <c r="EI639" s="59">
        <f t="shared" si="865"/>
        <v>8.4956588764506957</v>
      </c>
      <c r="EJ639" s="59">
        <f t="shared" si="865"/>
        <v>19.717376090766646</v>
      </c>
      <c r="EK639" s="59">
        <f t="shared" si="865"/>
        <v>35.277276607711393</v>
      </c>
      <c r="EL639" s="59">
        <f t="shared" si="865"/>
        <v>0.66444444444444439</v>
      </c>
      <c r="EN639" s="16">
        <v>14</v>
      </c>
      <c r="EO639" s="16">
        <v>1</v>
      </c>
    </row>
    <row r="640" spans="1:145" s="19" customFormat="1">
      <c r="A640" s="2"/>
      <c r="B640" s="2"/>
      <c r="C640" s="2"/>
      <c r="D640" s="2"/>
      <c r="E640" s="2"/>
      <c r="F640" s="2"/>
      <c r="G640" s="2"/>
      <c r="H640" s="2"/>
      <c r="I640" s="60">
        <f t="shared" ref="I640:S640" si="866">STDEV(I628:I638)</f>
        <v>9.6370497182865694E-2</v>
      </c>
      <c r="J640" s="60">
        <f t="shared" si="866"/>
        <v>8.6054950731811616E-2</v>
      </c>
      <c r="K640" s="60">
        <f t="shared" si="866"/>
        <v>8.3977584671581063E-2</v>
      </c>
      <c r="L640" s="60">
        <f t="shared" si="866"/>
        <v>0.59832797330257381</v>
      </c>
      <c r="M640" s="60">
        <f t="shared" si="866"/>
        <v>1.9723152062302941E-2</v>
      </c>
      <c r="N640" s="60">
        <f t="shared" si="866"/>
        <v>2.1679290494931756E-2</v>
      </c>
      <c r="O640" s="60">
        <f t="shared" si="866"/>
        <v>2.8398136942732397E-2</v>
      </c>
      <c r="P640" s="60">
        <f t="shared" si="866"/>
        <v>2.8759466425699008E-2</v>
      </c>
      <c r="Q640" s="60">
        <f t="shared" si="866"/>
        <v>0.15989769456522096</v>
      </c>
      <c r="R640" s="60">
        <f t="shared" si="866"/>
        <v>1.3835159426751698E-2</v>
      </c>
      <c r="S640" s="60">
        <f t="shared" si="866"/>
        <v>0.70804423077041811</v>
      </c>
      <c r="T640" s="2"/>
      <c r="U640" s="2"/>
      <c r="V640" s="60"/>
      <c r="W640" s="60"/>
      <c r="X640" s="60"/>
      <c r="Y640" s="60"/>
      <c r="Z640" s="60"/>
      <c r="AA640" s="60"/>
      <c r="AB640" s="60"/>
      <c r="AC640" s="60"/>
      <c r="AD640" s="60"/>
      <c r="AE640" s="60"/>
      <c r="AF640" s="60"/>
      <c r="AG640" s="60"/>
      <c r="AH640" s="60"/>
      <c r="AI640" s="60"/>
      <c r="AJ640" s="60"/>
      <c r="AK640" s="60"/>
      <c r="AL640" s="60"/>
      <c r="AM640" s="60"/>
      <c r="AN640" s="60"/>
      <c r="AO640" s="60"/>
      <c r="AP640" s="60">
        <f t="shared" ref="AP640:DA640" si="867">STDEV(AP628:AP638)</f>
        <v>0.11439595068210137</v>
      </c>
      <c r="AQ640" s="60">
        <f t="shared" si="867"/>
        <v>5.1302465939518007E-3</v>
      </c>
      <c r="AR640" s="60">
        <f t="shared" si="867"/>
        <v>255.38538555757813</v>
      </c>
      <c r="AS640" s="60">
        <f t="shared" si="867"/>
        <v>0.48137363224386626</v>
      </c>
      <c r="AT640" s="60">
        <f t="shared" si="867"/>
        <v>3.2450997010028008E-2</v>
      </c>
      <c r="AU640" s="60">
        <f t="shared" si="867"/>
        <v>1.7316274187871592</v>
      </c>
      <c r="AV640" s="60">
        <f t="shared" si="867"/>
        <v>2.2434095495419961</v>
      </c>
      <c r="AW640" s="60">
        <f t="shared" si="867"/>
        <v>1.1287261888290913E-3</v>
      </c>
      <c r="AX640" s="60">
        <f t="shared" si="867"/>
        <v>6.8638068481680889</v>
      </c>
      <c r="AY640" s="60">
        <f t="shared" si="867"/>
        <v>4.7259320068461967</v>
      </c>
      <c r="AZ640" s="60" t="e">
        <f t="shared" si="867"/>
        <v>#DIV/0!</v>
      </c>
      <c r="BA640" s="60" t="e">
        <f t="shared" si="867"/>
        <v>#DIV/0!</v>
      </c>
      <c r="BB640" s="60" t="e">
        <f t="shared" si="867"/>
        <v>#DIV/0!</v>
      </c>
      <c r="BC640" s="60">
        <f t="shared" si="867"/>
        <v>0</v>
      </c>
      <c r="BD640" s="60">
        <f t="shared" si="867"/>
        <v>0.63174361888348396</v>
      </c>
      <c r="BE640" s="60" t="e">
        <f t="shared" si="867"/>
        <v>#DIV/0!</v>
      </c>
      <c r="BF640" s="60" t="e">
        <f t="shared" si="867"/>
        <v>#DIV/0!</v>
      </c>
      <c r="BG640" s="60" t="e">
        <f t="shared" si="867"/>
        <v>#DIV/0!</v>
      </c>
      <c r="BH640" s="60" t="e">
        <f t="shared" si="867"/>
        <v>#DIV/0!</v>
      </c>
      <c r="BI640" s="60">
        <f t="shared" si="867"/>
        <v>0.46168928945774779</v>
      </c>
      <c r="BJ640" s="60" t="e">
        <f t="shared" si="867"/>
        <v>#DIV/0!</v>
      </c>
      <c r="BK640" s="60" t="e">
        <f t="shared" si="867"/>
        <v>#DIV/0!</v>
      </c>
      <c r="BL640" s="60" t="e">
        <f t="shared" si="867"/>
        <v>#DIV/0!</v>
      </c>
      <c r="BM640" s="60">
        <f t="shared" si="867"/>
        <v>10.357728193640401</v>
      </c>
      <c r="BN640" s="60">
        <f t="shared" si="867"/>
        <v>6.9094235167149298</v>
      </c>
      <c r="BO640" s="60">
        <f t="shared" si="867"/>
        <v>1.1500144926623028</v>
      </c>
      <c r="BP640" s="60">
        <f t="shared" si="867"/>
        <v>6.777848724583122</v>
      </c>
      <c r="BQ640" s="60">
        <f t="shared" si="867"/>
        <v>0.823731347790848</v>
      </c>
      <c r="BR640" s="60" t="e">
        <f t="shared" si="867"/>
        <v>#DIV/0!</v>
      </c>
      <c r="BS640" s="60">
        <f t="shared" si="867"/>
        <v>0.58506409905240297</v>
      </c>
      <c r="BT640" s="60">
        <f t="shared" si="867"/>
        <v>98.280055114622996</v>
      </c>
      <c r="BU640" s="60">
        <f t="shared" si="867"/>
        <v>0.87780028100549956</v>
      </c>
      <c r="BV640" s="60">
        <f t="shared" si="867"/>
        <v>1.6625682943366067</v>
      </c>
      <c r="BW640" s="60">
        <f t="shared" si="867"/>
        <v>0.15588457268119899</v>
      </c>
      <c r="BX640" s="60">
        <f t="shared" si="867"/>
        <v>0.95911417464241511</v>
      </c>
      <c r="BY640" s="60">
        <f t="shared" si="867"/>
        <v>0.27024680078279345</v>
      </c>
      <c r="BZ640" s="60">
        <f t="shared" si="867"/>
        <v>1.8681541692269391E-2</v>
      </c>
      <c r="CA640" s="60">
        <f t="shared" si="867"/>
        <v>0.13228756555322951</v>
      </c>
      <c r="CB640" s="60">
        <f t="shared" si="867"/>
        <v>2.891942830232528E-2</v>
      </c>
      <c r="CC640" s="60">
        <f t="shared" si="867"/>
        <v>0.1457166199626293</v>
      </c>
      <c r="CD640" s="60">
        <f t="shared" si="867"/>
        <v>4.3000000000000198E-2</v>
      </c>
      <c r="CE640" s="60">
        <f t="shared" si="867"/>
        <v>0.15331775283160665</v>
      </c>
      <c r="CF640" s="60">
        <f t="shared" si="867"/>
        <v>9.865765724632488E-3</v>
      </c>
      <c r="CG640" s="60">
        <f t="shared" si="867"/>
        <v>3.0550504633038839E-2</v>
      </c>
      <c r="CH640" s="60">
        <f t="shared" si="867"/>
        <v>2.5006665778014709E-2</v>
      </c>
      <c r="CI640" s="60">
        <f t="shared" si="867"/>
        <v>0.31469562013687868</v>
      </c>
      <c r="CJ640" s="60">
        <f t="shared" si="867"/>
        <v>7.7397243706306088E-2</v>
      </c>
      <c r="CK640" s="60">
        <f t="shared" si="867"/>
        <v>1.1945850046494531</v>
      </c>
      <c r="CL640" s="60">
        <f t="shared" si="867"/>
        <v>0.98276819918703795</v>
      </c>
      <c r="CM640" s="60">
        <f t="shared" si="867"/>
        <v>0.49095145720665012</v>
      </c>
      <c r="CN640" s="60">
        <f t="shared" si="867"/>
        <v>0.10114235852422571</v>
      </c>
      <c r="CO640" s="60">
        <f t="shared" si="867"/>
        <v>1.0920794565112935</v>
      </c>
      <c r="CP640" s="60">
        <f t="shared" si="867"/>
        <v>0.8797642557360511</v>
      </c>
      <c r="CQ640" s="60">
        <f t="shared" si="867"/>
        <v>0.79763411130093664</v>
      </c>
      <c r="CR640" s="60">
        <f t="shared" si="867"/>
        <v>2.0912675688507272</v>
      </c>
      <c r="CS640" s="60">
        <f t="shared" si="867"/>
        <v>0.95188814186354465</v>
      </c>
      <c r="CT640" s="60">
        <f t="shared" si="867"/>
        <v>8.4747520857337989E-3</v>
      </c>
      <c r="CU640" s="60">
        <f t="shared" si="867"/>
        <v>0.30021764345705015</v>
      </c>
      <c r="CV640" s="60">
        <f t="shared" si="867"/>
        <v>3.7302697238140257E-3</v>
      </c>
      <c r="CW640" s="60">
        <f t="shared" si="867"/>
        <v>2.57297664246249</v>
      </c>
      <c r="CX640" s="60">
        <f t="shared" si="867"/>
        <v>9.2088104618037889E-2</v>
      </c>
      <c r="CY640" s="60">
        <f t="shared" si="867"/>
        <v>1.2556684226190551E-2</v>
      </c>
      <c r="CZ640" s="60">
        <f t="shared" si="867"/>
        <v>7.1783540157709478</v>
      </c>
      <c r="DA640" s="60">
        <f t="shared" si="867"/>
        <v>1.8622186807657259E-2</v>
      </c>
      <c r="DB640" s="60">
        <f t="shared" ref="DB640:EL640" si="868">STDEV(DB628:DB638)</f>
        <v>0.20353978662644778</v>
      </c>
      <c r="DC640" s="60">
        <f t="shared" si="868"/>
        <v>0.47487577284360261</v>
      </c>
      <c r="DD640" s="60">
        <f t="shared" si="868"/>
        <v>1.3504776641099456</v>
      </c>
      <c r="DE640" s="60">
        <f t="shared" si="868"/>
        <v>0.62683907592616761</v>
      </c>
      <c r="DF640" s="60">
        <f t="shared" si="868"/>
        <v>7.2445721588938996</v>
      </c>
      <c r="DG640" s="60">
        <f t="shared" si="868"/>
        <v>2.7162028236168284E-2</v>
      </c>
      <c r="DH640" s="60">
        <f t="shared" si="868"/>
        <v>5.3285251337481228</v>
      </c>
      <c r="DI640" s="60">
        <f t="shared" si="868"/>
        <v>0.69648056790659085</v>
      </c>
      <c r="DJ640" s="60">
        <f t="shared" si="868"/>
        <v>0.20763635271593275</v>
      </c>
      <c r="DK640" s="60">
        <f t="shared" si="868"/>
        <v>1.4911945281728862</v>
      </c>
      <c r="DL640" s="60">
        <f t="shared" si="868"/>
        <v>3.7849603261891249</v>
      </c>
      <c r="DM640" s="60">
        <f t="shared" si="868"/>
        <v>0.28977231984737462</v>
      </c>
      <c r="DN640" s="60">
        <f t="shared" si="868"/>
        <v>0.99740495579177268</v>
      </c>
      <c r="DO640" s="60">
        <f t="shared" si="868"/>
        <v>0.25248759756870104</v>
      </c>
      <c r="DP640" s="60">
        <f t="shared" si="868"/>
        <v>0.27612995636677351</v>
      </c>
      <c r="DQ640" s="60">
        <f t="shared" si="868"/>
        <v>9.1703234442100726E-4</v>
      </c>
      <c r="DR640" s="60">
        <f t="shared" si="868"/>
        <v>4.8789917066994681E-3</v>
      </c>
      <c r="DS640" s="60">
        <f t="shared" si="868"/>
        <v>5.1003291988693551</v>
      </c>
      <c r="DT640" s="60">
        <f t="shared" si="868"/>
        <v>1.6612715646575666</v>
      </c>
      <c r="DU640" s="60">
        <f t="shared" si="868"/>
        <v>9.3932644217477827E-3</v>
      </c>
      <c r="DV640" s="60">
        <f t="shared" si="868"/>
        <v>1.090789703305444E-3</v>
      </c>
      <c r="DW640" s="60">
        <f t="shared" si="868"/>
        <v>1.5042855602983866E-3</v>
      </c>
      <c r="DX640" s="60">
        <f t="shared" si="868"/>
        <v>1.5146676101859248E-2</v>
      </c>
      <c r="DY640" s="60">
        <f t="shared" si="868"/>
        <v>0.30870162807958068</v>
      </c>
      <c r="DZ640" s="60">
        <f t="shared" si="868"/>
        <v>62.735400881722278</v>
      </c>
      <c r="EA640" s="60">
        <f t="shared" si="868"/>
        <v>1.4398775301638698</v>
      </c>
      <c r="EB640" s="60">
        <f t="shared" si="868"/>
        <v>6.82983095306125E-2</v>
      </c>
      <c r="EC640" s="60">
        <f t="shared" si="868"/>
        <v>0.42105289942309915</v>
      </c>
      <c r="ED640" s="60">
        <f t="shared" si="868"/>
        <v>0.52007300293242853</v>
      </c>
      <c r="EE640" s="60">
        <f t="shared" si="868"/>
        <v>0.33931523273871328</v>
      </c>
      <c r="EF640" s="60">
        <f t="shared" si="868"/>
        <v>3.7125957436307269E-2</v>
      </c>
      <c r="EG640" s="60">
        <f t="shared" si="868"/>
        <v>0.71783540157709513</v>
      </c>
      <c r="EH640" s="60">
        <f t="shared" si="868"/>
        <v>2.1535062047312832</v>
      </c>
      <c r="EI640" s="60">
        <f t="shared" si="868"/>
        <v>0.31874955183211195</v>
      </c>
      <c r="EJ640" s="60">
        <f t="shared" si="868"/>
        <v>0.62783421130952721</v>
      </c>
      <c r="EK640" s="60">
        <f t="shared" si="868"/>
        <v>3.1369013532760888</v>
      </c>
      <c r="EL640" s="60">
        <f t="shared" si="868"/>
        <v>0.10489854004562622</v>
      </c>
    </row>
    <row r="641" spans="1:155"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V641" s="58"/>
      <c r="W641" s="58"/>
      <c r="X641" s="58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8"/>
      <c r="AN641" s="58"/>
      <c r="AO641" s="58"/>
      <c r="AP641" s="58"/>
      <c r="AQ641" s="58"/>
      <c r="AR641" s="58"/>
      <c r="AS641" s="58"/>
      <c r="AT641" s="58"/>
      <c r="AU641" s="58"/>
      <c r="AV641" s="58"/>
      <c r="AW641" s="58"/>
      <c r="AX641" s="58"/>
      <c r="AY641" s="58"/>
      <c r="AZ641" s="58"/>
      <c r="BA641" s="58"/>
      <c r="BB641" s="58"/>
      <c r="BC641" s="58"/>
      <c r="BD641" s="58"/>
      <c r="BE641" s="58"/>
      <c r="BF641" s="58"/>
      <c r="BG641" s="58"/>
      <c r="BH641" s="58"/>
      <c r="BI641" s="58"/>
      <c r="BJ641" s="58"/>
      <c r="BK641" s="58"/>
      <c r="BL641" s="58"/>
      <c r="BM641" s="58"/>
      <c r="BN641" s="58"/>
      <c r="BO641" s="58"/>
      <c r="BP641" s="58"/>
      <c r="BQ641" s="58"/>
      <c r="BR641" s="58"/>
      <c r="BS641" s="58"/>
      <c r="BT641" s="58"/>
      <c r="BU641" s="58"/>
      <c r="BV641" s="58"/>
      <c r="BW641" s="58"/>
      <c r="BX641" s="58"/>
      <c r="BY641" s="58"/>
      <c r="BZ641" s="58"/>
      <c r="CA641" s="58"/>
      <c r="CB641" s="58"/>
      <c r="CC641" s="58"/>
      <c r="CD641" s="58"/>
      <c r="CE641" s="58"/>
      <c r="CF641" s="58"/>
      <c r="CG641" s="58"/>
      <c r="CH641" s="58"/>
      <c r="CI641" s="58"/>
      <c r="CJ641" s="58"/>
      <c r="CK641" s="58"/>
      <c r="CL641" s="58"/>
      <c r="CM641" s="58"/>
      <c r="CN641" s="58"/>
      <c r="CO641" s="58"/>
      <c r="CP641" s="58"/>
      <c r="CQ641" s="58"/>
      <c r="CR641" s="58"/>
      <c r="CS641" s="58"/>
      <c r="CT641" s="58"/>
      <c r="CU641" s="58"/>
      <c r="CV641" s="58"/>
      <c r="CW641" s="58"/>
      <c r="CX641" s="58"/>
      <c r="CY641" s="58"/>
      <c r="CZ641" s="58"/>
      <c r="DA641" s="58"/>
      <c r="DB641" s="58"/>
      <c r="DC641" s="58"/>
      <c r="DD641" s="58"/>
      <c r="DE641" s="58"/>
      <c r="DF641" s="58"/>
      <c r="DG641" s="58"/>
      <c r="DH641" s="58"/>
      <c r="DI641" s="58"/>
      <c r="DJ641" s="58"/>
      <c r="DK641" s="58"/>
      <c r="DL641" s="58"/>
      <c r="DM641" s="58"/>
      <c r="DN641" s="58"/>
      <c r="DO641" s="58"/>
      <c r="DP641" s="58"/>
      <c r="DQ641" s="58"/>
      <c r="DR641" s="58"/>
      <c r="DS641" s="58"/>
      <c r="DT641" s="58"/>
      <c r="DU641" s="58"/>
      <c r="DV641" s="58"/>
      <c r="DW641" s="58"/>
      <c r="DX641" s="58"/>
      <c r="DY641" s="58"/>
      <c r="DZ641" s="58"/>
      <c r="EA641" s="58"/>
      <c r="EB641" s="58"/>
      <c r="EC641" s="58"/>
      <c r="ED641" s="58"/>
      <c r="EE641" s="58"/>
      <c r="EF641" s="58"/>
      <c r="EG641" s="58"/>
      <c r="EH641" s="58"/>
      <c r="EI641" s="58"/>
      <c r="EJ641" s="58"/>
      <c r="EK641" s="58"/>
      <c r="EL641" s="58"/>
    </row>
    <row r="642" spans="1:155"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V642" s="58"/>
      <c r="W642" s="58"/>
      <c r="X642" s="58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8"/>
      <c r="AN642" s="58"/>
      <c r="AO642" s="58"/>
      <c r="AP642" s="58"/>
      <c r="AQ642" s="58"/>
      <c r="AR642" s="58"/>
      <c r="AS642" s="58"/>
      <c r="AT642" s="58"/>
      <c r="AU642" s="58"/>
      <c r="AV642" s="58"/>
      <c r="AW642" s="58"/>
      <c r="AX642" s="58"/>
      <c r="AY642" s="58"/>
      <c r="AZ642" s="58"/>
      <c r="BA642" s="58"/>
      <c r="BB642" s="58"/>
      <c r="BC642" s="58"/>
      <c r="BD642" s="58"/>
      <c r="BE642" s="58"/>
      <c r="BF642" s="58"/>
      <c r="BG642" s="58"/>
      <c r="BH642" s="58"/>
      <c r="BI642" s="58"/>
      <c r="BJ642" s="58"/>
      <c r="BK642" s="58"/>
      <c r="BL642" s="58"/>
      <c r="BM642" s="58"/>
      <c r="BN642" s="58"/>
      <c r="BO642" s="58"/>
      <c r="BP642" s="58"/>
      <c r="BQ642" s="58"/>
      <c r="BR642" s="58"/>
      <c r="BS642" s="58"/>
      <c r="BT642" s="58"/>
      <c r="BU642" s="58"/>
      <c r="BV642" s="58"/>
      <c r="BW642" s="58"/>
      <c r="BX642" s="58"/>
      <c r="BY642" s="58"/>
      <c r="BZ642" s="58"/>
      <c r="CA642" s="58"/>
      <c r="CB642" s="58"/>
      <c r="CC642" s="58"/>
      <c r="CD642" s="58"/>
      <c r="CE642" s="58"/>
      <c r="CF642" s="58"/>
      <c r="CG642" s="58"/>
      <c r="CH642" s="58"/>
      <c r="CI642" s="58"/>
      <c r="CJ642" s="58"/>
      <c r="CK642" s="58"/>
      <c r="CL642" s="58"/>
      <c r="CM642" s="58"/>
      <c r="CN642" s="58"/>
      <c r="CO642" s="58"/>
      <c r="CP642" s="58"/>
      <c r="CQ642" s="58"/>
      <c r="CR642" s="58"/>
      <c r="CS642" s="58"/>
      <c r="CT642" s="58"/>
      <c r="CU642" s="58"/>
      <c r="CV642" s="58"/>
      <c r="CW642" s="58"/>
      <c r="CX642" s="58"/>
      <c r="CY642" s="58"/>
      <c r="CZ642" s="58"/>
      <c r="DA642" s="58"/>
      <c r="DB642" s="58"/>
      <c r="DC642" s="58"/>
      <c r="DD642" s="58"/>
      <c r="DE642" s="58"/>
      <c r="DF642" s="58"/>
      <c r="DG642" s="58"/>
      <c r="DH642" s="58"/>
      <c r="DI642" s="58"/>
      <c r="DJ642" s="58"/>
      <c r="DK642" s="58"/>
      <c r="DL642" s="58"/>
      <c r="DM642" s="58"/>
      <c r="DN642" s="58"/>
      <c r="DO642" s="58"/>
      <c r="DP642" s="58"/>
      <c r="DQ642" s="58"/>
      <c r="DR642" s="58"/>
      <c r="DS642" s="58"/>
      <c r="DT642" s="58"/>
      <c r="DU642" s="58"/>
      <c r="DV642" s="58"/>
      <c r="DW642" s="58"/>
      <c r="DX642" s="58"/>
      <c r="DY642" s="58"/>
      <c r="DZ642" s="58"/>
      <c r="EA642" s="58"/>
      <c r="EB642" s="58"/>
      <c r="EC642" s="58"/>
      <c r="ED642" s="58"/>
      <c r="EE642" s="58"/>
      <c r="EF642" s="58"/>
      <c r="EG642" s="58"/>
      <c r="EH642" s="58"/>
      <c r="EI642" s="58"/>
      <c r="EJ642" s="58"/>
      <c r="EK642" s="58"/>
      <c r="EL642" s="58"/>
    </row>
    <row r="643" spans="1:155" s="32" customFormat="1" ht="15">
      <c r="A643" s="32" t="s">
        <v>503</v>
      </c>
      <c r="B643" s="32" t="s">
        <v>504</v>
      </c>
      <c r="C643" s="32" t="s">
        <v>506</v>
      </c>
      <c r="E643" s="12"/>
      <c r="F643" s="12"/>
      <c r="G643" s="100">
        <v>706935</v>
      </c>
      <c r="H643" s="100">
        <v>1626419</v>
      </c>
      <c r="I643" s="62">
        <v>3.665</v>
      </c>
      <c r="J643" s="62">
        <v>4.1429999999999998</v>
      </c>
      <c r="K643" s="62">
        <v>0.48699999999999999</v>
      </c>
      <c r="L643" s="62">
        <v>76.132999999999996</v>
      </c>
      <c r="M643" s="62"/>
      <c r="N643" s="62">
        <v>0.105</v>
      </c>
      <c r="O643" s="62">
        <v>0.56799999999999995</v>
      </c>
      <c r="P643" s="62">
        <v>7.4999999999999997E-2</v>
      </c>
      <c r="Q643" s="62">
        <v>12.53</v>
      </c>
      <c r="R643" s="62">
        <v>4.5999999999999999E-2</v>
      </c>
      <c r="S643" s="62">
        <v>97.753100000000003</v>
      </c>
      <c r="T643" s="29"/>
      <c r="U643" s="29"/>
      <c r="V643" s="62">
        <v>3.7492417120275467</v>
      </c>
      <c r="W643" s="62"/>
      <c r="X643" s="62">
        <v>4.2382287620546046</v>
      </c>
      <c r="Y643" s="62"/>
      <c r="Z643" s="62">
        <v>0.4981939191698268</v>
      </c>
      <c r="AA643" s="62"/>
      <c r="AB643" s="62">
        <v>77.882952049602508</v>
      </c>
      <c r="AC643" s="62"/>
      <c r="AD643" s="62">
        <v>0</v>
      </c>
      <c r="AE643" s="62"/>
      <c r="AF643" s="62">
        <v>0.10741347333230353</v>
      </c>
      <c r="AG643" s="62"/>
      <c r="AH643" s="62">
        <v>0.5810557414547467</v>
      </c>
      <c r="AI643" s="62"/>
      <c r="AJ643" s="62">
        <f t="shared" ref="AJ643:AJ662" si="869">P643/$S643*100</f>
        <v>7.6723909523073938E-2</v>
      </c>
      <c r="AK643" s="62"/>
      <c r="AL643" s="62">
        <v>12.818007817654888</v>
      </c>
      <c r="AM643" s="62"/>
      <c r="AN643" s="62">
        <f t="shared" ref="AN643:AN662" si="870">R643/$S643*100</f>
        <v>4.705733117415202E-2</v>
      </c>
      <c r="AO643" s="62"/>
      <c r="AP643" s="62">
        <v>7.9874704740821514</v>
      </c>
      <c r="AQ643" s="62"/>
      <c r="AR643" s="62"/>
      <c r="AS643" s="62"/>
      <c r="AT643" s="62"/>
      <c r="AU643" s="62"/>
      <c r="AV643" s="62"/>
      <c r="AW643" s="62"/>
      <c r="AX643" s="62"/>
      <c r="AY643" s="62"/>
      <c r="AZ643" s="62"/>
      <c r="BA643" s="62"/>
      <c r="BB643" s="62"/>
      <c r="BC643" s="62"/>
      <c r="BD643" s="62"/>
      <c r="BE643" s="62"/>
      <c r="BF643" s="62"/>
      <c r="BG643" s="62"/>
      <c r="BH643" s="62"/>
      <c r="BI643" s="62"/>
      <c r="BJ643" s="62"/>
      <c r="BK643" s="62"/>
      <c r="BL643" s="62"/>
      <c r="BM643" s="62">
        <v>127.23</v>
      </c>
      <c r="BN643" s="62">
        <v>57.62</v>
      </c>
      <c r="BO643" s="62">
        <v>9.66</v>
      </c>
      <c r="BP643" s="62">
        <v>42.94</v>
      </c>
      <c r="BQ643" s="62">
        <v>5.43</v>
      </c>
      <c r="BR643" s="62"/>
      <c r="BS643" s="62">
        <v>7.7</v>
      </c>
      <c r="BT643" s="62">
        <v>1009.67</v>
      </c>
      <c r="BU643" s="62">
        <v>12.25</v>
      </c>
      <c r="BV643" s="62">
        <v>28.03</v>
      </c>
      <c r="BW643" s="62"/>
      <c r="BX643" s="62">
        <v>9.26</v>
      </c>
      <c r="BY643" s="62"/>
      <c r="BZ643" s="62"/>
      <c r="CA643" s="62"/>
      <c r="CB643" s="62"/>
      <c r="CC643" s="62">
        <v>2.19</v>
      </c>
      <c r="CD643" s="62"/>
      <c r="CE643" s="62"/>
      <c r="CF643" s="62"/>
      <c r="CG643" s="62">
        <v>1.4</v>
      </c>
      <c r="CH643" s="62"/>
      <c r="CI643" s="62">
        <v>1.93</v>
      </c>
      <c r="CJ643" s="62"/>
      <c r="CK643" s="62"/>
      <c r="CL643" s="62">
        <v>11.9</v>
      </c>
      <c r="CM643" s="62"/>
      <c r="CN643" s="62">
        <f t="shared" ref="CN643:CN648" si="871">BU643/CL643</f>
        <v>1.0294117647058822</v>
      </c>
      <c r="CO643" s="62">
        <f t="shared" ref="CO643:CO648" si="872">BU643/CG643</f>
        <v>8.75</v>
      </c>
      <c r="CP643" s="62">
        <f t="shared" ref="CP643:CP648" si="873">BM643/BU643</f>
        <v>10.386122448979592</v>
      </c>
      <c r="CQ643" s="62"/>
      <c r="CR643" s="62">
        <f t="shared" ref="CR643:CR648" si="874">BV643/CG643</f>
        <v>20.021428571428572</v>
      </c>
      <c r="CS643" s="62">
        <f t="shared" ref="CS643:CS648" si="875">BP643/BS643</f>
        <v>5.5766233766233766</v>
      </c>
      <c r="CT643" s="62"/>
      <c r="CU643" s="62"/>
      <c r="CV643" s="62">
        <f t="shared" ref="CV643:CV648" si="876">BQ643/BM643</f>
        <v>4.2678613534543733E-2</v>
      </c>
      <c r="CW643" s="62">
        <f t="shared" ref="CW643:CW648" si="877">BT643/BV643</f>
        <v>36.021048876204063</v>
      </c>
      <c r="CX643" s="62"/>
      <c r="CY643" s="62"/>
      <c r="CZ643" s="62">
        <f t="shared" ref="CZ643:CZ648" si="878">BT643/BU643</f>
        <v>82.422040816326529</v>
      </c>
      <c r="DA643" s="62"/>
      <c r="DB643" s="62">
        <f t="shared" ref="DB643:DB648" si="879">BT643/BM643</f>
        <v>7.9357855851607324</v>
      </c>
      <c r="DC643" s="62"/>
      <c r="DD643" s="62">
        <f t="shared" ref="DD643:DD648" si="880">BT643/CL643</f>
        <v>84.84621848739495</v>
      </c>
      <c r="DE643" s="62"/>
      <c r="DF643" s="62">
        <f t="shared" ref="DF643:DF648" si="881">BT643/BQ643</f>
        <v>185.94290976058932</v>
      </c>
      <c r="DG643" s="62">
        <f t="shared" ref="DG643:DG648" si="882">BQ643/CL643</f>
        <v>0.45630252100840335</v>
      </c>
      <c r="DH643" s="62">
        <f t="shared" ref="DH643:DH648" si="883">BM643/CI643</f>
        <v>65.922279792746124</v>
      </c>
      <c r="DI643" s="62">
        <f t="shared" ref="DI643:DI648" si="884">BM643/BX643</f>
        <v>13.739740820734342</v>
      </c>
      <c r="DJ643" s="62">
        <f t="shared" ref="DJ643:DJ648" si="885">BM643/BN643</f>
        <v>2.2080874696286013</v>
      </c>
      <c r="DK643" s="62">
        <f t="shared" ref="DK643:DK648" si="886">BT643/BP643</f>
        <v>23.513507219375875</v>
      </c>
      <c r="DL643" s="67">
        <f t="shared" ref="DL643:DL648" si="887">(M643*0.59933)/BP643*10000</f>
        <v>0</v>
      </c>
      <c r="DM643" s="62">
        <f t="shared" ref="DM643:DM648" si="888">BP643/BQ643</f>
        <v>7.9079189686924494</v>
      </c>
      <c r="DN643" s="62"/>
      <c r="DO643" s="62">
        <f t="shared" ref="DO643:DO648" si="889">BU643/BQ643</f>
        <v>2.2559852670349909</v>
      </c>
      <c r="DP643" s="62"/>
      <c r="DQ643" s="62"/>
      <c r="DR643" s="62">
        <f t="shared" ref="DR643:DR648" si="890">BQ643/BP643</f>
        <v>0.12645551932929669</v>
      </c>
      <c r="DS643" s="62"/>
      <c r="DT643" s="62">
        <f t="shared" ref="DT643:DT648" si="891">BV643/CI643</f>
        <v>14.523316062176168</v>
      </c>
      <c r="DU643" s="62"/>
      <c r="DV643" s="62"/>
      <c r="DW643" s="62"/>
      <c r="DX643" s="62"/>
      <c r="DY643" s="62">
        <f t="shared" ref="DY643:DY648" si="892">BM643/CL643</f>
        <v>10.691596638655462</v>
      </c>
      <c r="DZ643" s="62"/>
      <c r="EA643" s="62">
        <f t="shared" ref="EA643:EA648" si="893">BP643/CI643</f>
        <v>22.248704663212436</v>
      </c>
      <c r="EB643" s="62"/>
      <c r="EC643" s="62">
        <f t="shared" ref="EC643:EC648" si="894">BM643/BS643</f>
        <v>16.523376623376624</v>
      </c>
      <c r="ED643" s="62"/>
      <c r="EE643" s="62">
        <f t="shared" ref="EE643:EE648" si="895">BN643/BX643</f>
        <v>6.222462203023758</v>
      </c>
      <c r="EF643" s="62"/>
      <c r="EG643" s="62">
        <f t="shared" ref="EG643:EG648" si="896">BT643/BU643*0.1</f>
        <v>8.2422040816326536</v>
      </c>
      <c r="EH643" s="62">
        <f t="shared" ref="EH643:EH648" si="897">BT643/BU643*0.3</f>
        <v>24.726612244897957</v>
      </c>
      <c r="EI643" s="62">
        <f t="shared" ref="EI643:EI648" si="898">DM643*1.1</f>
        <v>8.6987108655616954</v>
      </c>
      <c r="EJ643" s="62"/>
      <c r="EK643" s="62">
        <f t="shared" ref="EK643:EK648" si="899">CR643*1.5</f>
        <v>30.032142857142858</v>
      </c>
      <c r="EL643" s="62">
        <f t="shared" ref="EL643:EL648" si="900">CI643/3</f>
        <v>0.64333333333333331</v>
      </c>
      <c r="EM643" s="29"/>
      <c r="EN643" s="29"/>
      <c r="EY643" s="29"/>
    </row>
    <row r="644" spans="1:155" s="32" customFormat="1">
      <c r="A644" s="32" t="s">
        <v>111</v>
      </c>
      <c r="B644" s="32" t="s">
        <v>505</v>
      </c>
      <c r="C644" s="32" t="s">
        <v>506</v>
      </c>
      <c r="E644" s="12"/>
      <c r="F644" s="12"/>
      <c r="G644" s="12"/>
      <c r="H644" s="12"/>
      <c r="I644" s="62">
        <v>3.6840000000000002</v>
      </c>
      <c r="J644" s="62">
        <v>4.3010000000000002</v>
      </c>
      <c r="K644" s="62">
        <v>0.62</v>
      </c>
      <c r="L644" s="62">
        <v>76.234999999999999</v>
      </c>
      <c r="M644" s="62"/>
      <c r="N644" s="62">
        <v>7.6999999999999999E-2</v>
      </c>
      <c r="O644" s="62">
        <v>0.625</v>
      </c>
      <c r="P644" s="62"/>
      <c r="Q644" s="62">
        <v>12.750999999999999</v>
      </c>
      <c r="R644" s="62"/>
      <c r="S644" s="62">
        <v>98.294300000000007</v>
      </c>
      <c r="T644" s="29"/>
      <c r="U644" s="29"/>
      <c r="V644" s="62">
        <v>3.7479284149742154</v>
      </c>
      <c r="W644" s="62"/>
      <c r="X644" s="62">
        <v>4.3756352097730993</v>
      </c>
      <c r="Y644" s="62"/>
      <c r="Z644" s="62">
        <v>0.6307588537687332</v>
      </c>
      <c r="AA644" s="62"/>
      <c r="AB644" s="62">
        <v>77.557905188805449</v>
      </c>
      <c r="AC644" s="62"/>
      <c r="AD644" s="62">
        <v>0</v>
      </c>
      <c r="AE644" s="62"/>
      <c r="AF644" s="62">
        <v>7.8336180226116867E-2</v>
      </c>
      <c r="AG644" s="62"/>
      <c r="AH644" s="62">
        <v>0.63584561871848111</v>
      </c>
      <c r="AI644" s="62"/>
      <c r="AJ644" s="62">
        <f t="shared" si="869"/>
        <v>0</v>
      </c>
      <c r="AK644" s="62"/>
      <c r="AL644" s="62">
        <v>12.972267974846963</v>
      </c>
      <c r="AM644" s="62"/>
      <c r="AN644" s="62">
        <f t="shared" si="870"/>
        <v>0</v>
      </c>
      <c r="AO644" s="62"/>
      <c r="AP644" s="62">
        <v>8.1235636247473142</v>
      </c>
      <c r="AQ644" s="62"/>
      <c r="AR644" s="62"/>
      <c r="AS644" s="62"/>
      <c r="AT644" s="62"/>
      <c r="AU644" s="62"/>
      <c r="AV644" s="62"/>
      <c r="AW644" s="62"/>
      <c r="AX644" s="62"/>
      <c r="AY644" s="62"/>
      <c r="AZ644" s="62"/>
      <c r="BA644" s="62"/>
      <c r="BB644" s="62"/>
      <c r="BC644" s="62"/>
      <c r="BD644" s="62">
        <v>6.02</v>
      </c>
      <c r="BE644" s="62"/>
      <c r="BF644" s="62"/>
      <c r="BG644" s="62"/>
      <c r="BH644" s="62"/>
      <c r="BI644" s="62"/>
      <c r="BJ644" s="62"/>
      <c r="BK644" s="62"/>
      <c r="BL644" s="62"/>
      <c r="BM644" s="62">
        <v>125.41</v>
      </c>
      <c r="BN644" s="62">
        <v>54.79</v>
      </c>
      <c r="BO644" s="62">
        <v>9.76</v>
      </c>
      <c r="BP644" s="62">
        <v>43.23</v>
      </c>
      <c r="BQ644" s="62">
        <v>6.2</v>
      </c>
      <c r="BR644" s="62"/>
      <c r="BS644" s="62">
        <v>6.37</v>
      </c>
      <c r="BT644" s="62">
        <v>1031.24</v>
      </c>
      <c r="BU644" s="62">
        <v>13.21</v>
      </c>
      <c r="BV644" s="62">
        <v>27.29</v>
      </c>
      <c r="BW644" s="62"/>
      <c r="BX644" s="62">
        <v>11.94</v>
      </c>
      <c r="BY644" s="62">
        <v>1.75</v>
      </c>
      <c r="BZ644" s="62"/>
      <c r="CA644" s="62"/>
      <c r="CB644" s="62"/>
      <c r="CC644" s="62">
        <v>1.28</v>
      </c>
      <c r="CD644" s="62"/>
      <c r="CE644" s="62">
        <v>0.83</v>
      </c>
      <c r="CF644" s="62"/>
      <c r="CG644" s="62">
        <v>1.36</v>
      </c>
      <c r="CH644" s="62"/>
      <c r="CI644" s="62">
        <v>2.4900000000000002</v>
      </c>
      <c r="CJ644" s="62"/>
      <c r="CK644" s="62">
        <v>16.670000000000002</v>
      </c>
      <c r="CL644" s="62">
        <v>12.4</v>
      </c>
      <c r="CM644" s="62"/>
      <c r="CN644" s="62">
        <f t="shared" si="871"/>
        <v>1.0653225806451614</v>
      </c>
      <c r="CO644" s="62">
        <f t="shared" si="872"/>
        <v>9.7132352941176467</v>
      </c>
      <c r="CP644" s="62">
        <f t="shared" si="873"/>
        <v>9.4935654806964411</v>
      </c>
      <c r="CQ644" s="62">
        <f>BU644/BY644</f>
        <v>7.5485714285714289</v>
      </c>
      <c r="CR644" s="62">
        <f t="shared" si="874"/>
        <v>20.066176470588232</v>
      </c>
      <c r="CS644" s="62">
        <f t="shared" si="875"/>
        <v>6.7864992150706431</v>
      </c>
      <c r="CT644" s="62">
        <f>CK644/BX644</f>
        <v>1.3961474036850923</v>
      </c>
      <c r="CU644" s="62"/>
      <c r="CV644" s="62">
        <f t="shared" si="876"/>
        <v>4.943784387209952E-2</v>
      </c>
      <c r="CW644" s="62">
        <f t="shared" si="877"/>
        <v>37.788200806156105</v>
      </c>
      <c r="CX644" s="62">
        <f>BV644/CK644</f>
        <v>1.6370725854829031</v>
      </c>
      <c r="CY644" s="62"/>
      <c r="CZ644" s="62">
        <f t="shared" si="878"/>
        <v>78.065102195306579</v>
      </c>
      <c r="DA644" s="62"/>
      <c r="DB644" s="62">
        <f t="shared" si="879"/>
        <v>8.2229487281715983</v>
      </c>
      <c r="DC644" s="62"/>
      <c r="DD644" s="62">
        <f t="shared" si="880"/>
        <v>83.164516129032251</v>
      </c>
      <c r="DE644" s="62"/>
      <c r="DF644" s="62">
        <f t="shared" si="881"/>
        <v>166.3290322580645</v>
      </c>
      <c r="DG644" s="62">
        <f t="shared" si="882"/>
        <v>0.5</v>
      </c>
      <c r="DH644" s="62">
        <f t="shared" si="883"/>
        <v>50.365461847389554</v>
      </c>
      <c r="DI644" s="62">
        <f t="shared" si="884"/>
        <v>10.503350083752094</v>
      </c>
      <c r="DJ644" s="62">
        <f t="shared" si="885"/>
        <v>2.2889213360102207</v>
      </c>
      <c r="DK644" s="62">
        <f t="shared" si="886"/>
        <v>23.854730511219064</v>
      </c>
      <c r="DL644" s="67">
        <f t="shared" si="887"/>
        <v>0</v>
      </c>
      <c r="DM644" s="62">
        <f t="shared" si="888"/>
        <v>6.9725806451612895</v>
      </c>
      <c r="DN644" s="62"/>
      <c r="DO644" s="62">
        <f t="shared" si="889"/>
        <v>2.1306451612903228</v>
      </c>
      <c r="DP644" s="62">
        <f>BY644/CG644</f>
        <v>1.2867647058823528</v>
      </c>
      <c r="DQ644" s="62"/>
      <c r="DR644" s="62">
        <f t="shared" si="890"/>
        <v>0.14341892204487625</v>
      </c>
      <c r="DS644" s="62"/>
      <c r="DT644" s="62">
        <f t="shared" si="891"/>
        <v>10.959839357429718</v>
      </c>
      <c r="DU644" s="62">
        <f>BY644/BX644</f>
        <v>0.14656616415410387</v>
      </c>
      <c r="DV644" s="62">
        <f>BY644/BP644</f>
        <v>4.0481147351376361E-2</v>
      </c>
      <c r="DW644" s="62"/>
      <c r="DX644" s="62">
        <f>(J643*0.83014)/BU644</f>
        <v>0.26035352157456471</v>
      </c>
      <c r="DY644" s="62">
        <f t="shared" si="892"/>
        <v>10.113709677419354</v>
      </c>
      <c r="DZ644" s="62" t="e">
        <f>BQ644/(M643*0.59933)</f>
        <v>#DIV/0!</v>
      </c>
      <c r="EA644" s="62">
        <f t="shared" si="893"/>
        <v>17.361445783132528</v>
      </c>
      <c r="EB644" s="62"/>
      <c r="EC644" s="62">
        <f t="shared" si="894"/>
        <v>19.687598116169543</v>
      </c>
      <c r="ED644" s="62"/>
      <c r="EE644" s="62">
        <f t="shared" si="895"/>
        <v>4.5887772194304857</v>
      </c>
      <c r="EF644" s="62"/>
      <c r="EG644" s="62">
        <f t="shared" si="896"/>
        <v>7.8065102195306579</v>
      </c>
      <c r="EH644" s="62">
        <f t="shared" si="897"/>
        <v>23.419530658591974</v>
      </c>
      <c r="EI644" s="62">
        <f t="shared" si="898"/>
        <v>7.6698387096774194</v>
      </c>
      <c r="EJ644" s="62"/>
      <c r="EK644" s="62">
        <f t="shared" si="899"/>
        <v>30.099264705882348</v>
      </c>
      <c r="EL644" s="62">
        <f t="shared" si="900"/>
        <v>0.83000000000000007</v>
      </c>
      <c r="EM644" s="29"/>
      <c r="EN644" s="29"/>
      <c r="EY644" s="29"/>
    </row>
    <row r="645" spans="1:155" s="32" customFormat="1">
      <c r="A645" s="32" t="s">
        <v>507</v>
      </c>
      <c r="B645" s="32" t="s">
        <v>508</v>
      </c>
      <c r="C645" s="32" t="s">
        <v>506</v>
      </c>
      <c r="E645" s="12"/>
      <c r="F645" s="12"/>
      <c r="G645" s="12"/>
      <c r="H645" s="12"/>
      <c r="I645" s="62">
        <v>3.6560000000000001</v>
      </c>
      <c r="J645" s="62">
        <v>4.1219999999999999</v>
      </c>
      <c r="K645" s="62">
        <v>0.59399999999999997</v>
      </c>
      <c r="L645" s="62">
        <v>75.356999999999999</v>
      </c>
      <c r="M645" s="62"/>
      <c r="N645" s="62">
        <v>0.10100000000000001</v>
      </c>
      <c r="O645" s="62">
        <v>0.57699999999999996</v>
      </c>
      <c r="P645" s="62">
        <v>7.4999999999999997E-2</v>
      </c>
      <c r="Q645" s="62">
        <v>12.365</v>
      </c>
      <c r="R645" s="62">
        <v>2.8000000000000001E-2</v>
      </c>
      <c r="S645" s="62">
        <v>96.874700000000004</v>
      </c>
      <c r="T645" s="29"/>
      <c r="U645" s="29"/>
      <c r="V645" s="62">
        <v>3.7739471709331744</v>
      </c>
      <c r="W645" s="62"/>
      <c r="X645" s="62">
        <v>4.2549809186505865</v>
      </c>
      <c r="Y645" s="62"/>
      <c r="Z645" s="62">
        <v>0.61316318915052115</v>
      </c>
      <c r="AA645" s="62"/>
      <c r="AB645" s="62">
        <v>77.788111859959301</v>
      </c>
      <c r="AC645" s="62"/>
      <c r="AD645" s="62">
        <v>0</v>
      </c>
      <c r="AE645" s="62"/>
      <c r="AF645" s="62">
        <v>0.10425838738081254</v>
      </c>
      <c r="AG645" s="62"/>
      <c r="AH645" s="62">
        <v>0.59561474771018641</v>
      </c>
      <c r="AI645" s="62"/>
      <c r="AJ645" s="62">
        <f t="shared" si="869"/>
        <v>7.7419594589712273E-2</v>
      </c>
      <c r="AK645" s="62"/>
      <c r="AL645" s="62">
        <v>12.763910494690563</v>
      </c>
      <c r="AM645" s="62"/>
      <c r="AN645" s="62">
        <f t="shared" si="870"/>
        <v>2.8903315313492581E-2</v>
      </c>
      <c r="AO645" s="62"/>
      <c r="AP645" s="62">
        <v>8.0289280895837614</v>
      </c>
      <c r="AQ645" s="62"/>
      <c r="AR645" s="62"/>
      <c r="AS645" s="62"/>
      <c r="AT645" s="62"/>
      <c r="AU645" s="62"/>
      <c r="AV645" s="62"/>
      <c r="AW645" s="62"/>
      <c r="AX645" s="62"/>
      <c r="AY645" s="62"/>
      <c r="AZ645" s="62"/>
      <c r="BA645" s="62"/>
      <c r="BB645" s="62"/>
      <c r="BC645" s="62"/>
      <c r="BD645" s="62">
        <v>1.8</v>
      </c>
      <c r="BE645" s="62"/>
      <c r="BF645" s="62"/>
      <c r="BG645" s="62"/>
      <c r="BH645" s="62"/>
      <c r="BI645" s="62"/>
      <c r="BJ645" s="62"/>
      <c r="BK645" s="62"/>
      <c r="BL645" s="62"/>
      <c r="BM645" s="62">
        <v>129.49</v>
      </c>
      <c r="BN645" s="62"/>
      <c r="BO645" s="62">
        <v>9.4600000000000009</v>
      </c>
      <c r="BP645" s="62">
        <v>46.21</v>
      </c>
      <c r="BQ645" s="62">
        <v>6.4</v>
      </c>
      <c r="BR645" s="62"/>
      <c r="BS645" s="62">
        <v>5.57</v>
      </c>
      <c r="BT645" s="62">
        <v>950.88</v>
      </c>
      <c r="BU645" s="62">
        <v>12.79</v>
      </c>
      <c r="BV645" s="62">
        <v>25.02</v>
      </c>
      <c r="BW645" s="62"/>
      <c r="BX645" s="62">
        <v>10.42</v>
      </c>
      <c r="BY645" s="62">
        <v>1.81</v>
      </c>
      <c r="BZ645" s="62">
        <v>0.25</v>
      </c>
      <c r="CA645" s="62">
        <v>1.48</v>
      </c>
      <c r="CB645" s="62"/>
      <c r="CC645" s="62">
        <v>1.76</v>
      </c>
      <c r="CD645" s="62"/>
      <c r="CE645" s="62">
        <v>0.99</v>
      </c>
      <c r="CF645" s="62"/>
      <c r="CG645" s="62">
        <v>1.38</v>
      </c>
      <c r="CH645" s="62"/>
      <c r="CI645" s="62">
        <v>1.65</v>
      </c>
      <c r="CJ645" s="62">
        <v>0.67</v>
      </c>
      <c r="CK645" s="62">
        <v>15.38</v>
      </c>
      <c r="CL645" s="62">
        <v>12.56</v>
      </c>
      <c r="CM645" s="62"/>
      <c r="CN645" s="62">
        <f t="shared" si="871"/>
        <v>1.0183121019108279</v>
      </c>
      <c r="CO645" s="62">
        <f t="shared" si="872"/>
        <v>9.2681159420289863</v>
      </c>
      <c r="CP645" s="62">
        <f t="shared" si="873"/>
        <v>10.124315871774826</v>
      </c>
      <c r="CQ645" s="62">
        <f>BU645/BY645</f>
        <v>7.0662983425414359</v>
      </c>
      <c r="CR645" s="62">
        <f t="shared" si="874"/>
        <v>18.130434782608695</v>
      </c>
      <c r="CS645" s="62">
        <f t="shared" si="875"/>
        <v>8.296229802513464</v>
      </c>
      <c r="CT645" s="62">
        <f>CK645/BX645</f>
        <v>1.4760076775431863</v>
      </c>
      <c r="CU645" s="62"/>
      <c r="CV645" s="62">
        <f t="shared" si="876"/>
        <v>4.9424665997374315E-2</v>
      </c>
      <c r="CW645" s="62">
        <f t="shared" si="877"/>
        <v>38.004796163069543</v>
      </c>
      <c r="CX645" s="62">
        <f>BV645/CK645</f>
        <v>1.6267880364109231</v>
      </c>
      <c r="CY645" s="62"/>
      <c r="CZ645" s="62">
        <f t="shared" si="878"/>
        <v>74.34558248631744</v>
      </c>
      <c r="DA645" s="62"/>
      <c r="DB645" s="62">
        <f t="shared" si="879"/>
        <v>7.3432697505598883</v>
      </c>
      <c r="DC645" s="62">
        <f>BQ645/CJ645</f>
        <v>9.5522388059701484</v>
      </c>
      <c r="DD645" s="62">
        <f t="shared" si="880"/>
        <v>75.70700636942675</v>
      </c>
      <c r="DE645" s="62">
        <f>CL645/CJ645</f>
        <v>18.746268656716417</v>
      </c>
      <c r="DF645" s="62">
        <f t="shared" si="881"/>
        <v>148.57499999999999</v>
      </c>
      <c r="DG645" s="62">
        <f t="shared" si="882"/>
        <v>0.50955414012738853</v>
      </c>
      <c r="DH645" s="62">
        <f t="shared" si="883"/>
        <v>78.478787878787884</v>
      </c>
      <c r="DI645" s="62">
        <f t="shared" si="884"/>
        <v>12.427063339731287</v>
      </c>
      <c r="DJ645" s="62"/>
      <c r="DK645" s="62">
        <f t="shared" si="886"/>
        <v>20.577364206881626</v>
      </c>
      <c r="DL645" s="67">
        <f t="shared" si="887"/>
        <v>0</v>
      </c>
      <c r="DM645" s="62">
        <f t="shared" si="888"/>
        <v>7.2203124999999995</v>
      </c>
      <c r="DN645" s="62"/>
      <c r="DO645" s="62">
        <f t="shared" si="889"/>
        <v>1.9984374999999999</v>
      </c>
      <c r="DP645" s="62">
        <f>BY645/CG645</f>
        <v>1.3115942028985508</v>
      </c>
      <c r="DQ645" s="62"/>
      <c r="DR645" s="62">
        <f t="shared" si="890"/>
        <v>0.13849816057130493</v>
      </c>
      <c r="DS645" s="62">
        <f>BV645/BZ645</f>
        <v>100.08</v>
      </c>
      <c r="DT645" s="62">
        <f t="shared" si="891"/>
        <v>15.163636363636364</v>
      </c>
      <c r="DU645" s="62">
        <f>BY645/BX645</f>
        <v>0.17370441458733207</v>
      </c>
      <c r="DV645" s="62">
        <f>BY645/BP645</f>
        <v>3.9169011036572172E-2</v>
      </c>
      <c r="DW645" s="62"/>
      <c r="DX645" s="62">
        <f>(J644*0.83014)/BU645</f>
        <v>0.27915810320562939</v>
      </c>
      <c r="DY645" s="62">
        <f t="shared" si="892"/>
        <v>10.309713375796179</v>
      </c>
      <c r="DZ645" s="62" t="e">
        <f>BQ645/(M644*0.59933)</f>
        <v>#DIV/0!</v>
      </c>
      <c r="EA645" s="62">
        <f t="shared" si="893"/>
        <v>28.006060606060608</v>
      </c>
      <c r="EB645" s="62"/>
      <c r="EC645" s="62">
        <f t="shared" si="894"/>
        <v>23.247755834829444</v>
      </c>
      <c r="ED645" s="62"/>
      <c r="EE645" s="62"/>
      <c r="EF645" s="62"/>
      <c r="EG645" s="62">
        <f t="shared" si="896"/>
        <v>7.4345582486317445</v>
      </c>
      <c r="EH645" s="62">
        <f t="shared" si="897"/>
        <v>22.303674745895233</v>
      </c>
      <c r="EI645" s="62">
        <f t="shared" si="898"/>
        <v>7.94234375</v>
      </c>
      <c r="EJ645" s="62"/>
      <c r="EK645" s="62">
        <f t="shared" si="899"/>
        <v>27.195652173913043</v>
      </c>
      <c r="EL645" s="62">
        <f t="shared" si="900"/>
        <v>0.54999999999999993</v>
      </c>
      <c r="EM645" s="29"/>
      <c r="EN645" s="29"/>
      <c r="EY645" s="29"/>
    </row>
    <row r="646" spans="1:155" s="32" customFormat="1">
      <c r="B646" s="32" t="s">
        <v>509</v>
      </c>
      <c r="C646" s="32" t="s">
        <v>506</v>
      </c>
      <c r="E646" s="12"/>
      <c r="F646" s="12"/>
      <c r="G646" s="12"/>
      <c r="H646" s="12"/>
      <c r="I646" s="62">
        <v>3.6139999999999999</v>
      </c>
      <c r="J646" s="62">
        <v>4.2960000000000003</v>
      </c>
      <c r="K646" s="62">
        <v>0.44600000000000001</v>
      </c>
      <c r="L646" s="62">
        <v>75.932000000000002</v>
      </c>
      <c r="M646" s="62">
        <v>0.08</v>
      </c>
      <c r="N646" s="62">
        <v>9.4E-2</v>
      </c>
      <c r="O646" s="62">
        <v>0.56899999999999995</v>
      </c>
      <c r="P646" s="62">
        <v>0.16300000000000001</v>
      </c>
      <c r="Q646" s="62">
        <v>12.750999999999999</v>
      </c>
      <c r="R646" s="62">
        <v>5.6000000000000001E-2</v>
      </c>
      <c r="S646" s="62">
        <v>98.000399999999999</v>
      </c>
      <c r="T646" s="29"/>
      <c r="U646" s="29"/>
      <c r="V646" s="62">
        <v>3.6877400500406119</v>
      </c>
      <c r="W646" s="62"/>
      <c r="X646" s="62">
        <v>4.3836555769160128</v>
      </c>
      <c r="Y646" s="62"/>
      <c r="Z646" s="62">
        <v>0.45510018326455814</v>
      </c>
      <c r="AA646" s="62"/>
      <c r="AB646" s="62">
        <v>77.481316402790185</v>
      </c>
      <c r="AC646" s="62"/>
      <c r="AD646" s="62">
        <v>8.163231986808217E-2</v>
      </c>
      <c r="AE646" s="62"/>
      <c r="AF646" s="62">
        <v>9.5917975844996561E-2</v>
      </c>
      <c r="AG646" s="62"/>
      <c r="AH646" s="62">
        <v>0.58060987506173434</v>
      </c>
      <c r="AI646" s="62"/>
      <c r="AJ646" s="62">
        <f t="shared" si="869"/>
        <v>0.16632585173121744</v>
      </c>
      <c r="AK646" s="62"/>
      <c r="AL646" s="62">
        <v>13.011171382973947</v>
      </c>
      <c r="AM646" s="62"/>
      <c r="AN646" s="62">
        <f t="shared" si="870"/>
        <v>5.7142623907657522E-2</v>
      </c>
      <c r="AO646" s="62"/>
      <c r="AP646" s="62">
        <v>8.0713956269566243</v>
      </c>
      <c r="AQ646" s="62"/>
      <c r="AR646" s="62"/>
      <c r="AS646" s="62"/>
      <c r="AT646" s="62"/>
      <c r="AU646" s="62"/>
      <c r="AV646" s="62"/>
      <c r="AW646" s="62"/>
      <c r="AX646" s="62"/>
      <c r="AY646" s="62"/>
      <c r="AZ646" s="62"/>
      <c r="BA646" s="62"/>
      <c r="BB646" s="62"/>
      <c r="BC646" s="62"/>
      <c r="BD646" s="62">
        <v>1.67</v>
      </c>
      <c r="BE646" s="62"/>
      <c r="BF646" s="62"/>
      <c r="BG646" s="62"/>
      <c r="BH646" s="62"/>
      <c r="BI646" s="62"/>
      <c r="BJ646" s="62"/>
      <c r="BK646" s="62"/>
      <c r="BL646" s="62"/>
      <c r="BM646" s="62">
        <v>131.62</v>
      </c>
      <c r="BN646" s="62"/>
      <c r="BO646" s="62">
        <v>9.06</v>
      </c>
      <c r="BP646" s="62">
        <v>47.68</v>
      </c>
      <c r="BQ646" s="62">
        <v>5.89</v>
      </c>
      <c r="BR646" s="62"/>
      <c r="BS646" s="62">
        <v>6.02</v>
      </c>
      <c r="BT646" s="62">
        <v>940.3</v>
      </c>
      <c r="BU646" s="62">
        <v>12.98</v>
      </c>
      <c r="BV646" s="62">
        <v>24.85</v>
      </c>
      <c r="BW646" s="62"/>
      <c r="BX646" s="62">
        <v>9.3000000000000007</v>
      </c>
      <c r="BY646" s="62">
        <v>1.48</v>
      </c>
      <c r="BZ646" s="62">
        <v>0.19</v>
      </c>
      <c r="CA646" s="62">
        <v>1.45</v>
      </c>
      <c r="CB646" s="62"/>
      <c r="CC646" s="62">
        <v>1.36</v>
      </c>
      <c r="CD646" s="62"/>
      <c r="CE646" s="62">
        <v>1.08</v>
      </c>
      <c r="CF646" s="62"/>
      <c r="CG646" s="62">
        <v>1.42</v>
      </c>
      <c r="CH646" s="62"/>
      <c r="CI646" s="62">
        <v>1.75</v>
      </c>
      <c r="CJ646" s="62">
        <v>0.56999999999999995</v>
      </c>
      <c r="CK646" s="62">
        <v>16.91</v>
      </c>
      <c r="CL646" s="62">
        <v>13.03</v>
      </c>
      <c r="CM646" s="62"/>
      <c r="CN646" s="62">
        <f t="shared" si="871"/>
        <v>0.99616270145817354</v>
      </c>
      <c r="CO646" s="62">
        <f t="shared" si="872"/>
        <v>9.1408450704225359</v>
      </c>
      <c r="CP646" s="62">
        <f t="shared" si="873"/>
        <v>10.140215716486903</v>
      </c>
      <c r="CQ646" s="62">
        <f>BU646/BY646</f>
        <v>8.7702702702702702</v>
      </c>
      <c r="CR646" s="62">
        <f t="shared" si="874"/>
        <v>17.500000000000004</v>
      </c>
      <c r="CS646" s="62">
        <f t="shared" si="875"/>
        <v>7.9202657807308974</v>
      </c>
      <c r="CT646" s="62">
        <f>CK646/BX646</f>
        <v>1.818279569892473</v>
      </c>
      <c r="CU646" s="62"/>
      <c r="CV646" s="62">
        <f t="shared" si="876"/>
        <v>4.4750037988147695E-2</v>
      </c>
      <c r="CW646" s="62">
        <f t="shared" si="877"/>
        <v>37.839034205231385</v>
      </c>
      <c r="CX646" s="62">
        <f>BV646/CK646</f>
        <v>1.469544648137197</v>
      </c>
      <c r="CY646" s="62"/>
      <c r="CZ646" s="62">
        <f t="shared" si="878"/>
        <v>72.442218798150989</v>
      </c>
      <c r="DA646" s="62"/>
      <c r="DB646" s="62">
        <f t="shared" si="879"/>
        <v>7.1440510560705057</v>
      </c>
      <c r="DC646" s="62">
        <f>BQ646/CJ646</f>
        <v>10.333333333333334</v>
      </c>
      <c r="DD646" s="62">
        <f t="shared" si="880"/>
        <v>72.164236377590171</v>
      </c>
      <c r="DE646" s="62">
        <f>CL646/CJ646</f>
        <v>22.859649122807017</v>
      </c>
      <c r="DF646" s="62">
        <f t="shared" si="881"/>
        <v>159.64346349745333</v>
      </c>
      <c r="DG646" s="62">
        <f t="shared" si="882"/>
        <v>0.45203376822716806</v>
      </c>
      <c r="DH646" s="62">
        <f t="shared" si="883"/>
        <v>75.21142857142857</v>
      </c>
      <c r="DI646" s="62">
        <f t="shared" si="884"/>
        <v>14.15268817204301</v>
      </c>
      <c r="DJ646" s="62"/>
      <c r="DK646" s="62">
        <f t="shared" si="886"/>
        <v>19.721057046979865</v>
      </c>
      <c r="DL646" s="67">
        <f t="shared" si="887"/>
        <v>10.055872483221476</v>
      </c>
      <c r="DM646" s="62">
        <f t="shared" si="888"/>
        <v>8.0950764006791172</v>
      </c>
      <c r="DN646" s="62"/>
      <c r="DO646" s="62">
        <f t="shared" si="889"/>
        <v>2.203735144312394</v>
      </c>
      <c r="DP646" s="62">
        <f>BY646/CG646</f>
        <v>1.0422535211267605</v>
      </c>
      <c r="DQ646" s="62"/>
      <c r="DR646" s="62">
        <f t="shared" si="890"/>
        <v>0.12353187919463086</v>
      </c>
      <c r="DS646" s="62">
        <f>BV646/BZ646</f>
        <v>130.78947368421052</v>
      </c>
      <c r="DT646" s="62">
        <f t="shared" si="891"/>
        <v>14.200000000000001</v>
      </c>
      <c r="DU646" s="62">
        <f>BY646/BX646</f>
        <v>0.15913978494623654</v>
      </c>
      <c r="DV646" s="62">
        <f>BY646/BP646</f>
        <v>3.1040268456375839E-2</v>
      </c>
      <c r="DW646" s="62"/>
      <c r="DX646" s="62">
        <f>(J645*0.83014)/BU646</f>
        <v>0.26362381201849</v>
      </c>
      <c r="DY646" s="62">
        <f t="shared" si="892"/>
        <v>10.101304681504223</v>
      </c>
      <c r="DZ646" s="62" t="e">
        <f>BQ646/(M645*0.59933)</f>
        <v>#DIV/0!</v>
      </c>
      <c r="EA646" s="62">
        <f t="shared" si="893"/>
        <v>27.245714285714286</v>
      </c>
      <c r="EB646" s="62"/>
      <c r="EC646" s="62">
        <f t="shared" si="894"/>
        <v>21.863787375415285</v>
      </c>
      <c r="ED646" s="62"/>
      <c r="EE646" s="62"/>
      <c r="EF646" s="62"/>
      <c r="EG646" s="62">
        <f t="shared" si="896"/>
        <v>7.2442218798150995</v>
      </c>
      <c r="EH646" s="62">
        <f t="shared" si="897"/>
        <v>21.732665639445298</v>
      </c>
      <c r="EI646" s="62">
        <f t="shared" si="898"/>
        <v>8.9045840407470305</v>
      </c>
      <c r="EJ646" s="62"/>
      <c r="EK646" s="62">
        <f t="shared" si="899"/>
        <v>26.250000000000007</v>
      </c>
      <c r="EL646" s="62">
        <f t="shared" si="900"/>
        <v>0.58333333333333337</v>
      </c>
      <c r="EM646" s="29"/>
      <c r="EN646" s="29"/>
      <c r="EY646" s="29"/>
    </row>
    <row r="647" spans="1:155" s="32" customFormat="1">
      <c r="B647" s="32" t="s">
        <v>510</v>
      </c>
      <c r="C647" s="32" t="s">
        <v>506</v>
      </c>
      <c r="E647" s="12"/>
      <c r="F647" s="12"/>
      <c r="G647" s="12"/>
      <c r="H647" s="12"/>
      <c r="I647" s="62">
        <v>3.5459999999999998</v>
      </c>
      <c r="J647" s="62">
        <v>4.1669999999999998</v>
      </c>
      <c r="K647" s="62">
        <v>0.38400000000000001</v>
      </c>
      <c r="L647" s="62">
        <v>76.484999999999999</v>
      </c>
      <c r="M647" s="62"/>
      <c r="N647" s="62">
        <v>7.0000000000000007E-2</v>
      </c>
      <c r="O647" s="62">
        <v>0.55500000000000005</v>
      </c>
      <c r="P647" s="62">
        <v>3.1E-2</v>
      </c>
      <c r="Q647" s="62">
        <v>12.731999999999999</v>
      </c>
      <c r="R647" s="62">
        <v>2.8000000000000001E-2</v>
      </c>
      <c r="S647" s="62">
        <v>97.999600000000001</v>
      </c>
      <c r="T647" s="29"/>
      <c r="U647" s="29"/>
      <c r="V647" s="62">
        <v>3.6183821158453706</v>
      </c>
      <c r="W647" s="62"/>
      <c r="X647" s="62">
        <v>4.2520581716660066</v>
      </c>
      <c r="Y647" s="62"/>
      <c r="Z647" s="62">
        <v>0.39183833403401647</v>
      </c>
      <c r="AA647" s="62"/>
      <c r="AB647" s="62">
        <v>78.046236923416018</v>
      </c>
      <c r="AC647" s="62"/>
      <c r="AD647" s="62">
        <v>0</v>
      </c>
      <c r="AE647" s="62"/>
      <c r="AF647" s="62">
        <v>7.1428862974950921E-2</v>
      </c>
      <c r="AG647" s="62"/>
      <c r="AH647" s="62">
        <v>0.56632884215853951</v>
      </c>
      <c r="AI647" s="62"/>
      <c r="AJ647" s="62">
        <f t="shared" si="869"/>
        <v>3.1632782174621121E-2</v>
      </c>
      <c r="AK647" s="62"/>
      <c r="AL647" s="62">
        <v>12.991889762815356</v>
      </c>
      <c r="AM647" s="62"/>
      <c r="AN647" s="62">
        <f t="shared" si="870"/>
        <v>2.8571545189980369E-2</v>
      </c>
      <c r="AO647" s="62"/>
      <c r="AP647" s="62">
        <v>7.8704402875113768</v>
      </c>
      <c r="AQ647" s="62"/>
      <c r="AR647" s="62"/>
      <c r="AS647" s="62"/>
      <c r="AT647" s="62"/>
      <c r="AU647" s="62"/>
      <c r="AV647" s="62"/>
      <c r="AW647" s="62"/>
      <c r="AX647" s="62"/>
      <c r="AY647" s="62"/>
      <c r="AZ647" s="62"/>
      <c r="BA647" s="62"/>
      <c r="BB647" s="62"/>
      <c r="BC647" s="62"/>
      <c r="BD647" s="62">
        <v>5.91</v>
      </c>
      <c r="BE647" s="62"/>
      <c r="BF647" s="62"/>
      <c r="BG647" s="62"/>
      <c r="BH647" s="62"/>
      <c r="BI647" s="62"/>
      <c r="BJ647" s="62"/>
      <c r="BK647" s="62"/>
      <c r="BL647" s="62"/>
      <c r="BM647" s="62">
        <v>134.22999999999999</v>
      </c>
      <c r="BN647" s="62">
        <v>57.1</v>
      </c>
      <c r="BO647" s="62">
        <v>9.9499999999999993</v>
      </c>
      <c r="BP647" s="62">
        <v>42.89</v>
      </c>
      <c r="BQ647" s="62">
        <v>6.64</v>
      </c>
      <c r="BR647" s="62"/>
      <c r="BS647" s="62">
        <v>6.29</v>
      </c>
      <c r="BT647" s="62">
        <v>1008.97</v>
      </c>
      <c r="BU647" s="62">
        <v>12.67</v>
      </c>
      <c r="BV647" s="62">
        <v>26.79</v>
      </c>
      <c r="BW647" s="62"/>
      <c r="BX647" s="62">
        <v>9.52</v>
      </c>
      <c r="BY647" s="62">
        <v>1.86</v>
      </c>
      <c r="BZ647" s="62">
        <v>0.27600000000000002</v>
      </c>
      <c r="CA647" s="62">
        <v>1.58</v>
      </c>
      <c r="CB647" s="62"/>
      <c r="CC647" s="62">
        <v>1.73</v>
      </c>
      <c r="CD647" s="62"/>
      <c r="CE647" s="62">
        <v>1.01</v>
      </c>
      <c r="CF647" s="62"/>
      <c r="CG647" s="62">
        <v>1.32</v>
      </c>
      <c r="CH647" s="62">
        <v>0.19700000000000001</v>
      </c>
      <c r="CI647" s="62">
        <v>1.89</v>
      </c>
      <c r="CJ647" s="62">
        <v>0.752</v>
      </c>
      <c r="CK647" s="62">
        <v>16.43</v>
      </c>
      <c r="CL647" s="62">
        <v>11.18</v>
      </c>
      <c r="CM647" s="62">
        <v>4.7699999999999996</v>
      </c>
      <c r="CN647" s="62">
        <f t="shared" si="871"/>
        <v>1.1332737030411448</v>
      </c>
      <c r="CO647" s="62">
        <f t="shared" si="872"/>
        <v>9.5984848484848477</v>
      </c>
      <c r="CP647" s="62">
        <f t="shared" si="873"/>
        <v>10.594317284925019</v>
      </c>
      <c r="CQ647" s="62">
        <f>BU647/BY647</f>
        <v>6.811827956989247</v>
      </c>
      <c r="CR647" s="62">
        <f t="shared" si="874"/>
        <v>20.295454545454543</v>
      </c>
      <c r="CS647" s="62">
        <f t="shared" si="875"/>
        <v>6.8187599364069955</v>
      </c>
      <c r="CT647" s="62">
        <f>CK647/BX647</f>
        <v>1.7258403361344539</v>
      </c>
      <c r="CU647" s="62"/>
      <c r="CV647" s="62">
        <f t="shared" si="876"/>
        <v>4.9467332191015422E-2</v>
      </c>
      <c r="CW647" s="62">
        <f t="shared" si="877"/>
        <v>37.662187383351998</v>
      </c>
      <c r="CX647" s="62">
        <f>BV647/CK647</f>
        <v>1.6305538648813147</v>
      </c>
      <c r="CY647" s="62">
        <f>CM647/CL647</f>
        <v>0.42665474060822894</v>
      </c>
      <c r="CZ647" s="62">
        <f t="shared" si="878"/>
        <v>79.634569850039469</v>
      </c>
      <c r="DA647" s="62">
        <f>CM647/CK647</f>
        <v>0.29032258064516125</v>
      </c>
      <c r="DB647" s="62">
        <f t="shared" si="879"/>
        <v>7.5167250242121737</v>
      </c>
      <c r="DC647" s="62">
        <f>BQ647/CJ647</f>
        <v>8.8297872340425521</v>
      </c>
      <c r="DD647" s="62">
        <f t="shared" si="880"/>
        <v>90.247763864042938</v>
      </c>
      <c r="DE647" s="62">
        <f>CL647/CJ647</f>
        <v>14.867021276595745</v>
      </c>
      <c r="DF647" s="62">
        <f t="shared" si="881"/>
        <v>151.95331325301206</v>
      </c>
      <c r="DG647" s="62">
        <f t="shared" si="882"/>
        <v>0.59391771019677997</v>
      </c>
      <c r="DH647" s="62">
        <f t="shared" si="883"/>
        <v>71.021164021164026</v>
      </c>
      <c r="DI647" s="62">
        <f t="shared" si="884"/>
        <v>14.099789915966387</v>
      </c>
      <c r="DJ647" s="62">
        <f t="shared" si="885"/>
        <v>2.350788091068301</v>
      </c>
      <c r="DK647" s="62">
        <f t="shared" si="886"/>
        <v>23.524597808346936</v>
      </c>
      <c r="DL647" s="67">
        <f t="shared" si="887"/>
        <v>0</v>
      </c>
      <c r="DM647" s="62">
        <f t="shared" si="888"/>
        <v>6.4593373493975905</v>
      </c>
      <c r="DN647" s="62">
        <f>CC647/CH647</f>
        <v>8.781725888324873</v>
      </c>
      <c r="DO647" s="62">
        <f t="shared" si="889"/>
        <v>1.9081325301204821</v>
      </c>
      <c r="DP647" s="62">
        <f>BY647/CG647</f>
        <v>1.4090909090909092</v>
      </c>
      <c r="DQ647" s="62">
        <f>CJ647/CM647</f>
        <v>0.15765199161425578</v>
      </c>
      <c r="DR647" s="62">
        <f t="shared" si="890"/>
        <v>0.15481464210771742</v>
      </c>
      <c r="DS647" s="62">
        <f>BV647/BZ647</f>
        <v>97.06521739130433</v>
      </c>
      <c r="DT647" s="62">
        <f t="shared" si="891"/>
        <v>14.174603174603176</v>
      </c>
      <c r="DU647" s="62">
        <f>BY647/BX647</f>
        <v>0.19537815126050423</v>
      </c>
      <c r="DV647" s="62">
        <f>BY647/BP647</f>
        <v>4.3366752156679879E-2</v>
      </c>
      <c r="DW647" s="62">
        <f>CH647/CI647</f>
        <v>0.10423280423280425</v>
      </c>
      <c r="DX647" s="62">
        <f>(J646*0.83014)/BU647</f>
        <v>0.28147446250986585</v>
      </c>
      <c r="DY647" s="62">
        <f t="shared" si="892"/>
        <v>12.006261180679784</v>
      </c>
      <c r="DZ647" s="62">
        <f>BQ647/(M646*0.59933)</f>
        <v>138.48797824237064</v>
      </c>
      <c r="EA647" s="62">
        <f t="shared" si="893"/>
        <v>22.693121693121693</v>
      </c>
      <c r="EB647" s="62">
        <f>BQ647/CM647</f>
        <v>1.3920335429769393</v>
      </c>
      <c r="EC647" s="62">
        <f t="shared" si="894"/>
        <v>21.340222575516691</v>
      </c>
      <c r="ED647" s="62">
        <f>BV647/CM647</f>
        <v>5.6163522012578619</v>
      </c>
      <c r="EE647" s="62">
        <f t="shared" si="895"/>
        <v>5.9978991596638656</v>
      </c>
      <c r="EF647" s="62">
        <f>CM647/BU647</f>
        <v>0.37647987371744274</v>
      </c>
      <c r="EG647" s="62">
        <f t="shared" si="896"/>
        <v>7.9634569850039476</v>
      </c>
      <c r="EH647" s="62">
        <f t="shared" si="897"/>
        <v>23.890370955011839</v>
      </c>
      <c r="EI647" s="62">
        <f t="shared" si="898"/>
        <v>7.1052710843373506</v>
      </c>
      <c r="EJ647" s="62">
        <f>CY647*50</f>
        <v>21.332737030411447</v>
      </c>
      <c r="EK647" s="62">
        <f t="shared" si="899"/>
        <v>30.443181818181813</v>
      </c>
      <c r="EL647" s="62">
        <f t="shared" si="900"/>
        <v>0.63</v>
      </c>
      <c r="EM647" s="29"/>
      <c r="EN647" s="29"/>
      <c r="EY647" s="29"/>
    </row>
    <row r="648" spans="1:155" s="32" customFormat="1">
      <c r="A648" s="32" t="s">
        <v>511</v>
      </c>
      <c r="B648" s="32" t="s">
        <v>512</v>
      </c>
      <c r="C648" s="32" t="s">
        <v>506</v>
      </c>
      <c r="E648" s="12"/>
      <c r="F648" s="12"/>
      <c r="G648" s="12"/>
      <c r="H648" s="12"/>
      <c r="I648" s="62">
        <v>3.56</v>
      </c>
      <c r="J648" s="62">
        <v>4.1180000000000003</v>
      </c>
      <c r="K648" s="62">
        <v>0.55300000000000005</v>
      </c>
      <c r="L648" s="62">
        <v>75.441999999999993</v>
      </c>
      <c r="M648" s="62">
        <v>6.7000000000000004E-2</v>
      </c>
      <c r="N648" s="62">
        <v>7.2999999999999995E-2</v>
      </c>
      <c r="O648" s="62">
        <v>0.56000000000000005</v>
      </c>
      <c r="P648" s="62"/>
      <c r="Q648" s="62">
        <v>12.638</v>
      </c>
      <c r="R648" s="62"/>
      <c r="S648" s="62">
        <v>97.010999999999996</v>
      </c>
      <c r="T648" s="29"/>
      <c r="U648" s="29"/>
      <c r="V648" s="62">
        <v>3.6696869427178362</v>
      </c>
      <c r="W648" s="62"/>
      <c r="X648" s="62">
        <v>4.2448794466606881</v>
      </c>
      <c r="Y648" s="62"/>
      <c r="Z648" s="62">
        <v>0.57003844924802349</v>
      </c>
      <c r="AA648" s="62"/>
      <c r="AB648" s="62">
        <v>77.766438857449145</v>
      </c>
      <c r="AC648" s="62"/>
      <c r="AD648" s="62">
        <v>6.9064332910700854E-2</v>
      </c>
      <c r="AE648" s="62"/>
      <c r="AF648" s="62">
        <v>7.5249198544494952E-2</v>
      </c>
      <c r="AG648" s="62"/>
      <c r="AH648" s="62">
        <v>0.57725412582078328</v>
      </c>
      <c r="AI648" s="62"/>
      <c r="AJ648" s="62">
        <f t="shared" si="869"/>
        <v>0</v>
      </c>
      <c r="AK648" s="62"/>
      <c r="AL648" s="62">
        <v>13.027388646648319</v>
      </c>
      <c r="AM648" s="62"/>
      <c r="AN648" s="62">
        <f t="shared" si="870"/>
        <v>0</v>
      </c>
      <c r="AO648" s="62"/>
      <c r="AP648" s="62">
        <v>7.9145663893785247</v>
      </c>
      <c r="AQ648" s="62"/>
      <c r="AR648" s="62"/>
      <c r="AS648" s="62"/>
      <c r="AT648" s="62"/>
      <c r="AU648" s="62"/>
      <c r="AV648" s="62"/>
      <c r="AW648" s="62"/>
      <c r="AX648" s="62"/>
      <c r="AY648" s="62"/>
      <c r="AZ648" s="62"/>
      <c r="BA648" s="62"/>
      <c r="BB648" s="62"/>
      <c r="BC648" s="62"/>
      <c r="BD648" s="62">
        <v>1.59</v>
      </c>
      <c r="BE648" s="62"/>
      <c r="BF648" s="62"/>
      <c r="BG648" s="62"/>
      <c r="BH648" s="62"/>
      <c r="BI648" s="62"/>
      <c r="BJ648" s="62"/>
      <c r="BK648" s="62"/>
      <c r="BL648" s="62"/>
      <c r="BM648" s="62">
        <v>128.12</v>
      </c>
      <c r="BN648" s="62">
        <v>67.209999999999994</v>
      </c>
      <c r="BO648" s="62">
        <v>11.45</v>
      </c>
      <c r="BP648" s="62">
        <v>49.83</v>
      </c>
      <c r="BQ648" s="62">
        <v>6.34</v>
      </c>
      <c r="BR648" s="62"/>
      <c r="BS648" s="62">
        <v>5.97</v>
      </c>
      <c r="BT648" s="62">
        <v>1039.29</v>
      </c>
      <c r="BU648" s="62">
        <v>14.52</v>
      </c>
      <c r="BV648" s="62">
        <v>27.34</v>
      </c>
      <c r="BW648" s="62"/>
      <c r="BX648" s="62">
        <v>10.53</v>
      </c>
      <c r="BY648" s="62">
        <v>1.82</v>
      </c>
      <c r="BZ648" s="62">
        <v>0.26900000000000002</v>
      </c>
      <c r="CA648" s="62">
        <v>1.76</v>
      </c>
      <c r="CB648" s="62"/>
      <c r="CC648" s="62">
        <v>1.83</v>
      </c>
      <c r="CD648" s="62"/>
      <c r="CE648" s="62">
        <v>1.159</v>
      </c>
      <c r="CF648" s="62"/>
      <c r="CG648" s="62">
        <v>1.32</v>
      </c>
      <c r="CH648" s="62">
        <v>0.223</v>
      </c>
      <c r="CI648" s="62">
        <v>2.15</v>
      </c>
      <c r="CJ648" s="62">
        <v>0.72</v>
      </c>
      <c r="CK648" s="62">
        <v>15.02</v>
      </c>
      <c r="CL648" s="62">
        <v>11.62</v>
      </c>
      <c r="CM648" s="62">
        <v>4.43</v>
      </c>
      <c r="CN648" s="62">
        <f t="shared" si="871"/>
        <v>1.2495697074010328</v>
      </c>
      <c r="CO648" s="62">
        <f t="shared" si="872"/>
        <v>11</v>
      </c>
      <c r="CP648" s="62">
        <f t="shared" si="873"/>
        <v>8.8236914600550964</v>
      </c>
      <c r="CQ648" s="62">
        <f>BU648/BY648</f>
        <v>7.9780219780219772</v>
      </c>
      <c r="CR648" s="62">
        <f t="shared" si="874"/>
        <v>20.712121212121211</v>
      </c>
      <c r="CS648" s="62">
        <f t="shared" si="875"/>
        <v>8.3467336683417095</v>
      </c>
      <c r="CT648" s="62">
        <f>CK648/BX648</f>
        <v>1.4264007597340931</v>
      </c>
      <c r="CU648" s="62"/>
      <c r="CV648" s="62">
        <f t="shared" si="876"/>
        <v>4.9484857945675927E-2</v>
      </c>
      <c r="CW648" s="62">
        <f t="shared" si="877"/>
        <v>38.013533284564737</v>
      </c>
      <c r="CX648" s="62">
        <f>BV648/CK648</f>
        <v>1.8202396804260985</v>
      </c>
      <c r="CY648" s="62">
        <f>CM648/CL648</f>
        <v>0.38123924268502579</v>
      </c>
      <c r="CZ648" s="62">
        <f t="shared" si="878"/>
        <v>71.576446280991732</v>
      </c>
      <c r="DA648" s="62">
        <f>CM648/CK648</f>
        <v>0.29494007989347537</v>
      </c>
      <c r="DB648" s="62">
        <f t="shared" si="879"/>
        <v>8.111848267249453</v>
      </c>
      <c r="DC648" s="62">
        <f>BQ648/CJ648</f>
        <v>8.8055555555555554</v>
      </c>
      <c r="DD648" s="62">
        <f t="shared" si="880"/>
        <v>89.439759036144579</v>
      </c>
      <c r="DE648" s="62">
        <f>CL648/CJ648</f>
        <v>16.138888888888889</v>
      </c>
      <c r="DF648" s="62">
        <f t="shared" si="881"/>
        <v>163.92586750788644</v>
      </c>
      <c r="DG648" s="62">
        <f t="shared" si="882"/>
        <v>0.54561101549053359</v>
      </c>
      <c r="DH648" s="62">
        <f t="shared" si="883"/>
        <v>59.590697674418607</v>
      </c>
      <c r="DI648" s="62">
        <f t="shared" si="884"/>
        <v>12.167141500474836</v>
      </c>
      <c r="DJ648" s="62">
        <f t="shared" si="885"/>
        <v>1.9062639488171405</v>
      </c>
      <c r="DK648" s="62">
        <f t="shared" si="886"/>
        <v>20.85671282360024</v>
      </c>
      <c r="DL648" s="67">
        <f t="shared" si="887"/>
        <v>8.0584206301424857</v>
      </c>
      <c r="DM648" s="62">
        <f t="shared" si="888"/>
        <v>7.8596214511041005</v>
      </c>
      <c r="DN648" s="62">
        <f>CC648/CH648</f>
        <v>8.2062780269058297</v>
      </c>
      <c r="DO648" s="62">
        <f t="shared" si="889"/>
        <v>2.2902208201892744</v>
      </c>
      <c r="DP648" s="62">
        <f>BY648/CG648</f>
        <v>1.3787878787878787</v>
      </c>
      <c r="DQ648" s="62">
        <f>CJ648/CM648</f>
        <v>0.16252821670428894</v>
      </c>
      <c r="DR648" s="62">
        <f t="shared" si="890"/>
        <v>0.12723259080874974</v>
      </c>
      <c r="DS648" s="62">
        <f>BV648/BZ648</f>
        <v>101.63568773234201</v>
      </c>
      <c r="DT648" s="62">
        <f t="shared" si="891"/>
        <v>12.716279069767442</v>
      </c>
      <c r="DU648" s="62">
        <f>BY648/BX648</f>
        <v>0.17283950617283952</v>
      </c>
      <c r="DV648" s="62">
        <f>BY648/BP648</f>
        <v>3.652418221954646E-2</v>
      </c>
      <c r="DW648" s="62">
        <f>CH648/CI648</f>
        <v>0.10372093023255814</v>
      </c>
      <c r="DX648" s="62">
        <f>(J647*0.83014)/BU648</f>
        <v>0.23823645867768595</v>
      </c>
      <c r="DY648" s="62">
        <f t="shared" si="892"/>
        <v>11.025817555938039</v>
      </c>
      <c r="DZ648" s="62" t="e">
        <f>BQ648/(M647*0.59933)</f>
        <v>#DIV/0!</v>
      </c>
      <c r="EA648" s="62">
        <f t="shared" si="893"/>
        <v>23.176744186046513</v>
      </c>
      <c r="EB648" s="62">
        <f>BQ648/CM648</f>
        <v>1.4311512415349887</v>
      </c>
      <c r="EC648" s="62">
        <f t="shared" si="894"/>
        <v>21.460636515912899</v>
      </c>
      <c r="ED648" s="62">
        <f>BV648/CM648</f>
        <v>6.1715575620767495</v>
      </c>
      <c r="EE648" s="62">
        <f t="shared" si="895"/>
        <v>6.382716049382716</v>
      </c>
      <c r="EF648" s="62">
        <f>CM648/BU648</f>
        <v>0.30509641873278237</v>
      </c>
      <c r="EG648" s="62">
        <f t="shared" si="896"/>
        <v>7.1576446280991739</v>
      </c>
      <c r="EH648" s="62">
        <f t="shared" si="897"/>
        <v>21.472933884297518</v>
      </c>
      <c r="EI648" s="62">
        <f t="shared" si="898"/>
        <v>8.6455835962145109</v>
      </c>
      <c r="EJ648" s="62">
        <f>CY648*50</f>
        <v>19.061962134251289</v>
      </c>
      <c r="EK648" s="62">
        <f t="shared" si="899"/>
        <v>31.068181818181817</v>
      </c>
      <c r="EL648" s="62">
        <f t="shared" si="900"/>
        <v>0.71666666666666667</v>
      </c>
      <c r="EM648" s="29"/>
      <c r="EN648" s="29"/>
      <c r="EY648" s="29"/>
    </row>
    <row r="649" spans="1:155" s="32" customFormat="1">
      <c r="B649" s="32" t="s">
        <v>513</v>
      </c>
      <c r="C649" s="32" t="s">
        <v>506</v>
      </c>
      <c r="E649" s="12"/>
      <c r="F649" s="12"/>
      <c r="G649" s="12"/>
      <c r="H649" s="12"/>
      <c r="I649" s="62">
        <v>3.7069999999999999</v>
      </c>
      <c r="J649" s="62">
        <v>4.1859999999999999</v>
      </c>
      <c r="K649" s="62">
        <v>0.56899999999999995</v>
      </c>
      <c r="L649" s="62">
        <v>76.028000000000006</v>
      </c>
      <c r="M649" s="62">
        <v>1.2999999999999999E-2</v>
      </c>
      <c r="N649" s="62">
        <v>0.08</v>
      </c>
      <c r="O649" s="62">
        <v>0.56799999999999995</v>
      </c>
      <c r="P649" s="62">
        <v>1.2E-2</v>
      </c>
      <c r="Q649" s="62">
        <v>12.496</v>
      </c>
      <c r="R649" s="62"/>
      <c r="S649" s="62">
        <v>97.658699999999996</v>
      </c>
      <c r="T649" s="29"/>
      <c r="U649" s="29"/>
      <c r="V649" s="62">
        <v>3.7958727691439678</v>
      </c>
      <c r="W649" s="62"/>
      <c r="X649" s="62">
        <v>4.2863564638890344</v>
      </c>
      <c r="Y649" s="62"/>
      <c r="Z649" s="62">
        <v>0.58264138269299093</v>
      </c>
      <c r="AA649" s="62"/>
      <c r="AB649" s="62">
        <v>77.85071888116471</v>
      </c>
      <c r="AC649" s="62"/>
      <c r="AD649" s="62">
        <v>1.3311666036922467E-2</v>
      </c>
      <c r="AE649" s="62"/>
      <c r="AF649" s="62">
        <v>8.1917944842599788E-2</v>
      </c>
      <c r="AG649" s="62"/>
      <c r="AH649" s="62">
        <v>0.58161740838245846</v>
      </c>
      <c r="AI649" s="62"/>
      <c r="AJ649" s="62">
        <f t="shared" si="869"/>
        <v>1.2287691726389969E-2</v>
      </c>
      <c r="AK649" s="62"/>
      <c r="AL649" s="62">
        <v>12.795582984414089</v>
      </c>
      <c r="AM649" s="62"/>
      <c r="AN649" s="62">
        <f t="shared" si="870"/>
        <v>0</v>
      </c>
      <c r="AO649" s="62"/>
      <c r="AP649" s="62">
        <v>8.0822292330330026</v>
      </c>
      <c r="AQ649" s="62"/>
      <c r="AR649" s="62"/>
      <c r="AS649" s="62"/>
      <c r="AT649" s="62"/>
      <c r="AU649" s="62"/>
      <c r="AV649" s="62"/>
      <c r="AW649" s="62"/>
      <c r="AX649" s="62"/>
      <c r="AY649" s="62"/>
      <c r="AZ649" s="62"/>
      <c r="BA649" s="62"/>
      <c r="BB649" s="62"/>
      <c r="BC649" s="62"/>
      <c r="BD649" s="62"/>
      <c r="BE649" s="62"/>
      <c r="BF649" s="62"/>
      <c r="BG649" s="62"/>
      <c r="BH649" s="62"/>
      <c r="BI649" s="62"/>
      <c r="BJ649" s="62"/>
      <c r="BK649" s="62"/>
      <c r="BL649" s="62"/>
      <c r="BM649" s="62"/>
      <c r="BN649" s="62"/>
      <c r="BO649" s="62"/>
      <c r="BP649" s="62"/>
      <c r="BQ649" s="62"/>
      <c r="BR649" s="62"/>
      <c r="BS649" s="62"/>
      <c r="BT649" s="62"/>
      <c r="BU649" s="62"/>
      <c r="BV649" s="62"/>
      <c r="BW649" s="62"/>
      <c r="BX649" s="62"/>
      <c r="BY649" s="62"/>
      <c r="BZ649" s="62"/>
      <c r="CA649" s="62"/>
      <c r="CB649" s="62"/>
      <c r="CC649" s="62"/>
      <c r="CD649" s="62"/>
      <c r="CE649" s="62"/>
      <c r="CF649" s="62"/>
      <c r="CG649" s="62"/>
      <c r="CH649" s="62"/>
      <c r="CI649" s="62"/>
      <c r="CJ649" s="62"/>
      <c r="CK649" s="62"/>
      <c r="CL649" s="62"/>
      <c r="CM649" s="62"/>
      <c r="CN649" s="62"/>
      <c r="CO649" s="62"/>
      <c r="CP649" s="62"/>
      <c r="CQ649" s="62"/>
      <c r="CR649" s="62"/>
      <c r="CS649" s="62"/>
      <c r="CT649" s="62"/>
      <c r="CU649" s="62"/>
      <c r="CV649" s="62"/>
      <c r="CW649" s="62"/>
      <c r="CX649" s="62"/>
      <c r="CY649" s="62"/>
      <c r="CZ649" s="62"/>
      <c r="DA649" s="62"/>
      <c r="DB649" s="62"/>
      <c r="DC649" s="62"/>
      <c r="DD649" s="62"/>
      <c r="DE649" s="62"/>
      <c r="DF649" s="62"/>
      <c r="DG649" s="62"/>
      <c r="DH649" s="62"/>
      <c r="DI649" s="62"/>
      <c r="DJ649" s="62"/>
      <c r="DK649" s="62"/>
      <c r="DL649" s="62"/>
      <c r="DM649" s="62"/>
      <c r="DN649" s="62"/>
      <c r="DO649" s="62"/>
      <c r="DP649" s="62"/>
      <c r="DQ649" s="62"/>
      <c r="DR649" s="62"/>
      <c r="DS649" s="62"/>
      <c r="DT649" s="62"/>
      <c r="DU649" s="62"/>
      <c r="DV649" s="62"/>
      <c r="DW649" s="62"/>
      <c r="DX649" s="62"/>
      <c r="DY649" s="62"/>
      <c r="DZ649" s="62"/>
      <c r="EA649" s="62"/>
      <c r="EB649" s="62"/>
      <c r="EC649" s="62"/>
      <c r="ED649" s="62"/>
      <c r="EE649" s="62"/>
      <c r="EF649" s="62"/>
      <c r="EG649" s="62"/>
      <c r="EH649" s="62"/>
      <c r="EI649" s="62"/>
      <c r="EJ649" s="62"/>
      <c r="EK649" s="62"/>
      <c r="EL649" s="62"/>
      <c r="EM649" s="29"/>
      <c r="EN649" s="29"/>
      <c r="EY649" s="29"/>
    </row>
    <row r="650" spans="1:155" s="32" customFormat="1">
      <c r="B650" s="32" t="s">
        <v>514</v>
      </c>
      <c r="C650" s="32" t="s">
        <v>506</v>
      </c>
      <c r="E650" s="12"/>
      <c r="F650" s="12"/>
      <c r="G650" s="12"/>
      <c r="H650" s="12"/>
      <c r="I650" s="62">
        <v>3.694</v>
      </c>
      <c r="J650" s="62">
        <v>4.2</v>
      </c>
      <c r="K650" s="62">
        <v>0.48699999999999999</v>
      </c>
      <c r="L650" s="62">
        <v>75.567999999999998</v>
      </c>
      <c r="M650" s="62">
        <v>5.2999999999999999E-2</v>
      </c>
      <c r="N650" s="62">
        <v>9.9000000000000005E-2</v>
      </c>
      <c r="O650" s="62">
        <v>0.59599999999999997</v>
      </c>
      <c r="P650" s="62">
        <v>1.2999999999999999E-2</v>
      </c>
      <c r="Q650" s="62">
        <v>12.442</v>
      </c>
      <c r="R650" s="62"/>
      <c r="S650" s="62">
        <v>97.150499999999994</v>
      </c>
      <c r="T650" s="29"/>
      <c r="U650" s="29"/>
      <c r="V650" s="62">
        <v>3.8023479035105328</v>
      </c>
      <c r="W650" s="62"/>
      <c r="X650" s="62">
        <v>4.3231892784905899</v>
      </c>
      <c r="Y650" s="62"/>
      <c r="Z650" s="62">
        <v>0.50128409014878972</v>
      </c>
      <c r="AA650" s="62"/>
      <c r="AB650" s="62">
        <v>77.784468427851635</v>
      </c>
      <c r="AC650" s="62"/>
      <c r="AD650" s="62">
        <v>5.455453137142887E-2</v>
      </c>
      <c r="AE650" s="62"/>
      <c r="AF650" s="62">
        <v>0.10190374727870675</v>
      </c>
      <c r="AG650" s="62"/>
      <c r="AH650" s="62">
        <v>0.61348114523342645</v>
      </c>
      <c r="AI650" s="62"/>
      <c r="AJ650" s="62">
        <f t="shared" si="869"/>
        <v>1.3381300147708967E-2</v>
      </c>
      <c r="AK650" s="62"/>
      <c r="AL650" s="62">
        <v>12.806933572138076</v>
      </c>
      <c r="AM650" s="62"/>
      <c r="AN650" s="62">
        <f t="shared" si="870"/>
        <v>0</v>
      </c>
      <c r="AO650" s="62"/>
      <c r="AP650" s="62">
        <v>8.1255371820011231</v>
      </c>
      <c r="AQ650" s="62"/>
      <c r="AR650" s="62"/>
      <c r="AS650" s="62"/>
      <c r="AT650" s="62"/>
      <c r="AU650" s="62"/>
      <c r="AV650" s="62"/>
      <c r="AW650" s="62"/>
      <c r="AX650" s="62"/>
      <c r="AY650" s="62"/>
      <c r="AZ650" s="62"/>
      <c r="BA650" s="62"/>
      <c r="BB650" s="62"/>
      <c r="BC650" s="62"/>
      <c r="BD650" s="62"/>
      <c r="BE650" s="62"/>
      <c r="BF650" s="62"/>
      <c r="BG650" s="62"/>
      <c r="BH650" s="62"/>
      <c r="BI650" s="62"/>
      <c r="BJ650" s="62"/>
      <c r="BK650" s="62"/>
      <c r="BL650" s="62"/>
      <c r="BM650" s="62"/>
      <c r="BN650" s="62"/>
      <c r="BO650" s="62"/>
      <c r="BP650" s="62"/>
      <c r="BQ650" s="62"/>
      <c r="BR650" s="62"/>
      <c r="BS650" s="62"/>
      <c r="BT650" s="62"/>
      <c r="BU650" s="62"/>
      <c r="BV650" s="62"/>
      <c r="BW650" s="62"/>
      <c r="BX650" s="62"/>
      <c r="BY650" s="62"/>
      <c r="BZ650" s="62"/>
      <c r="CA650" s="62"/>
      <c r="CB650" s="62"/>
      <c r="CC650" s="62"/>
      <c r="CD650" s="62"/>
      <c r="CE650" s="62"/>
      <c r="CF650" s="62"/>
      <c r="CG650" s="62"/>
      <c r="CH650" s="62"/>
      <c r="CI650" s="62"/>
      <c r="CJ650" s="62"/>
      <c r="CK650" s="62"/>
      <c r="CL650" s="62"/>
      <c r="CM650" s="62"/>
      <c r="CN650" s="62"/>
      <c r="CO650" s="62"/>
      <c r="CP650" s="62"/>
      <c r="CQ650" s="62"/>
      <c r="CR650" s="62"/>
      <c r="CS650" s="62"/>
      <c r="CT650" s="62"/>
      <c r="CU650" s="62"/>
      <c r="CV650" s="62"/>
      <c r="CW650" s="62"/>
      <c r="CX650" s="62"/>
      <c r="CY650" s="62"/>
      <c r="CZ650" s="62"/>
      <c r="DA650" s="62"/>
      <c r="DB650" s="62"/>
      <c r="DC650" s="62"/>
      <c r="DD650" s="62"/>
      <c r="DE650" s="62"/>
      <c r="DF650" s="62"/>
      <c r="DG650" s="62"/>
      <c r="DH650" s="62"/>
      <c r="DI650" s="62"/>
      <c r="DJ650" s="62"/>
      <c r="DK650" s="62"/>
      <c r="DL650" s="62"/>
      <c r="DM650" s="62"/>
      <c r="DN650" s="62"/>
      <c r="DO650" s="62"/>
      <c r="DP650" s="62"/>
      <c r="DQ650" s="62"/>
      <c r="DR650" s="62"/>
      <c r="DS650" s="62"/>
      <c r="DT650" s="62"/>
      <c r="DU650" s="62"/>
      <c r="DV650" s="62"/>
      <c r="DW650" s="62"/>
      <c r="DX650" s="62"/>
      <c r="DY650" s="62"/>
      <c r="DZ650" s="62"/>
      <c r="EA650" s="62"/>
      <c r="EB650" s="62"/>
      <c r="EC650" s="62"/>
      <c r="ED650" s="62"/>
      <c r="EE650" s="62"/>
      <c r="EF650" s="62"/>
      <c r="EG650" s="62"/>
      <c r="EH650" s="62"/>
      <c r="EI650" s="62"/>
      <c r="EJ650" s="62"/>
      <c r="EK650" s="62"/>
      <c r="EL650" s="62"/>
      <c r="EM650" s="29"/>
      <c r="EN650" s="29"/>
      <c r="EY650" s="29"/>
    </row>
    <row r="651" spans="1:155" s="32" customFormat="1">
      <c r="B651" s="32" t="s">
        <v>515</v>
      </c>
      <c r="C651" s="32" t="s">
        <v>506</v>
      </c>
      <c r="E651" s="12"/>
      <c r="F651" s="12"/>
      <c r="G651" s="12"/>
      <c r="H651" s="12"/>
      <c r="I651" s="62">
        <v>3.625</v>
      </c>
      <c r="J651" s="62">
        <v>4.2619999999999996</v>
      </c>
      <c r="K651" s="62">
        <v>0.502</v>
      </c>
      <c r="L651" s="62">
        <v>76.028000000000006</v>
      </c>
      <c r="M651" s="62">
        <v>1.2999999999999999E-2</v>
      </c>
      <c r="N651" s="62">
        <v>9.2999999999999999E-2</v>
      </c>
      <c r="O651" s="62">
        <v>0.48099999999999998</v>
      </c>
      <c r="P651" s="62">
        <v>1.2999999999999999E-2</v>
      </c>
      <c r="Q651" s="62">
        <v>12.557</v>
      </c>
      <c r="R651" s="62"/>
      <c r="S651" s="62">
        <v>97.573899999999995</v>
      </c>
      <c r="T651" s="29"/>
      <c r="U651" s="29"/>
      <c r="V651" s="62">
        <v>3.7151328377773156</v>
      </c>
      <c r="W651" s="62"/>
      <c r="X651" s="62">
        <v>4.3679713529950117</v>
      </c>
      <c r="Y651" s="62"/>
      <c r="Z651" s="62">
        <v>0.5144818440177138</v>
      </c>
      <c r="AA651" s="62"/>
      <c r="AB651" s="62">
        <v>77.918377762905862</v>
      </c>
      <c r="AC651" s="62"/>
      <c r="AD651" s="62">
        <v>1.3323235004442787E-2</v>
      </c>
      <c r="AE651" s="62"/>
      <c r="AF651" s="62">
        <v>9.5312373493321487E-2</v>
      </c>
      <c r="AG651" s="62"/>
      <c r="AH651" s="62">
        <v>0.49295969516438315</v>
      </c>
      <c r="AI651" s="62"/>
      <c r="AJ651" s="62">
        <f t="shared" si="869"/>
        <v>1.3323235004442786E-2</v>
      </c>
      <c r="AK651" s="62"/>
      <c r="AL651" s="62">
        <v>12.869220150060622</v>
      </c>
      <c r="AM651" s="62"/>
      <c r="AN651" s="62">
        <f t="shared" si="870"/>
        <v>0</v>
      </c>
      <c r="AO651" s="62"/>
      <c r="AP651" s="62">
        <v>8.0831041907723282</v>
      </c>
      <c r="AQ651" s="62"/>
      <c r="AR651" s="62"/>
      <c r="AS651" s="62"/>
      <c r="AT651" s="62"/>
      <c r="AU651" s="62"/>
      <c r="AV651" s="62"/>
      <c r="AW651" s="62"/>
      <c r="AX651" s="62"/>
      <c r="AY651" s="62"/>
      <c r="AZ651" s="62"/>
      <c r="BA651" s="62"/>
      <c r="BB651" s="62"/>
      <c r="BC651" s="62"/>
      <c r="BD651" s="62"/>
      <c r="BE651" s="62"/>
      <c r="BF651" s="62"/>
      <c r="BG651" s="62"/>
      <c r="BH651" s="62"/>
      <c r="BI651" s="62"/>
      <c r="BJ651" s="62"/>
      <c r="BK651" s="62"/>
      <c r="BL651" s="62"/>
      <c r="BM651" s="62"/>
      <c r="BN651" s="62"/>
      <c r="BO651" s="62"/>
      <c r="BP651" s="62"/>
      <c r="BQ651" s="62"/>
      <c r="BR651" s="62"/>
      <c r="BS651" s="62"/>
      <c r="BT651" s="62"/>
      <c r="BU651" s="62"/>
      <c r="BV651" s="62"/>
      <c r="BW651" s="62"/>
      <c r="BX651" s="62"/>
      <c r="BY651" s="62"/>
      <c r="BZ651" s="62"/>
      <c r="CA651" s="62"/>
      <c r="CB651" s="62"/>
      <c r="CC651" s="62"/>
      <c r="CD651" s="62"/>
      <c r="CE651" s="62"/>
      <c r="CF651" s="62"/>
      <c r="CG651" s="62"/>
      <c r="CH651" s="62"/>
      <c r="CI651" s="62"/>
      <c r="CJ651" s="62"/>
      <c r="CK651" s="62"/>
      <c r="CL651" s="62"/>
      <c r="CM651" s="62"/>
      <c r="CN651" s="62"/>
      <c r="CO651" s="62"/>
      <c r="CP651" s="62"/>
      <c r="CQ651" s="62"/>
      <c r="CR651" s="62"/>
      <c r="CS651" s="62"/>
      <c r="CT651" s="62"/>
      <c r="CU651" s="62"/>
      <c r="CV651" s="62"/>
      <c r="CW651" s="62"/>
      <c r="CX651" s="62"/>
      <c r="CY651" s="62"/>
      <c r="CZ651" s="62"/>
      <c r="DA651" s="62"/>
      <c r="DB651" s="62"/>
      <c r="DC651" s="62"/>
      <c r="DD651" s="62"/>
      <c r="DE651" s="62"/>
      <c r="DF651" s="62"/>
      <c r="DG651" s="62"/>
      <c r="DH651" s="62"/>
      <c r="DI651" s="62"/>
      <c r="DJ651" s="62"/>
      <c r="DK651" s="62"/>
      <c r="DL651" s="62"/>
      <c r="DM651" s="62"/>
      <c r="DN651" s="62"/>
      <c r="DO651" s="62"/>
      <c r="DP651" s="62"/>
      <c r="DQ651" s="62"/>
      <c r="DR651" s="62"/>
      <c r="DS651" s="62"/>
      <c r="DT651" s="62"/>
      <c r="DU651" s="62"/>
      <c r="DV651" s="62"/>
      <c r="DW651" s="62"/>
      <c r="DX651" s="62"/>
      <c r="DY651" s="62"/>
      <c r="DZ651" s="62"/>
      <c r="EA651" s="62"/>
      <c r="EB651" s="62"/>
      <c r="EC651" s="62"/>
      <c r="ED651" s="62"/>
      <c r="EE651" s="62"/>
      <c r="EF651" s="62"/>
      <c r="EG651" s="62"/>
      <c r="EH651" s="62"/>
      <c r="EI651" s="62"/>
      <c r="EJ651" s="62"/>
      <c r="EK651" s="62"/>
      <c r="EL651" s="62"/>
      <c r="EM651" s="29"/>
      <c r="EN651" s="29"/>
      <c r="EY651" s="29"/>
    </row>
    <row r="652" spans="1:155" s="32" customFormat="1">
      <c r="B652" s="32" t="s">
        <v>516</v>
      </c>
      <c r="C652" s="32" t="s">
        <v>506</v>
      </c>
      <c r="E652" s="12"/>
      <c r="F652" s="12"/>
      <c r="G652" s="12"/>
      <c r="H652" s="12"/>
      <c r="I652" s="62">
        <v>3.665</v>
      </c>
      <c r="J652" s="62">
        <v>4.1379999999999999</v>
      </c>
      <c r="K652" s="62">
        <v>0.50700000000000001</v>
      </c>
      <c r="L652" s="62">
        <v>75.087999999999994</v>
      </c>
      <c r="M652" s="62"/>
      <c r="N652" s="62">
        <v>0.104</v>
      </c>
      <c r="O652" s="62">
        <v>0.59799999999999998</v>
      </c>
      <c r="P652" s="62">
        <v>4.3999999999999997E-2</v>
      </c>
      <c r="Q652" s="62">
        <v>12.573</v>
      </c>
      <c r="R652" s="62">
        <v>8.9999999999999993E-3</v>
      </c>
      <c r="S652" s="62">
        <v>96.726399999999998</v>
      </c>
      <c r="T652" s="29"/>
      <c r="U652" s="29"/>
      <c r="V652" s="62">
        <v>3.7890379462070336</v>
      </c>
      <c r="W652" s="62"/>
      <c r="X652" s="62">
        <v>4.2780461177093327</v>
      </c>
      <c r="Y652" s="62"/>
      <c r="Z652" s="62">
        <v>0.52415886459125949</v>
      </c>
      <c r="AA652" s="62"/>
      <c r="AB652" s="62">
        <v>77.629271843054212</v>
      </c>
      <c r="AC652" s="62"/>
      <c r="AD652" s="62">
        <v>0</v>
      </c>
      <c r="AE652" s="62"/>
      <c r="AF652" s="62">
        <v>0.10751976709564297</v>
      </c>
      <c r="AG652" s="62"/>
      <c r="AH652" s="62">
        <v>0.61823866079994705</v>
      </c>
      <c r="AI652" s="62"/>
      <c r="AJ652" s="62">
        <f t="shared" si="869"/>
        <v>4.5489132232772025E-2</v>
      </c>
      <c r="AK652" s="62"/>
      <c r="AL652" s="62">
        <v>12.998519535514605</v>
      </c>
      <c r="AM652" s="62"/>
      <c r="AN652" s="62">
        <f t="shared" si="870"/>
        <v>9.3045952294306417E-3</v>
      </c>
      <c r="AO652" s="62"/>
      <c r="AP652" s="62">
        <v>8.0670840639163668</v>
      </c>
      <c r="AQ652" s="62"/>
      <c r="AR652" s="62"/>
      <c r="AS652" s="62"/>
      <c r="AT652" s="62"/>
      <c r="AU652" s="62"/>
      <c r="AV652" s="62"/>
      <c r="AW652" s="62"/>
      <c r="AX652" s="62"/>
      <c r="AY652" s="62"/>
      <c r="AZ652" s="62"/>
      <c r="BA652" s="62"/>
      <c r="BB652" s="62"/>
      <c r="BC652" s="62"/>
      <c r="BD652" s="62"/>
      <c r="BE652" s="62"/>
      <c r="BF652" s="62"/>
      <c r="BG652" s="62"/>
      <c r="BH652" s="62"/>
      <c r="BI652" s="62"/>
      <c r="BJ652" s="62"/>
      <c r="BK652" s="62"/>
      <c r="BL652" s="62"/>
      <c r="BM652" s="62"/>
      <c r="BN652" s="62"/>
      <c r="BO652" s="62"/>
      <c r="BP652" s="62"/>
      <c r="BQ652" s="62"/>
      <c r="BR652" s="62"/>
      <c r="BS652" s="62"/>
      <c r="BT652" s="62"/>
      <c r="BU652" s="62"/>
      <c r="BV652" s="62"/>
      <c r="BW652" s="62"/>
      <c r="BX652" s="62"/>
      <c r="BY652" s="62"/>
      <c r="BZ652" s="62"/>
      <c r="CA652" s="62"/>
      <c r="CB652" s="62"/>
      <c r="CC652" s="62"/>
      <c r="CD652" s="62"/>
      <c r="CE652" s="62"/>
      <c r="CF652" s="62"/>
      <c r="CG652" s="62"/>
      <c r="CH652" s="62"/>
      <c r="CI652" s="62"/>
      <c r="CJ652" s="62"/>
      <c r="CK652" s="62"/>
      <c r="CL652" s="62"/>
      <c r="CM652" s="62"/>
      <c r="CN652" s="62"/>
      <c r="CO652" s="62"/>
      <c r="CP652" s="62"/>
      <c r="CQ652" s="62"/>
      <c r="CR652" s="62"/>
      <c r="CS652" s="62"/>
      <c r="CT652" s="62"/>
      <c r="CU652" s="62"/>
      <c r="CV652" s="62"/>
      <c r="CW652" s="62"/>
      <c r="CX652" s="62"/>
      <c r="CY652" s="62"/>
      <c r="CZ652" s="62"/>
      <c r="DA652" s="62"/>
      <c r="DB652" s="62"/>
      <c r="DC652" s="62"/>
      <c r="DD652" s="62"/>
      <c r="DE652" s="62"/>
      <c r="DF652" s="62"/>
      <c r="DG652" s="62"/>
      <c r="DH652" s="62"/>
      <c r="DI652" s="62"/>
      <c r="DJ652" s="62"/>
      <c r="DK652" s="62"/>
      <c r="DL652" s="62"/>
      <c r="DM652" s="62"/>
      <c r="DN652" s="62"/>
      <c r="DO652" s="62"/>
      <c r="DP652" s="62"/>
      <c r="DQ652" s="62"/>
      <c r="DR652" s="62"/>
      <c r="DS652" s="62"/>
      <c r="DT652" s="62"/>
      <c r="DU652" s="62"/>
      <c r="DV652" s="62"/>
      <c r="DW652" s="62"/>
      <c r="DX652" s="62"/>
      <c r="DY652" s="62"/>
      <c r="DZ652" s="62"/>
      <c r="EA652" s="62"/>
      <c r="EB652" s="62"/>
      <c r="EC652" s="62"/>
      <c r="ED652" s="62"/>
      <c r="EE652" s="62"/>
      <c r="EF652" s="62"/>
      <c r="EG652" s="62"/>
      <c r="EH652" s="62"/>
      <c r="EI652" s="62"/>
      <c r="EJ652" s="62"/>
      <c r="EK652" s="62"/>
      <c r="EL652" s="62"/>
      <c r="EM652" s="29"/>
      <c r="EN652" s="29"/>
      <c r="EY652" s="29"/>
    </row>
    <row r="653" spans="1:155" s="32" customFormat="1">
      <c r="B653" s="32" t="s">
        <v>517</v>
      </c>
      <c r="C653" s="32" t="s">
        <v>506</v>
      </c>
      <c r="E653" s="12"/>
      <c r="F653" s="12"/>
      <c r="G653" s="12"/>
      <c r="H653" s="12"/>
      <c r="I653" s="62">
        <v>3.5979999999999999</v>
      </c>
      <c r="J653" s="62">
        <v>4.2699999999999996</v>
      </c>
      <c r="K653" s="62">
        <v>0.52800000000000002</v>
      </c>
      <c r="L653" s="62">
        <v>76.53</v>
      </c>
      <c r="M653" s="62"/>
      <c r="N653" s="62">
        <v>0.09</v>
      </c>
      <c r="O653" s="62">
        <v>0.47899999999999998</v>
      </c>
      <c r="P653" s="62"/>
      <c r="Q653" s="62">
        <v>12.577999999999999</v>
      </c>
      <c r="R653" s="62">
        <v>4.5999999999999999E-2</v>
      </c>
      <c r="S653" s="62">
        <v>98.118399999999994</v>
      </c>
      <c r="T653" s="29"/>
      <c r="U653" s="29"/>
      <c r="V653" s="62">
        <v>3.666998238862436</v>
      </c>
      <c r="W653" s="62"/>
      <c r="X653" s="62">
        <v>4.3518850694670927</v>
      </c>
      <c r="Y653" s="62"/>
      <c r="Z653" s="62">
        <v>0.53812536690365931</v>
      </c>
      <c r="AA653" s="62"/>
      <c r="AB653" s="62">
        <v>77.997602896092886</v>
      </c>
      <c r="AC653" s="62"/>
      <c r="AD653" s="62">
        <v>0</v>
      </c>
      <c r="AE653" s="62"/>
      <c r="AF653" s="62">
        <v>9.1725914813123741E-2</v>
      </c>
      <c r="AG653" s="62"/>
      <c r="AH653" s="62">
        <v>0.48818570217206969</v>
      </c>
      <c r="AI653" s="62"/>
      <c r="AJ653" s="62">
        <f t="shared" si="869"/>
        <v>0</v>
      </c>
      <c r="AK653" s="62"/>
      <c r="AL653" s="62">
        <v>12.819206183549671</v>
      </c>
      <c r="AM653" s="62"/>
      <c r="AN653" s="62">
        <f t="shared" si="870"/>
        <v>4.6882134237818798E-2</v>
      </c>
      <c r="AO653" s="62"/>
      <c r="AP653" s="62">
        <v>8.0188833083295279</v>
      </c>
      <c r="AQ653" s="62"/>
      <c r="AR653" s="62"/>
      <c r="AS653" s="62"/>
      <c r="AT653" s="62"/>
      <c r="AU653" s="62"/>
      <c r="AV653" s="62"/>
      <c r="AW653" s="62"/>
      <c r="AX653" s="62"/>
      <c r="AY653" s="62"/>
      <c r="AZ653" s="62"/>
      <c r="BA653" s="62"/>
      <c r="BB653" s="62"/>
      <c r="BC653" s="62"/>
      <c r="BD653" s="62"/>
      <c r="BE653" s="62"/>
      <c r="BF653" s="62"/>
      <c r="BG653" s="62"/>
      <c r="BH653" s="62"/>
      <c r="BI653" s="62"/>
      <c r="BJ653" s="62"/>
      <c r="BK653" s="62"/>
      <c r="BL653" s="62"/>
      <c r="BM653" s="62"/>
      <c r="BN653" s="62"/>
      <c r="BO653" s="62"/>
      <c r="BP653" s="62"/>
      <c r="BQ653" s="62"/>
      <c r="BR653" s="62"/>
      <c r="BS653" s="62"/>
      <c r="BT653" s="62"/>
      <c r="BU653" s="62"/>
      <c r="BV653" s="62"/>
      <c r="BW653" s="62"/>
      <c r="BX653" s="62"/>
      <c r="BY653" s="62"/>
      <c r="BZ653" s="62"/>
      <c r="CA653" s="62"/>
      <c r="CB653" s="62"/>
      <c r="CC653" s="62"/>
      <c r="CD653" s="62"/>
      <c r="CE653" s="62"/>
      <c r="CF653" s="62"/>
      <c r="CG653" s="62"/>
      <c r="CH653" s="62"/>
      <c r="CI653" s="62"/>
      <c r="CJ653" s="62"/>
      <c r="CK653" s="62"/>
      <c r="CL653" s="62"/>
      <c r="CM653" s="62"/>
      <c r="CN653" s="62"/>
      <c r="CO653" s="62"/>
      <c r="CP653" s="62"/>
      <c r="CQ653" s="62"/>
      <c r="CR653" s="62"/>
      <c r="CS653" s="62"/>
      <c r="CT653" s="62"/>
      <c r="CU653" s="62"/>
      <c r="CV653" s="62"/>
      <c r="CW653" s="62"/>
      <c r="CX653" s="62"/>
      <c r="CY653" s="62"/>
      <c r="CZ653" s="62"/>
      <c r="DA653" s="62"/>
      <c r="DB653" s="62"/>
      <c r="DC653" s="62"/>
      <c r="DD653" s="62"/>
      <c r="DE653" s="62"/>
      <c r="DF653" s="62"/>
      <c r="DG653" s="62"/>
      <c r="DH653" s="62"/>
      <c r="DI653" s="62"/>
      <c r="DJ653" s="62"/>
      <c r="DK653" s="62"/>
      <c r="DL653" s="62"/>
      <c r="DM653" s="62"/>
      <c r="DN653" s="62"/>
      <c r="DO653" s="62"/>
      <c r="DP653" s="62"/>
      <c r="DQ653" s="62"/>
      <c r="DR653" s="62"/>
      <c r="DS653" s="62"/>
      <c r="DT653" s="62"/>
      <c r="DU653" s="62"/>
      <c r="DV653" s="62"/>
      <c r="DW653" s="62"/>
      <c r="DX653" s="62"/>
      <c r="DY653" s="62"/>
      <c r="DZ653" s="62"/>
      <c r="EA653" s="62"/>
      <c r="EB653" s="62"/>
      <c r="EC653" s="62"/>
      <c r="ED653" s="62"/>
      <c r="EE653" s="62"/>
      <c r="EF653" s="62"/>
      <c r="EG653" s="62"/>
      <c r="EH653" s="62"/>
      <c r="EI653" s="62"/>
      <c r="EJ653" s="62"/>
      <c r="EK653" s="62"/>
      <c r="EL653" s="62"/>
      <c r="EM653" s="29"/>
      <c r="EN653" s="29"/>
      <c r="EY653" s="29"/>
    </row>
    <row r="654" spans="1:155" s="32" customFormat="1">
      <c r="B654" s="32" t="s">
        <v>518</v>
      </c>
      <c r="C654" s="32" t="s">
        <v>506</v>
      </c>
      <c r="E654" s="12"/>
      <c r="F654" s="12"/>
      <c r="G654" s="12"/>
      <c r="H654" s="12"/>
      <c r="I654" s="62">
        <v>3.649</v>
      </c>
      <c r="J654" s="62">
        <v>4.2190000000000003</v>
      </c>
      <c r="K654" s="62">
        <v>0.41</v>
      </c>
      <c r="L654" s="62">
        <v>75.843000000000004</v>
      </c>
      <c r="M654" s="62">
        <v>1.2999999999999999E-2</v>
      </c>
      <c r="N654" s="62">
        <v>9.0999999999999998E-2</v>
      </c>
      <c r="O654" s="62">
        <v>0.55000000000000004</v>
      </c>
      <c r="P654" s="62">
        <v>8.1000000000000003E-2</v>
      </c>
      <c r="Q654" s="62">
        <v>12.571999999999999</v>
      </c>
      <c r="R654" s="62"/>
      <c r="S654" s="62">
        <v>97.428899999999999</v>
      </c>
      <c r="T654" s="29"/>
      <c r="U654" s="29"/>
      <c r="V654" s="62">
        <v>3.7452952871273304</v>
      </c>
      <c r="W654" s="62"/>
      <c r="X654" s="62">
        <v>4.3303373023815324</v>
      </c>
      <c r="Y654" s="62"/>
      <c r="Z654" s="62">
        <v>0.42081969518284618</v>
      </c>
      <c r="AA654" s="62"/>
      <c r="AB654" s="62">
        <v>77.844458882323423</v>
      </c>
      <c r="AC654" s="62"/>
      <c r="AD654" s="62">
        <v>1.3343063505797562E-2</v>
      </c>
      <c r="AE654" s="62"/>
      <c r="AF654" s="62">
        <v>9.3401444540582926E-2</v>
      </c>
      <c r="AG654" s="62"/>
      <c r="AH654" s="62">
        <v>0.5645142252452815</v>
      </c>
      <c r="AI654" s="62"/>
      <c r="AJ654" s="62">
        <f t="shared" si="869"/>
        <v>8.3137549536123276E-2</v>
      </c>
      <c r="AK654" s="62"/>
      <c r="AL654" s="62">
        <v>12.903768799606686</v>
      </c>
      <c r="AM654" s="62"/>
      <c r="AN654" s="62">
        <f t="shared" si="870"/>
        <v>0</v>
      </c>
      <c r="AO654" s="62"/>
      <c r="AP654" s="62">
        <v>8.0756325895088636</v>
      </c>
      <c r="AQ654" s="62"/>
      <c r="AR654" s="62"/>
      <c r="AS654" s="62"/>
      <c r="AT654" s="62"/>
      <c r="AU654" s="62"/>
      <c r="AV654" s="62"/>
      <c r="AW654" s="62"/>
      <c r="AX654" s="62"/>
      <c r="AY654" s="62"/>
      <c r="AZ654" s="62"/>
      <c r="BA654" s="62"/>
      <c r="BB654" s="62"/>
      <c r="BC654" s="62"/>
      <c r="BD654" s="62"/>
      <c r="BE654" s="62"/>
      <c r="BF654" s="62"/>
      <c r="BG654" s="62"/>
      <c r="BH654" s="62"/>
      <c r="BI654" s="62"/>
      <c r="BJ654" s="62"/>
      <c r="BK654" s="62"/>
      <c r="BL654" s="62"/>
      <c r="BM654" s="62"/>
      <c r="BN654" s="62"/>
      <c r="BO654" s="62"/>
      <c r="BP654" s="62"/>
      <c r="BQ654" s="62"/>
      <c r="BR654" s="62"/>
      <c r="BS654" s="62"/>
      <c r="BT654" s="62"/>
      <c r="BU654" s="62"/>
      <c r="BV654" s="62"/>
      <c r="BW654" s="62"/>
      <c r="BX654" s="62"/>
      <c r="BY654" s="62"/>
      <c r="BZ654" s="62"/>
      <c r="CA654" s="62"/>
      <c r="CB654" s="62"/>
      <c r="CC654" s="62"/>
      <c r="CD654" s="62"/>
      <c r="CE654" s="62"/>
      <c r="CF654" s="62"/>
      <c r="CG654" s="62"/>
      <c r="CH654" s="62"/>
      <c r="CI654" s="62"/>
      <c r="CJ654" s="62"/>
      <c r="CK654" s="62"/>
      <c r="CL654" s="62"/>
      <c r="CM654" s="62"/>
      <c r="CN654" s="62"/>
      <c r="CO654" s="62"/>
      <c r="CP654" s="62"/>
      <c r="CQ654" s="62"/>
      <c r="CR654" s="62"/>
      <c r="CS654" s="62"/>
      <c r="CT654" s="62"/>
      <c r="CU654" s="62"/>
      <c r="CV654" s="62"/>
      <c r="CW654" s="62"/>
      <c r="CX654" s="62"/>
      <c r="CY654" s="62"/>
      <c r="CZ654" s="62"/>
      <c r="DA654" s="62"/>
      <c r="DB654" s="62"/>
      <c r="DC654" s="62"/>
      <c r="DD654" s="62"/>
      <c r="DE654" s="62"/>
      <c r="DF654" s="62"/>
      <c r="DG654" s="62"/>
      <c r="DH654" s="62"/>
      <c r="DI654" s="62"/>
      <c r="DJ654" s="62"/>
      <c r="DK654" s="62"/>
      <c r="DL654" s="62"/>
      <c r="DM654" s="62"/>
      <c r="DN654" s="62"/>
      <c r="DO654" s="62"/>
      <c r="DP654" s="62"/>
      <c r="DQ654" s="62"/>
      <c r="DR654" s="62"/>
      <c r="DS654" s="62"/>
      <c r="DT654" s="62"/>
      <c r="DU654" s="62"/>
      <c r="DV654" s="62"/>
      <c r="DW654" s="62"/>
      <c r="DX654" s="62"/>
      <c r="DY654" s="62"/>
      <c r="DZ654" s="62"/>
      <c r="EA654" s="62"/>
      <c r="EB654" s="62"/>
      <c r="EC654" s="62"/>
      <c r="ED654" s="62"/>
      <c r="EE654" s="62"/>
      <c r="EF654" s="62"/>
      <c r="EG654" s="62"/>
      <c r="EH654" s="62"/>
      <c r="EI654" s="62"/>
      <c r="EJ654" s="62"/>
      <c r="EK654" s="62"/>
      <c r="EL654" s="62"/>
      <c r="EM654" s="29"/>
      <c r="EN654" s="29"/>
      <c r="EY654" s="29"/>
    </row>
    <row r="655" spans="1:155" s="32" customFormat="1">
      <c r="B655" s="32" t="s">
        <v>519</v>
      </c>
      <c r="C655" s="32" t="s">
        <v>506</v>
      </c>
      <c r="E655" s="12"/>
      <c r="F655" s="12"/>
      <c r="G655" s="12"/>
      <c r="H655" s="12"/>
      <c r="I655" s="62">
        <v>3.6080000000000001</v>
      </c>
      <c r="J655" s="62">
        <v>4.1980000000000004</v>
      </c>
      <c r="K655" s="62">
        <v>0.53300000000000003</v>
      </c>
      <c r="L655" s="62">
        <v>75.162000000000006</v>
      </c>
      <c r="M655" s="62">
        <v>0.107</v>
      </c>
      <c r="N655" s="62">
        <v>0.111</v>
      </c>
      <c r="O655" s="62">
        <v>0.61499999999999999</v>
      </c>
      <c r="P655" s="62">
        <v>0.05</v>
      </c>
      <c r="Q655" s="62">
        <v>12.57</v>
      </c>
      <c r="R655" s="62"/>
      <c r="S655" s="62">
        <v>96.953400000000002</v>
      </c>
      <c r="T655" s="29"/>
      <c r="U655" s="29"/>
      <c r="V655" s="62">
        <v>3.7213754236571384</v>
      </c>
      <c r="W655" s="62"/>
      <c r="X655" s="62">
        <v>4.3299151963726912</v>
      </c>
      <c r="Y655" s="62"/>
      <c r="Z655" s="62">
        <v>0.54974864213116825</v>
      </c>
      <c r="AA655" s="62"/>
      <c r="AB655" s="62">
        <v>77.523841350586991</v>
      </c>
      <c r="AC655" s="62"/>
      <c r="AD655" s="62">
        <v>0.11036229776366789</v>
      </c>
      <c r="AE655" s="62"/>
      <c r="AF655" s="62">
        <v>0.11448799113801063</v>
      </c>
      <c r="AG655" s="62"/>
      <c r="AH655" s="62">
        <v>0.63432535630519404</v>
      </c>
      <c r="AI655" s="62"/>
      <c r="AJ655" s="62">
        <f t="shared" si="869"/>
        <v>5.1571167179284075E-2</v>
      </c>
      <c r="AK655" s="62"/>
      <c r="AL655" s="62">
        <v>12.964991428872015</v>
      </c>
      <c r="AM655" s="62"/>
      <c r="AN655" s="62">
        <f t="shared" si="870"/>
        <v>0</v>
      </c>
      <c r="AO655" s="62"/>
      <c r="AP655" s="62">
        <v>8.05129062002983</v>
      </c>
      <c r="AQ655" s="62"/>
      <c r="AR655" s="62"/>
      <c r="AS655" s="62"/>
      <c r="AT655" s="62"/>
      <c r="AU655" s="62"/>
      <c r="AV655" s="62"/>
      <c r="AW655" s="62"/>
      <c r="AX655" s="62"/>
      <c r="AY655" s="62"/>
      <c r="AZ655" s="62"/>
      <c r="BA655" s="62"/>
      <c r="BB655" s="62"/>
      <c r="BC655" s="62"/>
      <c r="BD655" s="62"/>
      <c r="BE655" s="62"/>
      <c r="BF655" s="62"/>
      <c r="BG655" s="62"/>
      <c r="BH655" s="62"/>
      <c r="BI655" s="62"/>
      <c r="BJ655" s="62"/>
      <c r="BK655" s="62"/>
      <c r="BL655" s="62"/>
      <c r="BM655" s="62"/>
      <c r="BN655" s="62"/>
      <c r="BO655" s="62"/>
      <c r="BP655" s="62"/>
      <c r="BQ655" s="62"/>
      <c r="BR655" s="62"/>
      <c r="BS655" s="62"/>
      <c r="BT655" s="62"/>
      <c r="BU655" s="62"/>
      <c r="BV655" s="62"/>
      <c r="BW655" s="62"/>
      <c r="BX655" s="62"/>
      <c r="BY655" s="62"/>
      <c r="BZ655" s="62"/>
      <c r="CA655" s="62"/>
      <c r="CB655" s="62"/>
      <c r="CC655" s="62"/>
      <c r="CD655" s="62"/>
      <c r="CE655" s="62"/>
      <c r="CF655" s="62"/>
      <c r="CG655" s="62"/>
      <c r="CH655" s="62"/>
      <c r="CI655" s="62"/>
      <c r="CJ655" s="62"/>
      <c r="CK655" s="62"/>
      <c r="CL655" s="62"/>
      <c r="CM655" s="62"/>
      <c r="CN655" s="62"/>
      <c r="CO655" s="62"/>
      <c r="CP655" s="62"/>
      <c r="CQ655" s="62"/>
      <c r="CR655" s="62"/>
      <c r="CS655" s="62"/>
      <c r="CT655" s="62"/>
      <c r="CU655" s="62"/>
      <c r="CV655" s="62"/>
      <c r="CW655" s="62"/>
      <c r="CX655" s="62"/>
      <c r="CY655" s="62"/>
      <c r="CZ655" s="62"/>
      <c r="DA655" s="62"/>
      <c r="DB655" s="62"/>
      <c r="DC655" s="62"/>
      <c r="DD655" s="62"/>
      <c r="DE655" s="62"/>
      <c r="DF655" s="62"/>
      <c r="DG655" s="62"/>
      <c r="DH655" s="62"/>
      <c r="DI655" s="62"/>
      <c r="DJ655" s="62"/>
      <c r="DK655" s="62"/>
      <c r="DL655" s="62"/>
      <c r="DM655" s="62"/>
      <c r="DN655" s="62"/>
      <c r="DO655" s="62"/>
      <c r="DP655" s="62"/>
      <c r="DQ655" s="62"/>
      <c r="DR655" s="62"/>
      <c r="DS655" s="62"/>
      <c r="DT655" s="62"/>
      <c r="DU655" s="62"/>
      <c r="DV655" s="62"/>
      <c r="DW655" s="62"/>
      <c r="DX655" s="62"/>
      <c r="DY655" s="62"/>
      <c r="DZ655" s="62"/>
      <c r="EA655" s="62"/>
      <c r="EB655" s="62"/>
      <c r="EC655" s="62"/>
      <c r="ED655" s="62"/>
      <c r="EE655" s="62"/>
      <c r="EF655" s="62"/>
      <c r="EG655" s="62"/>
      <c r="EH655" s="62"/>
      <c r="EI655" s="62"/>
      <c r="EJ655" s="62"/>
      <c r="EK655" s="62"/>
      <c r="EL655" s="62"/>
      <c r="EM655" s="29"/>
      <c r="EN655" s="29"/>
      <c r="EY655" s="29"/>
    </row>
    <row r="656" spans="1:155" s="32" customFormat="1">
      <c r="B656" s="32" t="s">
        <v>520</v>
      </c>
      <c r="C656" s="32" t="s">
        <v>506</v>
      </c>
      <c r="E656" s="12"/>
      <c r="F656" s="12"/>
      <c r="G656" s="12"/>
      <c r="H656" s="12"/>
      <c r="I656" s="62">
        <v>3.67</v>
      </c>
      <c r="J656" s="62">
        <v>4.2320000000000002</v>
      </c>
      <c r="K656" s="62">
        <v>0.41</v>
      </c>
      <c r="L656" s="62">
        <v>74.902000000000001</v>
      </c>
      <c r="M656" s="62">
        <v>0.04</v>
      </c>
      <c r="N656" s="62">
        <v>9.6000000000000002E-2</v>
      </c>
      <c r="O656" s="62">
        <v>0.56499999999999995</v>
      </c>
      <c r="P656" s="62">
        <v>0.112</v>
      </c>
      <c r="Q656" s="62">
        <v>12.367000000000001</v>
      </c>
      <c r="R656" s="62"/>
      <c r="S656" s="62">
        <v>96.3934</v>
      </c>
      <c r="T656" s="29"/>
      <c r="U656" s="29"/>
      <c r="V656" s="62">
        <v>3.8073146086765277</v>
      </c>
      <c r="W656" s="62"/>
      <c r="X656" s="62">
        <v>4.3903420773621438</v>
      </c>
      <c r="Y656" s="62"/>
      <c r="Z656" s="62">
        <v>0.42534032413007528</v>
      </c>
      <c r="AA656" s="62"/>
      <c r="AB656" s="62">
        <v>77.704490141441212</v>
      </c>
      <c r="AC656" s="62"/>
      <c r="AD656" s="62">
        <v>4.1496616988300032E-2</v>
      </c>
      <c r="AE656" s="62"/>
      <c r="AF656" s="62">
        <v>9.9591880771920063E-2</v>
      </c>
      <c r="AG656" s="62"/>
      <c r="AH656" s="62">
        <v>0.58613971495973782</v>
      </c>
      <c r="AI656" s="62"/>
      <c r="AJ656" s="62">
        <f t="shared" si="869"/>
        <v>0.11619052756724009</v>
      </c>
      <c r="AK656" s="62"/>
      <c r="AL656" s="62">
        <v>12.829716557357662</v>
      </c>
      <c r="AM656" s="62"/>
      <c r="AN656" s="62">
        <f t="shared" si="870"/>
        <v>0</v>
      </c>
      <c r="AO656" s="62"/>
      <c r="AP656" s="62">
        <v>8.1976566860386715</v>
      </c>
      <c r="AQ656" s="62"/>
      <c r="AR656" s="62"/>
      <c r="AS656" s="62"/>
      <c r="AT656" s="62"/>
      <c r="AU656" s="62"/>
      <c r="AV656" s="62"/>
      <c r="AW656" s="62"/>
      <c r="AX656" s="62"/>
      <c r="AY656" s="62"/>
      <c r="AZ656" s="62"/>
      <c r="BA656" s="62"/>
      <c r="BB656" s="62"/>
      <c r="BC656" s="62"/>
      <c r="BD656" s="62"/>
      <c r="BE656" s="62"/>
      <c r="BF656" s="62"/>
      <c r="BG656" s="62"/>
      <c r="BH656" s="62"/>
      <c r="BI656" s="62"/>
      <c r="BJ656" s="62"/>
      <c r="BK656" s="62"/>
      <c r="BL656" s="62"/>
      <c r="BM656" s="62"/>
      <c r="BN656" s="62"/>
      <c r="BO656" s="62"/>
      <c r="BP656" s="62"/>
      <c r="BQ656" s="62"/>
      <c r="BR656" s="62"/>
      <c r="BS656" s="62"/>
      <c r="BT656" s="62"/>
      <c r="BU656" s="62"/>
      <c r="BV656" s="62"/>
      <c r="BW656" s="62"/>
      <c r="BX656" s="62"/>
      <c r="BY656" s="62"/>
      <c r="BZ656" s="62"/>
      <c r="CA656" s="62"/>
      <c r="CB656" s="62"/>
      <c r="CC656" s="62"/>
      <c r="CD656" s="62"/>
      <c r="CE656" s="62"/>
      <c r="CF656" s="62"/>
      <c r="CG656" s="62"/>
      <c r="CH656" s="62"/>
      <c r="CI656" s="62"/>
      <c r="CJ656" s="62"/>
      <c r="CK656" s="62"/>
      <c r="CL656" s="62"/>
      <c r="CM656" s="62"/>
      <c r="CN656" s="62"/>
      <c r="CO656" s="62"/>
      <c r="CP656" s="62"/>
      <c r="CQ656" s="62"/>
      <c r="CR656" s="62"/>
      <c r="CS656" s="62"/>
      <c r="CT656" s="62"/>
      <c r="CU656" s="62"/>
      <c r="CV656" s="62"/>
      <c r="CW656" s="62"/>
      <c r="CX656" s="62"/>
      <c r="CY656" s="62"/>
      <c r="CZ656" s="62"/>
      <c r="DA656" s="62"/>
      <c r="DB656" s="62"/>
      <c r="DC656" s="62"/>
      <c r="DD656" s="62"/>
      <c r="DE656" s="62"/>
      <c r="DF656" s="62"/>
      <c r="DG656" s="62"/>
      <c r="DH656" s="62"/>
      <c r="DI656" s="62"/>
      <c r="DJ656" s="62"/>
      <c r="DK656" s="62"/>
      <c r="DL656" s="62"/>
      <c r="DM656" s="62"/>
      <c r="DN656" s="62"/>
      <c r="DO656" s="62"/>
      <c r="DP656" s="62"/>
      <c r="DQ656" s="62"/>
      <c r="DR656" s="62"/>
      <c r="DS656" s="62"/>
      <c r="DT656" s="62"/>
      <c r="DU656" s="62"/>
      <c r="DV656" s="62"/>
      <c r="DW656" s="62"/>
      <c r="DX656" s="62"/>
      <c r="DY656" s="62"/>
      <c r="DZ656" s="62"/>
      <c r="EA656" s="62"/>
      <c r="EB656" s="62"/>
      <c r="EC656" s="62"/>
      <c r="ED656" s="62"/>
      <c r="EE656" s="62"/>
      <c r="EF656" s="62"/>
      <c r="EG656" s="62"/>
      <c r="EH656" s="62"/>
      <c r="EI656" s="62"/>
      <c r="EJ656" s="62"/>
      <c r="EK656" s="62"/>
      <c r="EL656" s="62"/>
      <c r="EM656" s="29"/>
      <c r="EN656" s="29"/>
      <c r="EY656" s="29"/>
    </row>
    <row r="657" spans="1:155" s="32" customFormat="1">
      <c r="B657" s="32" t="s">
        <v>521</v>
      </c>
      <c r="C657" s="32" t="s">
        <v>506</v>
      </c>
      <c r="E657" s="12"/>
      <c r="F657" s="12"/>
      <c r="G657" s="12"/>
      <c r="H657" s="12"/>
      <c r="I657" s="62">
        <v>3.621</v>
      </c>
      <c r="J657" s="62">
        <v>4.0880000000000001</v>
      </c>
      <c r="K657" s="62">
        <v>0.44600000000000001</v>
      </c>
      <c r="L657" s="62">
        <v>75.713999999999999</v>
      </c>
      <c r="M657" s="62"/>
      <c r="N657" s="62">
        <v>0.10299999999999999</v>
      </c>
      <c r="O657" s="62">
        <v>0.53400000000000003</v>
      </c>
      <c r="P657" s="62">
        <v>9.4E-2</v>
      </c>
      <c r="Q657" s="62">
        <v>12.365</v>
      </c>
      <c r="R657" s="62">
        <v>9.2999999999999999E-2</v>
      </c>
      <c r="S657" s="62">
        <v>97.058000000000007</v>
      </c>
      <c r="T657" s="29"/>
      <c r="U657" s="29"/>
      <c r="V657" s="62">
        <v>3.7307589276515074</v>
      </c>
      <c r="W657" s="62"/>
      <c r="X657" s="62">
        <v>4.2119145253353665</v>
      </c>
      <c r="Y657" s="62"/>
      <c r="Z657" s="62">
        <v>0.45951905046467056</v>
      </c>
      <c r="AA657" s="62"/>
      <c r="AB657" s="62">
        <v>78.009025531125715</v>
      </c>
      <c r="AC657" s="62"/>
      <c r="AD657" s="62">
        <v>0</v>
      </c>
      <c r="AE657" s="62"/>
      <c r="AF657" s="62">
        <v>0.10612211255125799</v>
      </c>
      <c r="AG657" s="62"/>
      <c r="AH657" s="62">
        <v>0.55018648643079393</v>
      </c>
      <c r="AI657" s="62"/>
      <c r="AJ657" s="62">
        <f t="shared" si="869"/>
        <v>9.684930660017721E-2</v>
      </c>
      <c r="AK657" s="62"/>
      <c r="AL657" s="62">
        <v>12.739805065012671</v>
      </c>
      <c r="AM657" s="62"/>
      <c r="AN657" s="62">
        <f t="shared" si="870"/>
        <v>9.5818994827834902E-2</v>
      </c>
      <c r="AO657" s="62"/>
      <c r="AP657" s="62">
        <v>7.9426734529868739</v>
      </c>
      <c r="AQ657" s="62"/>
      <c r="AR657" s="62"/>
      <c r="AS657" s="62"/>
      <c r="AT657" s="62"/>
      <c r="AU657" s="62"/>
      <c r="AV657" s="62"/>
      <c r="AW657" s="62"/>
      <c r="AX657" s="62"/>
      <c r="AY657" s="62"/>
      <c r="AZ657" s="62"/>
      <c r="BA657" s="62"/>
      <c r="BB657" s="62"/>
      <c r="BC657" s="62"/>
      <c r="BD657" s="62"/>
      <c r="BE657" s="62"/>
      <c r="BF657" s="62"/>
      <c r="BG657" s="62"/>
      <c r="BH657" s="62"/>
      <c r="BI657" s="62"/>
      <c r="BJ657" s="62"/>
      <c r="BK657" s="62"/>
      <c r="BL657" s="62"/>
      <c r="BM657" s="62"/>
      <c r="BN657" s="62"/>
      <c r="BO657" s="62"/>
      <c r="BP657" s="62"/>
      <c r="BQ657" s="62"/>
      <c r="BR657" s="62"/>
      <c r="BS657" s="62"/>
      <c r="BT657" s="62"/>
      <c r="BU657" s="62"/>
      <c r="BV657" s="62"/>
      <c r="BW657" s="62"/>
      <c r="BX657" s="62"/>
      <c r="BY657" s="62"/>
      <c r="BZ657" s="62"/>
      <c r="CA657" s="62"/>
      <c r="CB657" s="62"/>
      <c r="CC657" s="62"/>
      <c r="CD657" s="62"/>
      <c r="CE657" s="62"/>
      <c r="CF657" s="62"/>
      <c r="CG657" s="62"/>
      <c r="CH657" s="62"/>
      <c r="CI657" s="62"/>
      <c r="CJ657" s="62"/>
      <c r="CK657" s="62"/>
      <c r="CL657" s="62"/>
      <c r="CM657" s="62"/>
      <c r="CN657" s="62"/>
      <c r="CO657" s="62"/>
      <c r="CP657" s="62"/>
      <c r="CQ657" s="62"/>
      <c r="CR657" s="62"/>
      <c r="CS657" s="62"/>
      <c r="CT657" s="62"/>
      <c r="CU657" s="62"/>
      <c r="CV657" s="62"/>
      <c r="CW657" s="62"/>
      <c r="CX657" s="62"/>
      <c r="CY657" s="62"/>
      <c r="CZ657" s="62"/>
      <c r="DA657" s="62"/>
      <c r="DB657" s="62"/>
      <c r="DC657" s="62"/>
      <c r="DD657" s="62"/>
      <c r="DE657" s="62"/>
      <c r="DF657" s="62"/>
      <c r="DG657" s="62"/>
      <c r="DH657" s="62"/>
      <c r="DI657" s="62"/>
      <c r="DJ657" s="62"/>
      <c r="DK657" s="62"/>
      <c r="DL657" s="62"/>
      <c r="DM657" s="62"/>
      <c r="DN657" s="62"/>
      <c r="DO657" s="62"/>
      <c r="DP657" s="62"/>
      <c r="DQ657" s="62"/>
      <c r="DR657" s="62"/>
      <c r="DS657" s="62"/>
      <c r="DT657" s="62"/>
      <c r="DU657" s="62"/>
      <c r="DV657" s="62"/>
      <c r="DW657" s="62"/>
      <c r="DX657" s="62"/>
      <c r="DY657" s="62"/>
      <c r="DZ657" s="62"/>
      <c r="EA657" s="62"/>
      <c r="EB657" s="62"/>
      <c r="EC657" s="62"/>
      <c r="ED657" s="62"/>
      <c r="EE657" s="62"/>
      <c r="EF657" s="62"/>
      <c r="EG657" s="62"/>
      <c r="EH657" s="62"/>
      <c r="EI657" s="62"/>
      <c r="EJ657" s="62"/>
      <c r="EK657" s="62"/>
      <c r="EL657" s="62"/>
      <c r="EM657" s="29"/>
      <c r="EN657" s="29"/>
      <c r="EY657" s="29"/>
    </row>
    <row r="658" spans="1:155" s="32" customFormat="1">
      <c r="B658" s="32" t="s">
        <v>522</v>
      </c>
      <c r="C658" s="32" t="s">
        <v>506</v>
      </c>
      <c r="E658" s="12"/>
      <c r="F658" s="12"/>
      <c r="G658" s="12"/>
      <c r="H658" s="12"/>
      <c r="I658" s="62">
        <v>3.6909999999999998</v>
      </c>
      <c r="J658" s="62">
        <v>4.1660000000000004</v>
      </c>
      <c r="K658" s="62">
        <v>0.63500000000000001</v>
      </c>
      <c r="L658" s="62">
        <v>76.305999999999997</v>
      </c>
      <c r="M658" s="62">
        <v>1.2999999999999999E-2</v>
      </c>
      <c r="N658" s="62">
        <v>0.113</v>
      </c>
      <c r="O658" s="62">
        <v>0.68799999999999994</v>
      </c>
      <c r="P658" s="62">
        <v>0.125</v>
      </c>
      <c r="Q658" s="62">
        <v>12.683999999999999</v>
      </c>
      <c r="R658" s="62"/>
      <c r="S658" s="62">
        <v>98.421300000000002</v>
      </c>
      <c r="T658" s="29"/>
      <c r="U658" s="29"/>
      <c r="V658" s="62">
        <v>3.7502044780956965</v>
      </c>
      <c r="W658" s="62"/>
      <c r="X658" s="62">
        <v>4.2328235859514152</v>
      </c>
      <c r="Y658" s="62"/>
      <c r="Z658" s="62">
        <v>0.64518554418606544</v>
      </c>
      <c r="AA658" s="62"/>
      <c r="AB658" s="62">
        <v>77.529965566396697</v>
      </c>
      <c r="AC658" s="62"/>
      <c r="AD658" s="62">
        <v>1.3208522951840709E-2</v>
      </c>
      <c r="AE658" s="62"/>
      <c r="AF658" s="62">
        <v>0.1148125456583077</v>
      </c>
      <c r="AG658" s="62"/>
      <c r="AH658" s="62">
        <v>0.6990356762204929</v>
      </c>
      <c r="AI658" s="62"/>
      <c r="AJ658" s="62">
        <f t="shared" si="869"/>
        <v>0.12700502838308372</v>
      </c>
      <c r="AK658" s="62"/>
      <c r="AL658" s="62">
        <v>12.887454240088273</v>
      </c>
      <c r="AM658" s="62"/>
      <c r="AN658" s="62">
        <f t="shared" si="870"/>
        <v>0</v>
      </c>
      <c r="AO658" s="62"/>
      <c r="AP658" s="62">
        <v>7.9830280640471116</v>
      </c>
      <c r="AQ658" s="62"/>
      <c r="AR658" s="62"/>
      <c r="AS658" s="62"/>
      <c r="AT658" s="62"/>
      <c r="AU658" s="62"/>
      <c r="AV658" s="62"/>
      <c r="AW658" s="62"/>
      <c r="AX658" s="62"/>
      <c r="AY658" s="62"/>
      <c r="AZ658" s="62"/>
      <c r="BA658" s="62"/>
      <c r="BB658" s="62"/>
      <c r="BC658" s="62"/>
      <c r="BD658" s="62"/>
      <c r="BE658" s="62"/>
      <c r="BF658" s="62"/>
      <c r="BG658" s="62"/>
      <c r="BH658" s="62"/>
      <c r="BI658" s="62"/>
      <c r="BJ658" s="62"/>
      <c r="BK658" s="62"/>
      <c r="BL658" s="62"/>
      <c r="BM658" s="62"/>
      <c r="BN658" s="62"/>
      <c r="BO658" s="62"/>
      <c r="BP658" s="62"/>
      <c r="BQ658" s="62"/>
      <c r="BR658" s="62"/>
      <c r="BS658" s="62"/>
      <c r="BT658" s="62"/>
      <c r="BU658" s="62"/>
      <c r="BV658" s="62"/>
      <c r="BW658" s="62"/>
      <c r="BX658" s="62"/>
      <c r="BY658" s="62"/>
      <c r="BZ658" s="62"/>
      <c r="CA658" s="62"/>
      <c r="CB658" s="62"/>
      <c r="CC658" s="62"/>
      <c r="CD658" s="62"/>
      <c r="CE658" s="62"/>
      <c r="CF658" s="62"/>
      <c r="CG658" s="62"/>
      <c r="CH658" s="62"/>
      <c r="CI658" s="62"/>
      <c r="CJ658" s="62"/>
      <c r="CK658" s="62"/>
      <c r="CL658" s="62"/>
      <c r="CM658" s="62"/>
      <c r="CN658" s="62"/>
      <c r="CO658" s="62"/>
      <c r="CP658" s="62"/>
      <c r="CQ658" s="62"/>
      <c r="CR658" s="62"/>
      <c r="CS658" s="62"/>
      <c r="CT658" s="62"/>
      <c r="CU658" s="62"/>
      <c r="CV658" s="62"/>
      <c r="CW658" s="62"/>
      <c r="CX658" s="62"/>
      <c r="CY658" s="62"/>
      <c r="CZ658" s="62"/>
      <c r="DA658" s="62"/>
      <c r="DB658" s="62"/>
      <c r="DC658" s="62"/>
      <c r="DD658" s="62"/>
      <c r="DE658" s="62"/>
      <c r="DF658" s="62"/>
      <c r="DG658" s="62"/>
      <c r="DH658" s="62"/>
      <c r="DI658" s="62"/>
      <c r="DJ658" s="62"/>
      <c r="DK658" s="62"/>
      <c r="DL658" s="62"/>
      <c r="DM658" s="62"/>
      <c r="DN658" s="62"/>
      <c r="DO658" s="62"/>
      <c r="DP658" s="62"/>
      <c r="DQ658" s="62"/>
      <c r="DR658" s="62"/>
      <c r="DS658" s="62"/>
      <c r="DT658" s="62"/>
      <c r="DU658" s="62"/>
      <c r="DV658" s="62"/>
      <c r="DW658" s="62"/>
      <c r="DX658" s="62"/>
      <c r="DY658" s="62"/>
      <c r="DZ658" s="62"/>
      <c r="EA658" s="62"/>
      <c r="EB658" s="62"/>
      <c r="EC658" s="62"/>
      <c r="ED658" s="62"/>
      <c r="EE658" s="62"/>
      <c r="EF658" s="62"/>
      <c r="EG658" s="62"/>
      <c r="EH658" s="62"/>
      <c r="EI658" s="62"/>
      <c r="EJ658" s="62"/>
      <c r="EK658" s="62"/>
      <c r="EL658" s="62"/>
      <c r="EM658" s="29"/>
      <c r="EN658" s="29"/>
      <c r="EY658" s="29"/>
    </row>
    <row r="659" spans="1:155" s="32" customFormat="1">
      <c r="B659" s="32" t="s">
        <v>523</v>
      </c>
      <c r="C659" s="32" t="s">
        <v>506</v>
      </c>
      <c r="E659" s="12"/>
      <c r="F659" s="12"/>
      <c r="G659" s="12"/>
      <c r="H659" s="12"/>
      <c r="I659" s="62">
        <v>3.6040000000000001</v>
      </c>
      <c r="J659" s="62">
        <v>4.125</v>
      </c>
      <c r="K659" s="62">
        <v>0.50700000000000001</v>
      </c>
      <c r="L659" s="62">
        <v>74.200999999999993</v>
      </c>
      <c r="M659" s="62"/>
      <c r="N659" s="62">
        <v>8.3000000000000004E-2</v>
      </c>
      <c r="O659" s="62">
        <v>0.60899999999999999</v>
      </c>
      <c r="P659" s="62">
        <v>8.7999999999999995E-2</v>
      </c>
      <c r="Q659" s="62">
        <v>12.244</v>
      </c>
      <c r="R659" s="62">
        <v>5.6000000000000001E-2</v>
      </c>
      <c r="S659" s="62">
        <v>95.514899999999997</v>
      </c>
      <c r="T659" s="29"/>
      <c r="U659" s="29"/>
      <c r="V659" s="62">
        <v>3.7732332861155697</v>
      </c>
      <c r="W659" s="62"/>
      <c r="X659" s="62">
        <v>4.3186979204291687</v>
      </c>
      <c r="Y659" s="62"/>
      <c r="Z659" s="62">
        <v>0.53080723531093055</v>
      </c>
      <c r="AA659" s="62"/>
      <c r="AB659" s="62">
        <v>77.685261671215699</v>
      </c>
      <c r="AC659" s="62"/>
      <c r="AD659" s="62">
        <v>0</v>
      </c>
      <c r="AE659" s="62"/>
      <c r="AF659" s="62">
        <v>8.6897436944392975E-2</v>
      </c>
      <c r="AG659" s="62"/>
      <c r="AH659" s="62">
        <v>0.63759685661608823</v>
      </c>
      <c r="AI659" s="62"/>
      <c r="AJ659" s="62">
        <f t="shared" si="869"/>
        <v>9.2132222302488923E-2</v>
      </c>
      <c r="AK659" s="62"/>
      <c r="AL659" s="62">
        <v>12.818942384905393</v>
      </c>
      <c r="AM659" s="62"/>
      <c r="AN659" s="62">
        <f t="shared" si="870"/>
        <v>5.862959601067478E-2</v>
      </c>
      <c r="AO659" s="62"/>
      <c r="AP659" s="62">
        <v>8.0919312065447393</v>
      </c>
      <c r="AQ659" s="62"/>
      <c r="AR659" s="62"/>
      <c r="AS659" s="62"/>
      <c r="AT659" s="62"/>
      <c r="AU659" s="62"/>
      <c r="AV659" s="62"/>
      <c r="AW659" s="62"/>
      <c r="AX659" s="62"/>
      <c r="AY659" s="62"/>
      <c r="AZ659" s="62"/>
      <c r="BA659" s="62"/>
      <c r="BB659" s="62"/>
      <c r="BC659" s="62"/>
      <c r="BD659" s="62"/>
      <c r="BE659" s="62"/>
      <c r="BF659" s="62"/>
      <c r="BG659" s="62"/>
      <c r="BH659" s="62"/>
      <c r="BI659" s="62"/>
      <c r="BJ659" s="62"/>
      <c r="BK659" s="62"/>
      <c r="BL659" s="62"/>
      <c r="BM659" s="62"/>
      <c r="BN659" s="62"/>
      <c r="BO659" s="62"/>
      <c r="BP659" s="62"/>
      <c r="BQ659" s="62"/>
      <c r="BR659" s="62"/>
      <c r="BS659" s="62"/>
      <c r="BT659" s="62"/>
      <c r="BU659" s="62"/>
      <c r="BV659" s="62"/>
      <c r="BW659" s="62"/>
      <c r="BX659" s="62"/>
      <c r="BY659" s="62"/>
      <c r="BZ659" s="62"/>
      <c r="CA659" s="62"/>
      <c r="CB659" s="62"/>
      <c r="CC659" s="62"/>
      <c r="CD659" s="62"/>
      <c r="CE659" s="62"/>
      <c r="CF659" s="62"/>
      <c r="CG659" s="62"/>
      <c r="CH659" s="62"/>
      <c r="CI659" s="62"/>
      <c r="CJ659" s="62"/>
      <c r="CK659" s="62"/>
      <c r="CL659" s="62"/>
      <c r="CM659" s="62"/>
      <c r="CN659" s="62"/>
      <c r="CO659" s="62"/>
      <c r="CP659" s="62"/>
      <c r="CQ659" s="62"/>
      <c r="CR659" s="62"/>
      <c r="CS659" s="62"/>
      <c r="CT659" s="62"/>
      <c r="CU659" s="62"/>
      <c r="CV659" s="62"/>
      <c r="CW659" s="62"/>
      <c r="CX659" s="62"/>
      <c r="CY659" s="62"/>
      <c r="CZ659" s="62"/>
      <c r="DA659" s="62"/>
      <c r="DB659" s="62"/>
      <c r="DC659" s="62"/>
      <c r="DD659" s="62"/>
      <c r="DE659" s="62"/>
      <c r="DF659" s="62"/>
      <c r="DG659" s="62"/>
      <c r="DH659" s="62"/>
      <c r="DI659" s="62"/>
      <c r="DJ659" s="62"/>
      <c r="DK659" s="62"/>
      <c r="DL659" s="62"/>
      <c r="DM659" s="62"/>
      <c r="DN659" s="62"/>
      <c r="DO659" s="62"/>
      <c r="DP659" s="62"/>
      <c r="DQ659" s="62"/>
      <c r="DR659" s="62"/>
      <c r="DS659" s="62"/>
      <c r="DT659" s="62"/>
      <c r="DU659" s="62"/>
      <c r="DV659" s="62"/>
      <c r="DW659" s="62"/>
      <c r="DX659" s="62"/>
      <c r="DY659" s="62"/>
      <c r="DZ659" s="62"/>
      <c r="EA659" s="62"/>
      <c r="EB659" s="62"/>
      <c r="EC659" s="62"/>
      <c r="ED659" s="62"/>
      <c r="EE659" s="62"/>
      <c r="EF659" s="62"/>
      <c r="EG659" s="62"/>
      <c r="EH659" s="62"/>
      <c r="EI659" s="62"/>
      <c r="EJ659" s="62"/>
      <c r="EK659" s="62"/>
      <c r="EL659" s="62"/>
      <c r="EM659" s="29"/>
      <c r="EN659" s="29"/>
      <c r="EY659" s="29"/>
    </row>
    <row r="660" spans="1:155" s="32" customFormat="1">
      <c r="B660" s="32" t="s">
        <v>524</v>
      </c>
      <c r="C660" s="32" t="s">
        <v>506</v>
      </c>
      <c r="E660" s="12"/>
      <c r="F660" s="12"/>
      <c r="G660" s="12"/>
      <c r="H660" s="12"/>
      <c r="I660" s="62">
        <v>3.4350000000000001</v>
      </c>
      <c r="J660" s="62">
        <v>4.194</v>
      </c>
      <c r="K660" s="62">
        <v>0.47099999999999997</v>
      </c>
      <c r="L660" s="62">
        <v>75.667000000000002</v>
      </c>
      <c r="M660" s="62">
        <v>5.2999999999999999E-2</v>
      </c>
      <c r="N660" s="62">
        <v>7.1999999999999995E-2</v>
      </c>
      <c r="O660" s="62">
        <v>0.47099999999999997</v>
      </c>
      <c r="P660" s="62">
        <v>0.112</v>
      </c>
      <c r="Q660" s="62">
        <v>12.558999999999999</v>
      </c>
      <c r="R660" s="62">
        <v>8.3000000000000004E-2</v>
      </c>
      <c r="S660" s="62">
        <v>97.116600000000005</v>
      </c>
      <c r="T660" s="29"/>
      <c r="U660" s="29"/>
      <c r="V660" s="62">
        <v>3.5369854381228336</v>
      </c>
      <c r="W660" s="62"/>
      <c r="X660" s="62">
        <v>4.3185202117866561</v>
      </c>
      <c r="Y660" s="62"/>
      <c r="Z660" s="62">
        <v>0.48498402950679897</v>
      </c>
      <c r="AA660" s="62"/>
      <c r="AB660" s="62">
        <v>77.913559576838551</v>
      </c>
      <c r="AC660" s="62"/>
      <c r="AD660" s="62">
        <v>5.4573574445563371E-2</v>
      </c>
      <c r="AE660" s="62"/>
      <c r="AF660" s="62">
        <v>7.4137686039255898E-2</v>
      </c>
      <c r="AG660" s="62"/>
      <c r="AH660" s="62">
        <v>0.48498402950679897</v>
      </c>
      <c r="AI660" s="62"/>
      <c r="AJ660" s="62">
        <f t="shared" si="869"/>
        <v>0.11532528939439807</v>
      </c>
      <c r="AK660" s="62"/>
      <c r="AL660" s="62">
        <v>12.93187776343076</v>
      </c>
      <c r="AM660" s="62"/>
      <c r="AN660" s="62">
        <f t="shared" si="870"/>
        <v>8.5464276961920008E-2</v>
      </c>
      <c r="AO660" s="62"/>
      <c r="AP660" s="62">
        <v>7.8555056499094897</v>
      </c>
      <c r="AQ660" s="62"/>
      <c r="AR660" s="62"/>
      <c r="AS660" s="62"/>
      <c r="AT660" s="62"/>
      <c r="AU660" s="62"/>
      <c r="AV660" s="62"/>
      <c r="AW660" s="62"/>
      <c r="AX660" s="62"/>
      <c r="AY660" s="62"/>
      <c r="AZ660" s="62"/>
      <c r="BA660" s="62"/>
      <c r="BB660" s="62"/>
      <c r="BC660" s="62"/>
      <c r="BD660" s="62"/>
      <c r="BE660" s="62"/>
      <c r="BF660" s="62"/>
      <c r="BG660" s="62"/>
      <c r="BH660" s="62"/>
      <c r="BI660" s="62"/>
      <c r="BJ660" s="62"/>
      <c r="BK660" s="62"/>
      <c r="BL660" s="62"/>
      <c r="BM660" s="62"/>
      <c r="BN660" s="62"/>
      <c r="BO660" s="62"/>
      <c r="BP660" s="62"/>
      <c r="BQ660" s="62"/>
      <c r="BR660" s="62"/>
      <c r="BS660" s="62"/>
      <c r="BT660" s="62"/>
      <c r="BU660" s="62"/>
      <c r="BV660" s="62"/>
      <c r="BW660" s="62"/>
      <c r="BX660" s="62"/>
      <c r="BY660" s="62"/>
      <c r="BZ660" s="62"/>
      <c r="CA660" s="62"/>
      <c r="CB660" s="62"/>
      <c r="CC660" s="62"/>
      <c r="CD660" s="62"/>
      <c r="CE660" s="62"/>
      <c r="CF660" s="62"/>
      <c r="CG660" s="62"/>
      <c r="CH660" s="62"/>
      <c r="CI660" s="62"/>
      <c r="CJ660" s="62"/>
      <c r="CK660" s="62"/>
      <c r="CL660" s="62"/>
      <c r="CM660" s="62"/>
      <c r="CN660" s="62"/>
      <c r="CO660" s="62"/>
      <c r="CP660" s="62"/>
      <c r="CQ660" s="62"/>
      <c r="CR660" s="62"/>
      <c r="CS660" s="62"/>
      <c r="CT660" s="62"/>
      <c r="CU660" s="62"/>
      <c r="CV660" s="62"/>
      <c r="CW660" s="62"/>
      <c r="CX660" s="62"/>
      <c r="CY660" s="62"/>
      <c r="CZ660" s="62"/>
      <c r="DA660" s="62"/>
      <c r="DB660" s="62"/>
      <c r="DC660" s="62"/>
      <c r="DD660" s="62"/>
      <c r="DE660" s="62"/>
      <c r="DF660" s="62"/>
      <c r="DG660" s="62"/>
      <c r="DH660" s="62"/>
      <c r="DI660" s="62"/>
      <c r="DJ660" s="62"/>
      <c r="DK660" s="62"/>
      <c r="DL660" s="62"/>
      <c r="DM660" s="62"/>
      <c r="DN660" s="62"/>
      <c r="DO660" s="62"/>
      <c r="DP660" s="62"/>
      <c r="DQ660" s="62"/>
      <c r="DR660" s="62"/>
      <c r="DS660" s="62"/>
      <c r="DT660" s="62"/>
      <c r="DU660" s="62"/>
      <c r="DV660" s="62"/>
      <c r="DW660" s="62"/>
      <c r="DX660" s="62"/>
      <c r="DY660" s="62"/>
      <c r="DZ660" s="62"/>
      <c r="EA660" s="62"/>
      <c r="EB660" s="62"/>
      <c r="EC660" s="62"/>
      <c r="ED660" s="62"/>
      <c r="EE660" s="62"/>
      <c r="EF660" s="62"/>
      <c r="EG660" s="62"/>
      <c r="EH660" s="62"/>
      <c r="EI660" s="62"/>
      <c r="EJ660" s="62"/>
      <c r="EK660" s="62"/>
      <c r="EL660" s="62"/>
      <c r="EM660" s="29"/>
      <c r="EN660" s="29"/>
      <c r="EY660" s="29"/>
    </row>
    <row r="661" spans="1:155" s="32" customFormat="1">
      <c r="B661" s="32" t="s">
        <v>525</v>
      </c>
      <c r="C661" s="32" t="s">
        <v>506</v>
      </c>
      <c r="E661" s="12"/>
      <c r="F661" s="12"/>
      <c r="G661" s="12"/>
      <c r="H661" s="12"/>
      <c r="I661" s="62">
        <v>3.64</v>
      </c>
      <c r="J661" s="62">
        <v>4.2519999999999998</v>
      </c>
      <c r="K661" s="62">
        <v>0.41499999999999998</v>
      </c>
      <c r="L661" s="62">
        <v>74.899000000000001</v>
      </c>
      <c r="M661" s="62"/>
      <c r="N661" s="62">
        <v>8.6999999999999994E-2</v>
      </c>
      <c r="O661" s="62">
        <v>0.61499999999999999</v>
      </c>
      <c r="P661" s="62"/>
      <c r="Q661" s="62">
        <v>12.255000000000001</v>
      </c>
      <c r="R661" s="62"/>
      <c r="S661" s="62">
        <v>96.163200000000003</v>
      </c>
      <c r="T661" s="29"/>
      <c r="U661" s="29"/>
      <c r="V661" s="62">
        <v>3.7852317726531561</v>
      </c>
      <c r="W661" s="62"/>
      <c r="X661" s="62">
        <v>4.4216498619014342</v>
      </c>
      <c r="Y661" s="62"/>
      <c r="Z661" s="62">
        <v>0.43155801803600546</v>
      </c>
      <c r="AA661" s="62"/>
      <c r="AB661" s="62">
        <v>77.887383115370525</v>
      </c>
      <c r="AC661" s="62"/>
      <c r="AD661" s="62">
        <v>0</v>
      </c>
      <c r="AE661" s="62"/>
      <c r="AF661" s="62">
        <v>9.047119896176499E-2</v>
      </c>
      <c r="AG661" s="62"/>
      <c r="AH661" s="62">
        <v>0.63953778576420084</v>
      </c>
      <c r="AI661" s="62"/>
      <c r="AJ661" s="62">
        <f t="shared" si="869"/>
        <v>0</v>
      </c>
      <c r="AK661" s="62"/>
      <c r="AL661" s="62">
        <v>12.743960267545173</v>
      </c>
      <c r="AM661" s="62"/>
      <c r="AN661" s="62">
        <f t="shared" si="870"/>
        <v>0</v>
      </c>
      <c r="AO661" s="62"/>
      <c r="AP661" s="62">
        <v>8.2068816345545912</v>
      </c>
      <c r="AQ661" s="62"/>
      <c r="AR661" s="62"/>
      <c r="AS661" s="62"/>
      <c r="AT661" s="62"/>
      <c r="AU661" s="62"/>
      <c r="AV661" s="62"/>
      <c r="AW661" s="62"/>
      <c r="AX661" s="62"/>
      <c r="AY661" s="62"/>
      <c r="AZ661" s="62"/>
      <c r="BA661" s="62"/>
      <c r="BB661" s="62"/>
      <c r="BC661" s="62"/>
      <c r="BD661" s="62"/>
      <c r="BE661" s="62"/>
      <c r="BF661" s="62"/>
      <c r="BG661" s="62"/>
      <c r="BH661" s="62"/>
      <c r="BI661" s="62"/>
      <c r="BJ661" s="62"/>
      <c r="BK661" s="62"/>
      <c r="BL661" s="62"/>
      <c r="BM661" s="62"/>
      <c r="BN661" s="62"/>
      <c r="BO661" s="62"/>
      <c r="BP661" s="62"/>
      <c r="BQ661" s="62"/>
      <c r="BR661" s="62"/>
      <c r="BS661" s="62"/>
      <c r="BT661" s="62"/>
      <c r="BU661" s="62"/>
      <c r="BV661" s="62"/>
      <c r="BW661" s="62"/>
      <c r="BX661" s="62"/>
      <c r="BY661" s="62"/>
      <c r="BZ661" s="62"/>
      <c r="CA661" s="62"/>
      <c r="CB661" s="62"/>
      <c r="CC661" s="62"/>
      <c r="CD661" s="62"/>
      <c r="CE661" s="62"/>
      <c r="CF661" s="62"/>
      <c r="CG661" s="62"/>
      <c r="CH661" s="62"/>
      <c r="CI661" s="62"/>
      <c r="CJ661" s="62"/>
      <c r="CK661" s="62"/>
      <c r="CL661" s="62"/>
      <c r="CM661" s="62"/>
      <c r="CN661" s="62"/>
      <c r="CO661" s="62"/>
      <c r="CP661" s="62"/>
      <c r="CQ661" s="62"/>
      <c r="CR661" s="62"/>
      <c r="CS661" s="62"/>
      <c r="CT661" s="62"/>
      <c r="CU661" s="62"/>
      <c r="CV661" s="62"/>
      <c r="CW661" s="62"/>
      <c r="CX661" s="62"/>
      <c r="CY661" s="62"/>
      <c r="CZ661" s="62"/>
      <c r="DA661" s="62"/>
      <c r="DB661" s="62"/>
      <c r="DC661" s="62"/>
      <c r="DD661" s="62"/>
      <c r="DE661" s="62"/>
      <c r="DF661" s="62"/>
      <c r="DG661" s="62"/>
      <c r="DH661" s="62"/>
      <c r="DI661" s="62"/>
      <c r="DJ661" s="62"/>
      <c r="DK661" s="62"/>
      <c r="DL661" s="62"/>
      <c r="DM661" s="62"/>
      <c r="DN661" s="62"/>
      <c r="DO661" s="62"/>
      <c r="DP661" s="62"/>
      <c r="DQ661" s="62"/>
      <c r="DR661" s="62"/>
      <c r="DS661" s="62"/>
      <c r="DT661" s="62"/>
      <c r="DU661" s="62"/>
      <c r="DV661" s="62"/>
      <c r="DW661" s="62"/>
      <c r="DX661" s="62"/>
      <c r="DY661" s="62"/>
      <c r="DZ661" s="62"/>
      <c r="EA661" s="62"/>
      <c r="EB661" s="62"/>
      <c r="EC661" s="62"/>
      <c r="ED661" s="62"/>
      <c r="EE661" s="62"/>
      <c r="EF661" s="62"/>
      <c r="EG661" s="62"/>
      <c r="EH661" s="62"/>
      <c r="EI661" s="62"/>
      <c r="EJ661" s="62"/>
      <c r="EK661" s="62"/>
      <c r="EL661" s="62"/>
      <c r="EM661" s="29"/>
      <c r="EN661" s="29"/>
      <c r="EY661" s="29"/>
    </row>
    <row r="662" spans="1:155" s="32" customFormat="1">
      <c r="B662" s="32" t="s">
        <v>526</v>
      </c>
      <c r="C662" s="32" t="s">
        <v>506</v>
      </c>
      <c r="E662" s="12"/>
      <c r="F662" s="12"/>
      <c r="G662" s="12"/>
      <c r="H662" s="12"/>
      <c r="I662" s="62">
        <v>3.5070000000000001</v>
      </c>
      <c r="J662" s="62">
        <v>4.2910000000000004</v>
      </c>
      <c r="K662" s="62">
        <v>0.58399999999999996</v>
      </c>
      <c r="L662" s="62">
        <v>76.739999999999995</v>
      </c>
      <c r="M662" s="62"/>
      <c r="N662" s="62">
        <v>9.2999999999999999E-2</v>
      </c>
      <c r="O662" s="62">
        <v>0.56200000000000006</v>
      </c>
      <c r="P662" s="62">
        <v>6.9000000000000006E-2</v>
      </c>
      <c r="Q662" s="62">
        <v>12.914999999999999</v>
      </c>
      <c r="R662" s="62"/>
      <c r="S662" s="62">
        <v>98.760099999999994</v>
      </c>
      <c r="T662" s="29"/>
      <c r="U662" s="29"/>
      <c r="V662" s="62">
        <v>3.5510292111895394</v>
      </c>
      <c r="W662" s="62"/>
      <c r="X662" s="62">
        <v>4.3448720687808136</v>
      </c>
      <c r="Y662" s="62"/>
      <c r="Z662" s="62">
        <v>0.59133192453227568</v>
      </c>
      <c r="AA662" s="62"/>
      <c r="AB662" s="62">
        <v>77.703445014737724</v>
      </c>
      <c r="AC662" s="62"/>
      <c r="AD662" s="62">
        <v>0</v>
      </c>
      <c r="AE662" s="62"/>
      <c r="AF662" s="62">
        <v>9.4167583872434332E-2</v>
      </c>
      <c r="AG662" s="62"/>
      <c r="AH662" s="62">
        <v>0.5690557218957859</v>
      </c>
      <c r="AI662" s="62"/>
      <c r="AJ662" s="62">
        <f t="shared" si="869"/>
        <v>6.9866271905354493E-2</v>
      </c>
      <c r="AK662" s="62"/>
      <c r="AL662" s="62">
        <v>13.07714350228483</v>
      </c>
      <c r="AM662" s="62"/>
      <c r="AN662" s="62">
        <f t="shared" si="870"/>
        <v>0</v>
      </c>
      <c r="AO662" s="62"/>
      <c r="AP662" s="62">
        <v>7.895901279970353</v>
      </c>
      <c r="AQ662" s="62"/>
      <c r="AR662" s="62"/>
      <c r="AS662" s="62"/>
      <c r="AT662" s="62"/>
      <c r="AU662" s="62"/>
      <c r="AV662" s="62"/>
      <c r="AW662" s="62"/>
      <c r="AX662" s="62"/>
      <c r="AY662" s="62"/>
      <c r="AZ662" s="62"/>
      <c r="BA662" s="62"/>
      <c r="BB662" s="62"/>
      <c r="BC662" s="62"/>
      <c r="BD662" s="62"/>
      <c r="BE662" s="62"/>
      <c r="BF662" s="62"/>
      <c r="BG662" s="62"/>
      <c r="BH662" s="62"/>
      <c r="BI662" s="62"/>
      <c r="BJ662" s="62"/>
      <c r="BK662" s="62"/>
      <c r="BL662" s="62"/>
      <c r="BM662" s="62"/>
      <c r="BN662" s="62"/>
      <c r="BO662" s="62"/>
      <c r="BP662" s="62"/>
      <c r="BQ662" s="62"/>
      <c r="BR662" s="62"/>
      <c r="BS662" s="62"/>
      <c r="BT662" s="62"/>
      <c r="BU662" s="62"/>
      <c r="BV662" s="62"/>
      <c r="BW662" s="62"/>
      <c r="BX662" s="62"/>
      <c r="BY662" s="62"/>
      <c r="BZ662" s="62"/>
      <c r="CA662" s="62"/>
      <c r="CB662" s="62"/>
      <c r="CC662" s="62"/>
      <c r="CD662" s="62"/>
      <c r="CE662" s="62"/>
      <c r="CF662" s="62"/>
      <c r="CG662" s="62"/>
      <c r="CH662" s="62"/>
      <c r="CI662" s="62"/>
      <c r="CJ662" s="62"/>
      <c r="CK662" s="62"/>
      <c r="CL662" s="62"/>
      <c r="CM662" s="62"/>
      <c r="CN662" s="62"/>
      <c r="CO662" s="62"/>
      <c r="CP662" s="62"/>
      <c r="CQ662" s="62"/>
      <c r="CR662" s="62"/>
      <c r="CS662" s="62"/>
      <c r="CT662" s="62"/>
      <c r="CU662" s="62"/>
      <c r="CV662" s="62"/>
      <c r="CW662" s="62"/>
      <c r="CX662" s="62"/>
      <c r="CY662" s="62"/>
      <c r="CZ662" s="62"/>
      <c r="DA662" s="62"/>
      <c r="DB662" s="62"/>
      <c r="DC662" s="62"/>
      <c r="DD662" s="62"/>
      <c r="DE662" s="62"/>
      <c r="DF662" s="62"/>
      <c r="DG662" s="62"/>
      <c r="DH662" s="62"/>
      <c r="DI662" s="62"/>
      <c r="DJ662" s="62"/>
      <c r="DK662" s="62"/>
      <c r="DL662" s="62"/>
      <c r="DM662" s="62"/>
      <c r="DN662" s="62"/>
      <c r="DO662" s="62"/>
      <c r="DP662" s="62"/>
      <c r="DQ662" s="62"/>
      <c r="DR662" s="62"/>
      <c r="DS662" s="62"/>
      <c r="DT662" s="62"/>
      <c r="DU662" s="62"/>
      <c r="DV662" s="62"/>
      <c r="DW662" s="62"/>
      <c r="DX662" s="62"/>
      <c r="DY662" s="62"/>
      <c r="DZ662" s="62"/>
      <c r="EA662" s="62"/>
      <c r="EB662" s="62"/>
      <c r="EC662" s="62"/>
      <c r="ED662" s="62"/>
      <c r="EE662" s="62"/>
      <c r="EF662" s="62"/>
      <c r="EG662" s="62"/>
      <c r="EH662" s="62"/>
      <c r="EI662" s="62"/>
      <c r="EJ662" s="62"/>
      <c r="EK662" s="62"/>
      <c r="EL662" s="62"/>
      <c r="EM662" s="29"/>
      <c r="EN662" s="29"/>
      <c r="EY662" s="29"/>
    </row>
    <row r="663" spans="1:155" s="27" customFormat="1">
      <c r="A663" s="27" t="s">
        <v>503</v>
      </c>
      <c r="B663" s="27" t="s">
        <v>527</v>
      </c>
      <c r="I663" s="65">
        <f>AVERAGE(I643:I662)</f>
        <v>3.6219500000000004</v>
      </c>
      <c r="J663" s="65">
        <f>AVERAGE(J643:J662)</f>
        <v>4.1984000000000004</v>
      </c>
      <c r="K663" s="65">
        <f>AVERAGE(K643:K662)</f>
        <v>0.50439999999999996</v>
      </c>
      <c r="L663" s="65">
        <f t="shared" ref="L663:CN663" si="901">AVERAGE(L643:L662)</f>
        <v>75.712999999999994</v>
      </c>
      <c r="M663" s="65">
        <f>AVERAGE(M643:M662)</f>
        <v>4.5200000000000004E-2</v>
      </c>
      <c r="N663" s="65">
        <f t="shared" si="901"/>
        <v>9.1749999999999998E-2</v>
      </c>
      <c r="O663" s="65">
        <f>AVERAGE(O643:O662)</f>
        <v>0.56925000000000003</v>
      </c>
      <c r="P663" s="65">
        <f>AVERAGE(P643:P662)</f>
        <v>7.2312500000000002E-2</v>
      </c>
      <c r="Q663" s="65">
        <f t="shared" si="901"/>
        <v>12.547199999999998</v>
      </c>
      <c r="R663" s="65">
        <f t="shared" si="901"/>
        <v>4.9444444444444451E-2</v>
      </c>
      <c r="S663" s="65">
        <f t="shared" si="901"/>
        <v>97.348539999999986</v>
      </c>
      <c r="V663" s="65">
        <f t="shared" si="901"/>
        <v>3.7208872267664672</v>
      </c>
      <c r="W663" s="65"/>
      <c r="X663" s="65">
        <f>AVERAGE(X643:X662)</f>
        <v>4.3127979559286649</v>
      </c>
      <c r="Y663" s="65"/>
      <c r="Z663" s="65">
        <f>AVERAGE(Z643:Z662)</f>
        <v>0.51795394702354636</v>
      </c>
      <c r="AA663" s="65"/>
      <c r="AB663" s="65">
        <f t="shared" si="901"/>
        <v>77.775241597156409</v>
      </c>
      <c r="AC663" s="65"/>
      <c r="AD663" s="65">
        <f>AVERAGE(AD643:AD662)</f>
        <v>2.3243508042337338E-2</v>
      </c>
      <c r="AE663" s="65"/>
      <c r="AF663" s="65">
        <f t="shared" si="901"/>
        <v>9.4253685315249872E-2</v>
      </c>
      <c r="AG663" s="65"/>
      <c r="AH663" s="65">
        <f>AVERAGE(AH643:AH662)</f>
        <v>0.58482837078105665</v>
      </c>
      <c r="AI663" s="65"/>
      <c r="AJ663" s="65">
        <f>AVERAGE(AJ643:AJ662)</f>
        <v>5.9433042999904415E-2</v>
      </c>
      <c r="AK663" s="65"/>
      <c r="AL663" s="65">
        <f t="shared" si="901"/>
        <v>12.888587925720529</v>
      </c>
      <c r="AM663" s="65"/>
      <c r="AN663" s="65">
        <f t="shared" si="901"/>
        <v>2.2888720642648082E-2</v>
      </c>
      <c r="AO663" s="65"/>
      <c r="AP663" s="65">
        <f t="shared" si="901"/>
        <v>8.0336851826951339</v>
      </c>
      <c r="AQ663" s="65"/>
      <c r="AR663" s="65"/>
      <c r="AS663" s="65"/>
      <c r="AT663" s="65"/>
      <c r="AU663" s="65"/>
      <c r="AV663" s="65"/>
      <c r="AW663" s="65"/>
      <c r="AX663" s="65"/>
      <c r="AY663" s="65" t="e">
        <f t="shared" si="901"/>
        <v>#DIV/0!</v>
      </c>
      <c r="AZ663" s="65" t="e">
        <f t="shared" si="901"/>
        <v>#DIV/0!</v>
      </c>
      <c r="BA663" s="65" t="e">
        <f t="shared" si="901"/>
        <v>#DIV/0!</v>
      </c>
      <c r="BB663" s="65" t="e">
        <f t="shared" si="901"/>
        <v>#DIV/0!</v>
      </c>
      <c r="BC663" s="65" t="e">
        <f t="shared" si="901"/>
        <v>#DIV/0!</v>
      </c>
      <c r="BD663" s="65">
        <f t="shared" si="901"/>
        <v>3.3979999999999997</v>
      </c>
      <c r="BE663" s="65" t="e">
        <f t="shared" si="901"/>
        <v>#DIV/0!</v>
      </c>
      <c r="BF663" s="65" t="e">
        <f t="shared" si="901"/>
        <v>#DIV/0!</v>
      </c>
      <c r="BG663" s="65" t="e">
        <f t="shared" si="901"/>
        <v>#DIV/0!</v>
      </c>
      <c r="BH663" s="65" t="e">
        <f t="shared" si="901"/>
        <v>#DIV/0!</v>
      </c>
      <c r="BI663" s="65" t="e">
        <f t="shared" si="901"/>
        <v>#DIV/0!</v>
      </c>
      <c r="BJ663" s="65" t="e">
        <f t="shared" si="901"/>
        <v>#DIV/0!</v>
      </c>
      <c r="BK663" s="65" t="e">
        <f t="shared" si="901"/>
        <v>#DIV/0!</v>
      </c>
      <c r="BL663" s="65" t="e">
        <f t="shared" si="901"/>
        <v>#DIV/0!</v>
      </c>
      <c r="BM663" s="65">
        <f t="shared" si="901"/>
        <v>129.35</v>
      </c>
      <c r="BN663" s="65">
        <f t="shared" si="901"/>
        <v>59.179999999999993</v>
      </c>
      <c r="BO663" s="65">
        <f t="shared" si="901"/>
        <v>9.89</v>
      </c>
      <c r="BP663" s="65">
        <f t="shared" si="901"/>
        <v>45.463333333333331</v>
      </c>
      <c r="BQ663" s="65">
        <f t="shared" si="901"/>
        <v>6.1500000000000012</v>
      </c>
      <c r="BR663" s="65" t="e">
        <f t="shared" si="901"/>
        <v>#DIV/0!</v>
      </c>
      <c r="BS663" s="65">
        <f t="shared" si="901"/>
        <v>6.32</v>
      </c>
      <c r="BT663" s="65">
        <f t="shared" si="901"/>
        <v>996.72500000000002</v>
      </c>
      <c r="BU663" s="65">
        <f t="shared" si="901"/>
        <v>13.07</v>
      </c>
      <c r="BV663" s="65">
        <f t="shared" si="901"/>
        <v>26.553333333333331</v>
      </c>
      <c r="BW663" s="65" t="e">
        <f t="shared" si="901"/>
        <v>#DIV/0!</v>
      </c>
      <c r="BX663" s="65">
        <f t="shared" si="901"/>
        <v>10.161666666666667</v>
      </c>
      <c r="BY663" s="65">
        <f t="shared" si="901"/>
        <v>1.7440000000000002</v>
      </c>
      <c r="BZ663" s="65">
        <f t="shared" si="901"/>
        <v>0.24625</v>
      </c>
      <c r="CA663" s="65">
        <f t="shared" si="901"/>
        <v>1.5674999999999999</v>
      </c>
      <c r="CB663" s="65" t="e">
        <f t="shared" si="901"/>
        <v>#DIV/0!</v>
      </c>
      <c r="CC663" s="65">
        <f t="shared" si="901"/>
        <v>1.6916666666666667</v>
      </c>
      <c r="CD663" s="65" t="e">
        <f t="shared" si="901"/>
        <v>#DIV/0!</v>
      </c>
      <c r="CE663" s="65">
        <f t="shared" si="901"/>
        <v>1.0138</v>
      </c>
      <c r="CF663" s="65" t="e">
        <f t="shared" si="901"/>
        <v>#DIV/0!</v>
      </c>
      <c r="CG663" s="65">
        <f t="shared" si="901"/>
        <v>1.3666666666666665</v>
      </c>
      <c r="CH663" s="65">
        <f t="shared" si="901"/>
        <v>0.21000000000000002</v>
      </c>
      <c r="CI663" s="65">
        <f t="shared" si="901"/>
        <v>1.9766666666666668</v>
      </c>
      <c r="CJ663" s="65">
        <f t="shared" si="901"/>
        <v>0.67799999999999994</v>
      </c>
      <c r="CK663" s="65">
        <f t="shared" si="901"/>
        <v>16.082000000000001</v>
      </c>
      <c r="CL663" s="65">
        <f t="shared" si="901"/>
        <v>12.115</v>
      </c>
      <c r="CM663" s="65">
        <f t="shared" si="901"/>
        <v>4.5999999999999996</v>
      </c>
      <c r="CN663" s="65">
        <f t="shared" si="901"/>
        <v>1.0820087598603705</v>
      </c>
      <c r="CO663" s="65">
        <f t="shared" ref="CO663:EL663" si="902">AVERAGE(CO643:CO662)</f>
        <v>9.5784468591756688</v>
      </c>
      <c r="CP663" s="65">
        <f t="shared" si="902"/>
        <v>9.9270380438196444</v>
      </c>
      <c r="CQ663" s="65">
        <f t="shared" si="902"/>
        <v>7.6349979952788711</v>
      </c>
      <c r="CR663" s="65">
        <f t="shared" si="902"/>
        <v>19.454269263700212</v>
      </c>
      <c r="CS663" s="65">
        <f t="shared" si="902"/>
        <v>7.2908519632811801</v>
      </c>
      <c r="CT663" s="65">
        <f t="shared" si="902"/>
        <v>1.5685351493978597</v>
      </c>
      <c r="CU663" s="65"/>
      <c r="CV663" s="65">
        <f t="shared" si="902"/>
        <v>4.7540558588142774E-2</v>
      </c>
      <c r="CW663" s="65">
        <f t="shared" si="902"/>
        <v>37.554800119762973</v>
      </c>
      <c r="CX663" s="65">
        <f t="shared" si="902"/>
        <v>1.6368397630676874</v>
      </c>
      <c r="CY663" s="65">
        <f t="shared" si="902"/>
        <v>0.4039469916466274</v>
      </c>
      <c r="CZ663" s="65">
        <f t="shared" si="902"/>
        <v>76.414326737855447</v>
      </c>
      <c r="DA663" s="65">
        <f t="shared" si="902"/>
        <v>0.29263133026931831</v>
      </c>
      <c r="DB663" s="65">
        <f t="shared" si="902"/>
        <v>7.7124380685707239</v>
      </c>
      <c r="DC663" s="65">
        <f t="shared" si="902"/>
        <v>9.3802287322253974</v>
      </c>
      <c r="DD663" s="65">
        <f t="shared" si="902"/>
        <v>82.594916710605276</v>
      </c>
      <c r="DE663" s="65">
        <f t="shared" si="902"/>
        <v>18.152956986252018</v>
      </c>
      <c r="DF663" s="65">
        <f t="shared" si="902"/>
        <v>162.72826437950093</v>
      </c>
      <c r="DG663" s="65">
        <f t="shared" si="902"/>
        <v>0.5095698591750456</v>
      </c>
      <c r="DH663" s="65">
        <f t="shared" si="902"/>
        <v>66.764969964322461</v>
      </c>
      <c r="DI663" s="65">
        <f t="shared" si="902"/>
        <v>12.848295638783661</v>
      </c>
      <c r="DJ663" s="65">
        <f t="shared" si="902"/>
        <v>2.1885152113810662</v>
      </c>
      <c r="DK663" s="65">
        <f t="shared" si="902"/>
        <v>22.007994936067266</v>
      </c>
      <c r="DL663" s="65">
        <f t="shared" si="902"/>
        <v>3.0190488522273271</v>
      </c>
      <c r="DM663" s="65">
        <f t="shared" si="902"/>
        <v>7.419141219172424</v>
      </c>
      <c r="DN663" s="65">
        <f t="shared" si="902"/>
        <v>8.4940019576153514</v>
      </c>
      <c r="DO663" s="65">
        <f t="shared" si="902"/>
        <v>2.1311927371579107</v>
      </c>
      <c r="DP663" s="65">
        <f t="shared" si="902"/>
        <v>1.2856982435572903</v>
      </c>
      <c r="DQ663" s="65">
        <f t="shared" si="902"/>
        <v>0.16009010415927236</v>
      </c>
      <c r="DR663" s="65">
        <f t="shared" si="902"/>
        <v>0.1356586190094293</v>
      </c>
      <c r="DS663" s="65">
        <f t="shared" si="902"/>
        <v>107.39259470196421</v>
      </c>
      <c r="DT663" s="65">
        <f t="shared" si="902"/>
        <v>13.622945671268811</v>
      </c>
      <c r="DU663" s="65">
        <f t="shared" si="902"/>
        <v>0.16952560422420324</v>
      </c>
      <c r="DV663" s="65">
        <f t="shared" si="902"/>
        <v>3.8116272244110141E-2</v>
      </c>
      <c r="DW663" s="65">
        <f t="shared" si="902"/>
        <v>0.10397686723268119</v>
      </c>
      <c r="DX663" s="65">
        <f t="shared" si="902"/>
        <v>0.26456927159724714</v>
      </c>
      <c r="DY663" s="65">
        <f t="shared" si="902"/>
        <v>10.708067184998839</v>
      </c>
      <c r="DZ663" s="65" t="e">
        <f>AVERAGE(GZ643:GZ662)</f>
        <v>#DIV/0!</v>
      </c>
      <c r="EA663" s="65">
        <f t="shared" si="902"/>
        <v>23.455298536214674</v>
      </c>
      <c r="EB663" s="65">
        <f t="shared" si="902"/>
        <v>1.4115923922559639</v>
      </c>
      <c r="EC663" s="65">
        <f t="shared" si="902"/>
        <v>20.687229506870079</v>
      </c>
      <c r="ED663" s="65">
        <f t="shared" si="902"/>
        <v>5.8939548816673053</v>
      </c>
      <c r="EE663" s="65">
        <f t="shared" si="902"/>
        <v>5.7979636578752061</v>
      </c>
      <c r="EF663" s="65">
        <f t="shared" si="902"/>
        <v>0.34078814622511255</v>
      </c>
      <c r="EG663" s="65">
        <f t="shared" si="902"/>
        <v>7.6414326737855474</v>
      </c>
      <c r="EH663" s="65">
        <f t="shared" si="902"/>
        <v>22.924298021356634</v>
      </c>
      <c r="EI663" s="65">
        <f t="shared" si="902"/>
        <v>8.1610553410896696</v>
      </c>
      <c r="EJ663" s="65">
        <f t="shared" si="902"/>
        <v>20.19734958233137</v>
      </c>
      <c r="EK663" s="65">
        <f t="shared" si="902"/>
        <v>29.181403895550314</v>
      </c>
      <c r="EL663" s="65">
        <f t="shared" si="902"/>
        <v>0.65888888888888897</v>
      </c>
    </row>
    <row r="664" spans="1:155" s="28" customFormat="1">
      <c r="A664" s="28" t="s">
        <v>507</v>
      </c>
      <c r="I664" s="66">
        <f>STDEV(I643:I662)</f>
        <v>6.8136453648465378E-2</v>
      </c>
      <c r="J664" s="66">
        <f>STDEV(J643:J662)</f>
        <v>6.5305275034781243E-2</v>
      </c>
      <c r="K664" s="66">
        <f>STDEV(K643:K662)</f>
        <v>7.3113754195990366E-2</v>
      </c>
      <c r="L664" s="66">
        <f t="shared" ref="L664:CN664" si="903">STDEV(L643:L662)</f>
        <v>0.64506433787646389</v>
      </c>
      <c r="M664" s="66">
        <f>STDEV(M643:M662)</f>
        <v>3.3001010085551424E-2</v>
      </c>
      <c r="N664" s="66">
        <f t="shared" si="903"/>
        <v>1.279751209374203E-2</v>
      </c>
      <c r="O664" s="66">
        <f>STDEV(O643:O662)</f>
        <v>5.2385087271293644E-2</v>
      </c>
      <c r="P664" s="66">
        <f>STDEV(P643:P662)</f>
        <v>4.3701592266949127E-2</v>
      </c>
      <c r="Q664" s="66">
        <f t="shared" si="903"/>
        <v>0.17359984234773304</v>
      </c>
      <c r="R664" s="66">
        <f t="shared" si="903"/>
        <v>2.6665104120887604E-2</v>
      </c>
      <c r="S664" s="66">
        <f t="shared" si="903"/>
        <v>0.81224236038266284</v>
      </c>
      <c r="V664" s="66">
        <f t="shared" si="903"/>
        <v>7.8469897737700481E-2</v>
      </c>
      <c r="W664" s="66"/>
      <c r="X664" s="66">
        <f>STDEV(X643:X662)</f>
        <v>6.0216188132994654E-2</v>
      </c>
      <c r="Y664" s="66"/>
      <c r="Z664" s="66">
        <f>STDEV(Z643:Z662)</f>
        <v>7.3411280924143174E-2</v>
      </c>
      <c r="AA664" s="66"/>
      <c r="AB664" s="66">
        <f t="shared" si="903"/>
        <v>0.16993880813907425</v>
      </c>
      <c r="AC664" s="66"/>
      <c r="AD664" s="66">
        <f>STDEV(AD643:AD662)</f>
        <v>3.3397127028331759E-2</v>
      </c>
      <c r="AE664" s="66"/>
      <c r="AF664" s="66">
        <f t="shared" si="903"/>
        <v>1.3140948001367767E-2</v>
      </c>
      <c r="AG664" s="66"/>
      <c r="AH664" s="66">
        <f>STDEV(AH643:AH662)</f>
        <v>5.4280431917737883E-2</v>
      </c>
      <c r="AI664" s="66"/>
      <c r="AJ664" s="66">
        <f>STDEV(AJ643:AJ662)</f>
        <v>5.0119680102364672E-2</v>
      </c>
      <c r="AK664" s="66"/>
      <c r="AL664" s="66">
        <f t="shared" si="903"/>
        <v>0.10258488642208573</v>
      </c>
      <c r="AM664" s="66"/>
      <c r="AN664" s="66">
        <f t="shared" si="903"/>
        <v>3.1506806281958351E-2</v>
      </c>
      <c r="AO664" s="66"/>
      <c r="AP664" s="66">
        <f t="shared" si="903"/>
        <v>0.10026133916300412</v>
      </c>
      <c r="AQ664" s="66"/>
      <c r="AR664" s="66"/>
      <c r="AS664" s="66"/>
      <c r="AT664" s="66"/>
      <c r="AU664" s="66"/>
      <c r="AV664" s="66"/>
      <c r="AW664" s="66"/>
      <c r="AX664" s="66"/>
      <c r="AY664" s="66" t="e">
        <f t="shared" si="903"/>
        <v>#DIV/0!</v>
      </c>
      <c r="AZ664" s="66" t="e">
        <f t="shared" si="903"/>
        <v>#DIV/0!</v>
      </c>
      <c r="BA664" s="66" t="e">
        <f t="shared" si="903"/>
        <v>#DIV/0!</v>
      </c>
      <c r="BB664" s="66" t="e">
        <f t="shared" si="903"/>
        <v>#DIV/0!</v>
      </c>
      <c r="BC664" s="66" t="e">
        <f t="shared" si="903"/>
        <v>#DIV/0!</v>
      </c>
      <c r="BD664" s="66">
        <f t="shared" si="903"/>
        <v>2.3448603369923755</v>
      </c>
      <c r="BE664" s="66" t="e">
        <f t="shared" si="903"/>
        <v>#DIV/0!</v>
      </c>
      <c r="BF664" s="66" t="e">
        <f t="shared" si="903"/>
        <v>#DIV/0!</v>
      </c>
      <c r="BG664" s="66" t="e">
        <f t="shared" si="903"/>
        <v>#DIV/0!</v>
      </c>
      <c r="BH664" s="66" t="e">
        <f t="shared" si="903"/>
        <v>#DIV/0!</v>
      </c>
      <c r="BI664" s="66" t="e">
        <f t="shared" si="903"/>
        <v>#DIV/0!</v>
      </c>
      <c r="BJ664" s="66" t="e">
        <f t="shared" si="903"/>
        <v>#DIV/0!</v>
      </c>
      <c r="BK664" s="66" t="e">
        <f t="shared" si="903"/>
        <v>#DIV/0!</v>
      </c>
      <c r="BL664" s="66" t="e">
        <f t="shared" si="903"/>
        <v>#DIV/0!</v>
      </c>
      <c r="BM664" s="66">
        <f t="shared" si="903"/>
        <v>3.1786097589984186</v>
      </c>
      <c r="BN664" s="66">
        <f t="shared" si="903"/>
        <v>5.4928134867297258</v>
      </c>
      <c r="BO664" s="66">
        <f t="shared" si="903"/>
        <v>0.82228948673809465</v>
      </c>
      <c r="BP664" s="66">
        <f t="shared" si="903"/>
        <v>2.9160224050350965</v>
      </c>
      <c r="BQ664" s="66">
        <f t="shared" si="903"/>
        <v>0.4306274491947768</v>
      </c>
      <c r="BR664" s="66" t="e">
        <f t="shared" si="903"/>
        <v>#DIV/0!</v>
      </c>
      <c r="BS664" s="66">
        <f t="shared" si="903"/>
        <v>0.73250255972248812</v>
      </c>
      <c r="BT664" s="66">
        <f t="shared" si="903"/>
        <v>41.487641894906496</v>
      </c>
      <c r="BU664" s="66">
        <f t="shared" si="903"/>
        <v>0.77987178433380944</v>
      </c>
      <c r="BV664" s="66">
        <f t="shared" si="903"/>
        <v>1.3153351917540512</v>
      </c>
      <c r="BW664" s="66" t="e">
        <f t="shared" si="903"/>
        <v>#DIV/0!</v>
      </c>
      <c r="BX664" s="66">
        <f t="shared" si="903"/>
        <v>1.0326745211666</v>
      </c>
      <c r="BY664" s="66">
        <f t="shared" si="903"/>
        <v>0.15274161188098026</v>
      </c>
      <c r="BZ664" s="66">
        <f t="shared" si="903"/>
        <v>3.9075781075580115E-2</v>
      </c>
      <c r="CA664" s="66">
        <f t="shared" si="903"/>
        <v>0.13985111130532121</v>
      </c>
      <c r="CB664" s="66" t="e">
        <f t="shared" si="903"/>
        <v>#DIV/0!</v>
      </c>
      <c r="CC664" s="66">
        <f t="shared" si="903"/>
        <v>0.33259083972152131</v>
      </c>
      <c r="CD664" s="66" t="e">
        <f t="shared" si="903"/>
        <v>#DIV/0!</v>
      </c>
      <c r="CE664" s="66">
        <f t="shared" si="903"/>
        <v>0.12229963205177685</v>
      </c>
      <c r="CF664" s="66" t="e">
        <f t="shared" si="903"/>
        <v>#DIV/0!</v>
      </c>
      <c r="CG664" s="66">
        <f t="shared" si="903"/>
        <v>4.1311822359545711E-2</v>
      </c>
      <c r="CH664" s="66">
        <f t="shared" si="903"/>
        <v>1.8384776310850233E-2</v>
      </c>
      <c r="CI664" s="66">
        <f t="shared" si="903"/>
        <v>0.30375428666385107</v>
      </c>
      <c r="CJ664" s="66">
        <f t="shared" si="903"/>
        <v>7.9515197708782515E-2</v>
      </c>
      <c r="CK664" s="66">
        <f t="shared" si="903"/>
        <v>0.83262836848140154</v>
      </c>
      <c r="CL664" s="66">
        <f t="shared" si="903"/>
        <v>0.67556642900606012</v>
      </c>
      <c r="CM664" s="66">
        <f t="shared" si="903"/>
        <v>0.24041630560342606</v>
      </c>
      <c r="CN664" s="66">
        <f t="shared" si="903"/>
        <v>9.5054140355136957E-2</v>
      </c>
      <c r="CO664" s="66">
        <f t="shared" ref="CO664:EL664" si="904">STDEV(CO643:CO662)</f>
        <v>0.7763385315095801</v>
      </c>
      <c r="CP664" s="66">
        <f t="shared" si="904"/>
        <v>0.65508098508249624</v>
      </c>
      <c r="CQ664" s="66">
        <f t="shared" si="904"/>
        <v>0.77701453485365157</v>
      </c>
      <c r="CR664" s="66">
        <f t="shared" si="904"/>
        <v>1.3082500067602698</v>
      </c>
      <c r="CS664" s="66">
        <f t="shared" si="904"/>
        <v>1.0897389368172652</v>
      </c>
      <c r="CT664" s="66">
        <f t="shared" si="904"/>
        <v>0.19078669371005841</v>
      </c>
      <c r="CU664" s="66"/>
      <c r="CV664" s="66">
        <f t="shared" si="904"/>
        <v>3.0353854321941974E-3</v>
      </c>
      <c r="CW664" s="66">
        <f t="shared" si="904"/>
        <v>0.76316739352924434</v>
      </c>
      <c r="CX664" s="66">
        <f t="shared" si="904"/>
        <v>0.12426160820799279</v>
      </c>
      <c r="CY664" s="66">
        <f t="shared" si="904"/>
        <v>3.2113606552460518E-2</v>
      </c>
      <c r="CZ664" s="66">
        <f t="shared" si="904"/>
        <v>4.3046506324901648</v>
      </c>
      <c r="DA664" s="66">
        <f t="shared" si="904"/>
        <v>3.2650650306066975E-3</v>
      </c>
      <c r="DB664" s="66">
        <f t="shared" si="904"/>
        <v>0.43992871974345804</v>
      </c>
      <c r="DC664" s="66">
        <f t="shared" si="904"/>
        <v>0.72370135392724355</v>
      </c>
      <c r="DD664" s="66">
        <f t="shared" si="904"/>
        <v>7.3082575253022393</v>
      </c>
      <c r="DE664" s="66">
        <f t="shared" si="904"/>
        <v>3.5288720292008269</v>
      </c>
      <c r="DF664" s="66">
        <f t="shared" si="904"/>
        <v>13.260844645755096</v>
      </c>
      <c r="DG664" s="66">
        <f t="shared" si="904"/>
        <v>5.4134865750609662E-2</v>
      </c>
      <c r="DH664" s="66">
        <f t="shared" si="904"/>
        <v>10.46704883982688</v>
      </c>
      <c r="DI664" s="66">
        <f t="shared" si="904"/>
        <v>1.4284627811062629</v>
      </c>
      <c r="DJ664" s="66">
        <f t="shared" si="904"/>
        <v>0.19703022260292238</v>
      </c>
      <c r="DK664" s="66">
        <f t="shared" si="904"/>
        <v>1.8209515911331411</v>
      </c>
      <c r="DL664" s="66">
        <f t="shared" si="904"/>
        <v>4.7195503730399153</v>
      </c>
      <c r="DM664" s="66">
        <f t="shared" si="904"/>
        <v>0.64031048203361107</v>
      </c>
      <c r="DN664" s="66">
        <f t="shared" si="904"/>
        <v>0.40690308502870215</v>
      </c>
      <c r="DO664" s="66">
        <f t="shared" si="904"/>
        <v>0.15066891938106117</v>
      </c>
      <c r="DP664" s="66">
        <f t="shared" si="904"/>
        <v>0.14476575995917265</v>
      </c>
      <c r="DQ664" s="66">
        <f t="shared" si="904"/>
        <v>3.4480118277544301E-3</v>
      </c>
      <c r="DR664" s="66">
        <f t="shared" si="904"/>
        <v>1.2149002707404884E-2</v>
      </c>
      <c r="DS664" s="66">
        <f t="shared" si="904"/>
        <v>15.71288947922152</v>
      </c>
      <c r="DT664" s="66">
        <f t="shared" si="904"/>
        <v>1.5320503852517846</v>
      </c>
      <c r="DU664" s="66">
        <f t="shared" si="904"/>
        <v>1.8246915635576556E-2</v>
      </c>
      <c r="DV664" s="66">
        <f t="shared" si="904"/>
        <v>4.6602846694371982E-3</v>
      </c>
      <c r="DW664" s="66">
        <f t="shared" si="904"/>
        <v>3.6194957668710478E-4</v>
      </c>
      <c r="DX664" s="66">
        <f t="shared" si="904"/>
        <v>1.7397578608927444E-2</v>
      </c>
      <c r="DY664" s="66">
        <f t="shared" si="904"/>
        <v>0.73029467577414642</v>
      </c>
      <c r="DZ664" s="66" t="e">
        <f>STDEV(GZ643:GZ662)</f>
        <v>#DIV/0!</v>
      </c>
      <c r="EA664" s="66">
        <f t="shared" si="904"/>
        <v>3.8555441428457695</v>
      </c>
      <c r="EB664" s="66">
        <f t="shared" si="904"/>
        <v>2.7660389914808015E-2</v>
      </c>
      <c r="EC664" s="66">
        <f t="shared" si="904"/>
        <v>2.336753114738336</v>
      </c>
      <c r="ED664" s="66">
        <f t="shared" si="904"/>
        <v>0.39258947558615936</v>
      </c>
      <c r="EE664" s="66">
        <f t="shared" si="904"/>
        <v>0.82142973365572136</v>
      </c>
      <c r="EF664" s="66">
        <f t="shared" si="904"/>
        <v>5.0475725084178177E-2</v>
      </c>
      <c r="EG664" s="66">
        <f t="shared" si="904"/>
        <v>0.43046506324901651</v>
      </c>
      <c r="EH664" s="66">
        <f t="shared" si="904"/>
        <v>1.291395189747049</v>
      </c>
      <c r="EI664" s="66">
        <f t="shared" si="904"/>
        <v>0.70434153023697221</v>
      </c>
      <c r="EJ664" s="66">
        <f t="shared" si="904"/>
        <v>1.6056803276230265</v>
      </c>
      <c r="EK664" s="66">
        <f t="shared" si="904"/>
        <v>1.9623750101404036</v>
      </c>
      <c r="EL664" s="66">
        <f t="shared" si="904"/>
        <v>0.10125142888795091</v>
      </c>
    </row>
    <row r="665" spans="1:155" s="5" customFormat="1">
      <c r="B665" s="5" t="s">
        <v>528</v>
      </c>
      <c r="C665" s="29" t="s">
        <v>530</v>
      </c>
      <c r="I665" s="67">
        <v>3.1949999999999998</v>
      </c>
      <c r="J665" s="67">
        <v>4.0250000000000004</v>
      </c>
      <c r="K665" s="67">
        <v>0.42699999999999999</v>
      </c>
      <c r="L665" s="67">
        <v>73.05</v>
      </c>
      <c r="M665" s="67">
        <v>1.4999999999999999E-2</v>
      </c>
      <c r="N665" s="67">
        <v>6.6000000000000003E-2</v>
      </c>
      <c r="O665" s="67">
        <v>0.56699999999999995</v>
      </c>
      <c r="P665" s="67">
        <v>0.17299999999999999</v>
      </c>
      <c r="Q665" s="67">
        <v>11.913</v>
      </c>
      <c r="R665" s="67">
        <v>0</v>
      </c>
      <c r="S665" s="67">
        <v>93.433999999999997</v>
      </c>
      <c r="V665" s="67">
        <f t="shared" ref="V665:V682" si="905">100*I665/S665</f>
        <v>3.4195260825823577</v>
      </c>
      <c r="W665" s="67"/>
      <c r="X665" s="67">
        <f t="shared" ref="X665:X682" si="906">100*J665/S665</f>
        <v>4.3078536721107952</v>
      </c>
      <c r="Y665" s="67"/>
      <c r="Z665" s="67">
        <f t="shared" ref="Z665:Z682" si="907">100*K665/S665</f>
        <v>0.45700708521523209</v>
      </c>
      <c r="AA665" s="67"/>
      <c r="AB665" s="67">
        <f t="shared" ref="AB665:AB682" si="908">100*L665/S665</f>
        <v>78.183530620544985</v>
      </c>
      <c r="AC665" s="67"/>
      <c r="AD665" s="67">
        <f t="shared" ref="AD665:AD682" si="909">100*M665/S665</f>
        <v>1.6054113063766938E-2</v>
      </c>
      <c r="AE665" s="67"/>
      <c r="AF665" s="67">
        <f t="shared" ref="AF665:AF682" si="910">100*N665/S665</f>
        <v>7.0638097480574535E-2</v>
      </c>
      <c r="AG665" s="67"/>
      <c r="AH665" s="67">
        <f t="shared" ref="AH665:AH682" si="911">100*O665/S665</f>
        <v>0.60684547381039022</v>
      </c>
      <c r="AI665" s="67"/>
      <c r="AJ665" s="62">
        <f t="shared" ref="AJ665:AJ682" si="912">P665/$S665*100</f>
        <v>0.18515743733544535</v>
      </c>
      <c r="AK665" s="62"/>
      <c r="AL665" s="67">
        <f t="shared" ref="AL665:AL682" si="913">100*Q665/S665</f>
        <v>12.750176595243701</v>
      </c>
      <c r="AM665" s="67"/>
      <c r="AN665" s="62">
        <f t="shared" ref="AN665:AN682" si="914">R665/$S665*100</f>
        <v>0</v>
      </c>
      <c r="AO665" s="62"/>
      <c r="AP665" s="67">
        <f t="shared" ref="AP665:AP682" si="915">V665+X665</f>
        <v>7.7273797546931533</v>
      </c>
      <c r="AQ665" s="67"/>
      <c r="AR665" s="67"/>
      <c r="AS665" s="67"/>
      <c r="AT665" s="67"/>
      <c r="AU665" s="67"/>
      <c r="AV665" s="67"/>
      <c r="AW665" s="67"/>
      <c r="AX665" s="67"/>
      <c r="AY665" s="67">
        <v>44.3</v>
      </c>
      <c r="AZ665" s="67"/>
      <c r="BA665" s="67"/>
      <c r="BB665" s="67"/>
      <c r="BC665" s="67"/>
      <c r="BD665" s="67">
        <v>7.82</v>
      </c>
      <c r="BE665" s="67"/>
      <c r="BF665" s="67"/>
      <c r="BG665" s="67"/>
      <c r="BH665" s="67"/>
      <c r="BI665" s="67"/>
      <c r="BJ665" s="67"/>
      <c r="BK665" s="67"/>
      <c r="BL665" s="67"/>
      <c r="BM665" s="67">
        <v>117.78</v>
      </c>
      <c r="BN665" s="67">
        <v>52.57</v>
      </c>
      <c r="BO665" s="67">
        <v>11.08</v>
      </c>
      <c r="BP665" s="67">
        <v>48.31</v>
      </c>
      <c r="BQ665" s="67">
        <v>6.44</v>
      </c>
      <c r="BR665" s="67"/>
      <c r="BS665" s="67">
        <v>6.23</v>
      </c>
      <c r="BT665" s="67">
        <v>962.83</v>
      </c>
      <c r="BU665" s="67">
        <v>12.16</v>
      </c>
      <c r="BV665" s="67">
        <v>22.93</v>
      </c>
      <c r="BW665" s="67">
        <v>2.65</v>
      </c>
      <c r="BX665" s="67">
        <v>9.58</v>
      </c>
      <c r="BY665" s="67">
        <v>2.09</v>
      </c>
      <c r="BZ665" s="67">
        <v>0.26</v>
      </c>
      <c r="CA665" s="67">
        <v>2.2799999999999998</v>
      </c>
      <c r="CB665" s="67">
        <v>0.33100000000000002</v>
      </c>
      <c r="CC665" s="67">
        <v>2.19</v>
      </c>
      <c r="CD665" s="67">
        <v>0.43</v>
      </c>
      <c r="CE665" s="67">
        <v>1.05</v>
      </c>
      <c r="CF665" s="67">
        <v>0.16800000000000001</v>
      </c>
      <c r="CG665" s="67">
        <v>1.29</v>
      </c>
      <c r="CH665" s="67">
        <v>0.17599999999999999</v>
      </c>
      <c r="CI665" s="67">
        <v>1.99</v>
      </c>
      <c r="CJ665" s="67">
        <v>0.82</v>
      </c>
      <c r="CK665" s="67">
        <v>13.27</v>
      </c>
      <c r="CL665" s="67">
        <v>12.42</v>
      </c>
      <c r="CM665" s="67">
        <v>4.62</v>
      </c>
      <c r="CN665" s="67">
        <f t="shared" ref="CN665:CN670" si="916">BU665/CL665</f>
        <v>0.97906602254428343</v>
      </c>
      <c r="CO665" s="67">
        <f t="shared" ref="CO665:CO670" si="917">BU665/CG665</f>
        <v>9.4263565891472858</v>
      </c>
      <c r="CP665" s="67">
        <f t="shared" ref="CP665:CP670" si="918">BM665/BU665</f>
        <v>9.6858552631578956</v>
      </c>
      <c r="CQ665" s="62">
        <f t="shared" ref="CQ665:CQ670" si="919">BU665/BY665</f>
        <v>5.8181818181818183</v>
      </c>
      <c r="CR665" s="67">
        <f t="shared" ref="CR665:CR670" si="920">BV665/CG665</f>
        <v>17.77519379844961</v>
      </c>
      <c r="CS665" s="67">
        <f t="shared" ref="CS665:CS670" si="921">BP665/BS665</f>
        <v>7.7544141252006415</v>
      </c>
      <c r="CT665" s="62">
        <f t="shared" ref="CT665:CT670" si="922">CK665/BX665</f>
        <v>1.3851774530271399</v>
      </c>
      <c r="CU665" s="67">
        <f t="shared" ref="CU665:CU670" si="923">AY665/BO665</f>
        <v>3.998194945848375</v>
      </c>
      <c r="CV665" s="62">
        <f t="shared" ref="CV665:CV670" si="924">BQ665/BM665</f>
        <v>5.4678213618610971E-2</v>
      </c>
      <c r="CW665" s="62">
        <f t="shared" ref="CW665:CW670" si="925">BT665/BV665</f>
        <v>41.989969472307024</v>
      </c>
      <c r="CX665" s="62">
        <f t="shared" ref="CX665:CX670" si="926">BV665/CK665</f>
        <v>1.7279577995478523</v>
      </c>
      <c r="CY665" s="62">
        <f t="shared" ref="CY665:CY670" si="927">CM665/CL665</f>
        <v>0.3719806763285024</v>
      </c>
      <c r="CZ665" s="62">
        <f t="shared" ref="CZ665:CZ670" si="928">BT665/BU665</f>
        <v>79.180098684210535</v>
      </c>
      <c r="DA665" s="62">
        <f t="shared" ref="DA665:DA670" si="929">CM665/CK665</f>
        <v>0.34815373021853807</v>
      </c>
      <c r="DB665" s="67">
        <f t="shared" ref="DB665:DB670" si="930">BT665/BM665</f>
        <v>8.1748174562744094</v>
      </c>
      <c r="DC665" s="67">
        <f t="shared" ref="DC665:DC670" si="931">BQ665/CJ665</f>
        <v>7.8536585365853666</v>
      </c>
      <c r="DD665" s="67">
        <f t="shared" ref="DD665:DD670" si="932">BT665/CL665</f>
        <v>77.522544283413851</v>
      </c>
      <c r="DE665" s="67">
        <f t="shared" ref="DE665:DE670" si="933">CL665/CJ665</f>
        <v>15.146341463414634</v>
      </c>
      <c r="DF665" s="67">
        <f t="shared" ref="DF665:DF670" si="934">BT665/BQ665</f>
        <v>149.50776397515529</v>
      </c>
      <c r="DG665" s="67">
        <f t="shared" ref="DG665:DG670" si="935">BQ665/CL665</f>
        <v>0.5185185185185186</v>
      </c>
      <c r="DH665" s="67">
        <f t="shared" ref="DH665:DH670" si="936">BM665/CI665</f>
        <v>59.185929648241206</v>
      </c>
      <c r="DI665" s="67">
        <f t="shared" ref="DI665:DI670" si="937">BM665/BX665</f>
        <v>12.294363256784969</v>
      </c>
      <c r="DJ665" s="67">
        <f t="shared" ref="DJ665:DJ670" si="938">BM665/BN665</f>
        <v>2.2404413163401178</v>
      </c>
      <c r="DK665" s="67">
        <f t="shared" ref="DK665:DK670" si="939">BT665/BP665</f>
        <v>19.93024218588284</v>
      </c>
      <c r="DL665" s="67">
        <f t="shared" ref="DL665:DL670" si="940">(M665*0.59933)/BP665*10000</f>
        <v>1.8608880149037466</v>
      </c>
      <c r="DM665" s="67">
        <f t="shared" ref="DM665:DM670" si="941">BP665/BQ665</f>
        <v>7.5015527950310554</v>
      </c>
      <c r="DN665" s="67">
        <f t="shared" ref="DN665:DN670" si="942">CC665/CH665</f>
        <v>12.443181818181818</v>
      </c>
      <c r="DO665" s="67">
        <f t="shared" ref="DO665:DO670" si="943">BU665/BQ665</f>
        <v>1.8881987577639752</v>
      </c>
      <c r="DP665" s="67">
        <f t="shared" ref="DP665:DP670" si="944">BY665/CG665</f>
        <v>1.6201550387596897</v>
      </c>
      <c r="DQ665" s="67">
        <f t="shared" ref="DQ665:DQ670" si="945">CJ665/CM665</f>
        <v>0.17748917748917747</v>
      </c>
      <c r="DR665" s="67">
        <f t="shared" ref="DR665:DR670" si="946">BQ665/BP665</f>
        <v>0.13330573380252536</v>
      </c>
      <c r="DS665" s="67">
        <f t="shared" ref="DS665:DS670" si="947">BV665/BZ665</f>
        <v>88.192307692307693</v>
      </c>
      <c r="DT665" s="67">
        <f t="shared" ref="DT665:DT670" si="948">BV665/CI665</f>
        <v>11.522613065326633</v>
      </c>
      <c r="DU665" s="67">
        <f t="shared" ref="DU665:DU670" si="949">BY665/BX665</f>
        <v>0.21816283924843421</v>
      </c>
      <c r="DV665" s="67">
        <f t="shared" ref="DV665:DV670" si="950">BY665/BP665</f>
        <v>4.3262264541502789E-2</v>
      </c>
      <c r="DW665" s="67">
        <f t="shared" ref="DW665:DW670" si="951">CH665/CI665</f>
        <v>8.8442211055276373E-2</v>
      </c>
      <c r="DX665" s="67"/>
      <c r="DY665" s="67">
        <f t="shared" ref="DY665:DY670" si="952">BM665/CL665</f>
        <v>9.4830917874396139</v>
      </c>
      <c r="DZ665" s="67">
        <f t="shared" ref="DZ665:DZ670" si="953">BQ665/(M664*0.59933)</f>
        <v>325.606163564849</v>
      </c>
      <c r="EA665" s="67">
        <f t="shared" ref="EA665:EA670" si="954">BP665/CI665</f>
        <v>24.276381909547741</v>
      </c>
      <c r="EB665" s="67">
        <f t="shared" ref="EB665:EB670" si="955">BQ665/CM665</f>
        <v>1.393939393939394</v>
      </c>
      <c r="EC665" s="67">
        <f t="shared" ref="EC665:EC670" si="956">BM665/BS665</f>
        <v>18.905296950240768</v>
      </c>
      <c r="ED665" s="67">
        <f t="shared" ref="ED665:ED670" si="957">BV665/CM665</f>
        <v>4.9632034632034632</v>
      </c>
      <c r="EE665" s="67">
        <f t="shared" ref="EE665:EE670" si="958">BN665/BX665</f>
        <v>5.4874739039665972</v>
      </c>
      <c r="EF665" s="67">
        <f t="shared" ref="EF665:EF670" si="959">CM665/BU665</f>
        <v>0.37993421052631582</v>
      </c>
      <c r="EG665" s="67">
        <f t="shared" ref="EG665:EG670" si="960">BT665/BU665*0.1</f>
        <v>7.9180098684210538</v>
      </c>
      <c r="EH665" s="67">
        <f t="shared" ref="EH665:EH670" si="961">BT665/BU665*0.3</f>
        <v>23.75402960526316</v>
      </c>
      <c r="EI665" s="67">
        <f t="shared" ref="EI665:EI670" si="962">DM665*1.1</f>
        <v>8.2517080745341609</v>
      </c>
      <c r="EJ665" s="67">
        <f t="shared" ref="EJ665:EJ670" si="963">CY665*50</f>
        <v>18.59903381642512</v>
      </c>
      <c r="EK665" s="67">
        <f t="shared" ref="EK665:EK670" si="964">CR665*1.5</f>
        <v>26.662790697674417</v>
      </c>
      <c r="EL665" s="67">
        <f t="shared" ref="EL665:EL670" si="965">CI665/3</f>
        <v>0.66333333333333333</v>
      </c>
    </row>
    <row r="666" spans="1:155" s="5" customFormat="1" ht="15">
      <c r="B666" s="5" t="s">
        <v>529</v>
      </c>
      <c r="C666" s="29" t="s">
        <v>530</v>
      </c>
      <c r="G666" s="100">
        <v>755660</v>
      </c>
      <c r="H666" s="100">
        <v>1603510</v>
      </c>
      <c r="I666" s="67">
        <v>3.2360000000000002</v>
      </c>
      <c r="J666" s="67">
        <v>3.819</v>
      </c>
      <c r="K666" s="67">
        <v>0.45400000000000001</v>
      </c>
      <c r="L666" s="67">
        <v>72.728999999999999</v>
      </c>
      <c r="M666" s="67">
        <v>8.5000000000000006E-2</v>
      </c>
      <c r="N666" s="67">
        <v>8.5999999999999993E-2</v>
      </c>
      <c r="O666" s="67">
        <v>0.51200000000000001</v>
      </c>
      <c r="P666" s="67">
        <v>2.5000000000000001E-2</v>
      </c>
      <c r="Q666" s="67">
        <v>12.26</v>
      </c>
      <c r="R666" s="67">
        <v>0</v>
      </c>
      <c r="S666" s="67">
        <v>93.21</v>
      </c>
      <c r="V666" s="67">
        <f t="shared" si="905"/>
        <v>3.4717305010192043</v>
      </c>
      <c r="W666" s="67"/>
      <c r="X666" s="67">
        <f t="shared" si="906"/>
        <v>4.0971998712584483</v>
      </c>
      <c r="Y666" s="67"/>
      <c r="Z666" s="67">
        <f t="shared" si="907"/>
        <v>0.48707220255337413</v>
      </c>
      <c r="AA666" s="67"/>
      <c r="AB666" s="67">
        <f t="shared" si="908"/>
        <v>78.027035725780493</v>
      </c>
      <c r="AC666" s="67"/>
      <c r="AD666" s="67">
        <f t="shared" si="909"/>
        <v>9.1191932196116307E-2</v>
      </c>
      <c r="AE666" s="67"/>
      <c r="AF666" s="67">
        <f t="shared" si="910"/>
        <v>9.2264778457247079E-2</v>
      </c>
      <c r="AG666" s="67"/>
      <c r="AH666" s="67">
        <f t="shared" si="911"/>
        <v>0.54929728569895941</v>
      </c>
      <c r="AI666" s="67"/>
      <c r="AJ666" s="62">
        <f t="shared" si="912"/>
        <v>2.6821156528269503E-2</v>
      </c>
      <c r="AK666" s="62"/>
      <c r="AL666" s="67">
        <f t="shared" si="913"/>
        <v>13.153095161463364</v>
      </c>
      <c r="AM666" s="67"/>
      <c r="AN666" s="62">
        <f t="shared" si="914"/>
        <v>0</v>
      </c>
      <c r="AO666" s="62"/>
      <c r="AP666" s="67">
        <f t="shared" si="915"/>
        <v>7.5689303722776522</v>
      </c>
      <c r="AQ666" s="67"/>
      <c r="AR666" s="67"/>
      <c r="AS666" s="67"/>
      <c r="AT666" s="67"/>
      <c r="AU666" s="67"/>
      <c r="AV666" s="67"/>
      <c r="AW666" s="67"/>
      <c r="AX666" s="67"/>
      <c r="AY666" s="67">
        <v>30.87</v>
      </c>
      <c r="AZ666" s="67"/>
      <c r="BA666" s="67"/>
      <c r="BB666" s="67"/>
      <c r="BC666" s="67"/>
      <c r="BD666" s="67">
        <v>9.1300000000000008</v>
      </c>
      <c r="BE666" s="67"/>
      <c r="BF666" s="67"/>
      <c r="BG666" s="67"/>
      <c r="BH666" s="67"/>
      <c r="BI666" s="67"/>
      <c r="BJ666" s="67"/>
      <c r="BK666" s="67"/>
      <c r="BL666" s="67"/>
      <c r="BM666" s="67">
        <v>100.39</v>
      </c>
      <c r="BN666" s="67">
        <v>77.08</v>
      </c>
      <c r="BO666" s="67">
        <v>12.12</v>
      </c>
      <c r="BP666" s="67">
        <v>70.010000000000005</v>
      </c>
      <c r="BQ666" s="67">
        <v>6.84</v>
      </c>
      <c r="BR666" s="67"/>
      <c r="BS666" s="67">
        <v>4.42</v>
      </c>
      <c r="BT666" s="67">
        <v>932.99</v>
      </c>
      <c r="BU666" s="67">
        <v>12.34</v>
      </c>
      <c r="BV666" s="67">
        <v>31.95</v>
      </c>
      <c r="BW666" s="67">
        <v>2.94</v>
      </c>
      <c r="BX666" s="67">
        <v>10.27</v>
      </c>
      <c r="BY666" s="67">
        <v>2.12</v>
      </c>
      <c r="BZ666" s="67">
        <v>0.33</v>
      </c>
      <c r="CA666" s="67">
        <v>2.12</v>
      </c>
      <c r="CB666" s="67">
        <v>0.34399999999999997</v>
      </c>
      <c r="CC666" s="67">
        <v>2.19</v>
      </c>
      <c r="CD666" s="67">
        <v>0.47</v>
      </c>
      <c r="CE666" s="67">
        <v>1.2</v>
      </c>
      <c r="CF666" s="67">
        <v>0.17599999999999999</v>
      </c>
      <c r="CG666" s="67">
        <v>1.41</v>
      </c>
      <c r="CH666" s="67">
        <v>0.21199999999999999</v>
      </c>
      <c r="CI666" s="67">
        <v>2.4</v>
      </c>
      <c r="CJ666" s="67">
        <v>0.95</v>
      </c>
      <c r="CK666" s="67">
        <v>17.850000000000001</v>
      </c>
      <c r="CL666" s="67">
        <v>13.21</v>
      </c>
      <c r="CM666" s="67">
        <v>3.74</v>
      </c>
      <c r="CN666" s="67">
        <f t="shared" si="916"/>
        <v>0.93414080242240716</v>
      </c>
      <c r="CO666" s="67">
        <f t="shared" si="917"/>
        <v>8.75177304964539</v>
      </c>
      <c r="CP666" s="67">
        <f t="shared" si="918"/>
        <v>8.1353322528363048</v>
      </c>
      <c r="CQ666" s="62">
        <f t="shared" si="919"/>
        <v>5.8207547169811313</v>
      </c>
      <c r="CR666" s="67">
        <f t="shared" si="920"/>
        <v>22.659574468085108</v>
      </c>
      <c r="CS666" s="67">
        <f t="shared" si="921"/>
        <v>15.839366515837105</v>
      </c>
      <c r="CT666" s="62">
        <f t="shared" si="922"/>
        <v>1.738072054527751</v>
      </c>
      <c r="CU666" s="67">
        <f t="shared" si="923"/>
        <v>2.5470297029702973</v>
      </c>
      <c r="CV666" s="62">
        <f t="shared" si="924"/>
        <v>6.8134276322342854E-2</v>
      </c>
      <c r="CW666" s="62">
        <f t="shared" si="925"/>
        <v>29.201564945226917</v>
      </c>
      <c r="CX666" s="62">
        <f t="shared" si="926"/>
        <v>1.7899159663865545</v>
      </c>
      <c r="CY666" s="62">
        <f t="shared" si="927"/>
        <v>0.28311884935654807</v>
      </c>
      <c r="CZ666" s="62">
        <f t="shared" si="928"/>
        <v>75.606969205834687</v>
      </c>
      <c r="DA666" s="62">
        <f t="shared" si="929"/>
        <v>0.20952380952380953</v>
      </c>
      <c r="DB666" s="67">
        <f t="shared" si="930"/>
        <v>9.2936547464886949</v>
      </c>
      <c r="DC666" s="67">
        <f t="shared" si="931"/>
        <v>7.2</v>
      </c>
      <c r="DD666" s="67">
        <f t="shared" si="932"/>
        <v>70.62755488266464</v>
      </c>
      <c r="DE666" s="67">
        <f t="shared" si="933"/>
        <v>13.905263157894739</v>
      </c>
      <c r="DF666" s="67">
        <f t="shared" si="934"/>
        <v>136.40204678362574</v>
      </c>
      <c r="DG666" s="67">
        <f t="shared" si="935"/>
        <v>0.51778955336866006</v>
      </c>
      <c r="DH666" s="67">
        <f t="shared" si="936"/>
        <v>41.829166666666666</v>
      </c>
      <c r="DI666" s="67">
        <f t="shared" si="937"/>
        <v>9.7750730282375855</v>
      </c>
      <c r="DJ666" s="67">
        <f t="shared" si="938"/>
        <v>1.3024130773222626</v>
      </c>
      <c r="DK666" s="67">
        <f t="shared" si="939"/>
        <v>13.326524782173975</v>
      </c>
      <c r="DL666" s="67">
        <f t="shared" si="940"/>
        <v>7.2765390658477358</v>
      </c>
      <c r="DM666" s="67">
        <f t="shared" si="941"/>
        <v>10.235380116959066</v>
      </c>
      <c r="DN666" s="67">
        <f t="shared" si="942"/>
        <v>10.330188679245284</v>
      </c>
      <c r="DO666" s="67">
        <f t="shared" si="943"/>
        <v>1.804093567251462</v>
      </c>
      <c r="DP666" s="67">
        <f t="shared" si="944"/>
        <v>1.5035460992907803</v>
      </c>
      <c r="DQ666" s="67">
        <f t="shared" si="945"/>
        <v>0.25401069518716574</v>
      </c>
      <c r="DR666" s="67">
        <f t="shared" si="946"/>
        <v>9.7700328524496491E-2</v>
      </c>
      <c r="DS666" s="67">
        <f t="shared" si="947"/>
        <v>96.818181818181813</v>
      </c>
      <c r="DT666" s="67">
        <f t="shared" si="948"/>
        <v>13.3125</v>
      </c>
      <c r="DU666" s="67">
        <f t="shared" si="949"/>
        <v>0.2064264849074976</v>
      </c>
      <c r="DV666" s="67">
        <f t="shared" si="950"/>
        <v>3.0281388373089559E-2</v>
      </c>
      <c r="DW666" s="67">
        <f t="shared" si="951"/>
        <v>8.8333333333333333E-2</v>
      </c>
      <c r="DX666" s="67">
        <f>(J665*0.83014)/BU666</f>
        <v>0.27077094813614261</v>
      </c>
      <c r="DY666" s="67">
        <f t="shared" si="952"/>
        <v>7.5995457986373953</v>
      </c>
      <c r="DZ666" s="67">
        <f t="shared" si="953"/>
        <v>760.84961540386769</v>
      </c>
      <c r="EA666" s="67">
        <f t="shared" si="954"/>
        <v>29.170833333333338</v>
      </c>
      <c r="EB666" s="67">
        <f t="shared" si="955"/>
        <v>1.8288770053475933</v>
      </c>
      <c r="EC666" s="67">
        <f t="shared" si="956"/>
        <v>22.712669683257918</v>
      </c>
      <c r="ED666" s="67">
        <f t="shared" si="957"/>
        <v>8.5427807486631018</v>
      </c>
      <c r="EE666" s="67">
        <f t="shared" si="958"/>
        <v>7.5053554040895811</v>
      </c>
      <c r="EF666" s="67">
        <f t="shared" si="959"/>
        <v>0.30307941653160458</v>
      </c>
      <c r="EG666" s="67">
        <f t="shared" si="960"/>
        <v>7.5606969205834691</v>
      </c>
      <c r="EH666" s="67">
        <f t="shared" si="961"/>
        <v>22.682090761750406</v>
      </c>
      <c r="EI666" s="67">
        <f t="shared" si="962"/>
        <v>11.258918128654972</v>
      </c>
      <c r="EJ666" s="67">
        <f t="shared" si="963"/>
        <v>14.155942467827403</v>
      </c>
      <c r="EK666" s="67">
        <f t="shared" si="964"/>
        <v>33.98936170212766</v>
      </c>
      <c r="EL666" s="67">
        <f t="shared" si="965"/>
        <v>0.79999999999999993</v>
      </c>
    </row>
    <row r="667" spans="1:155" s="5" customFormat="1">
      <c r="A667" s="29"/>
      <c r="B667" s="5" t="s">
        <v>531</v>
      </c>
      <c r="C667" s="29" t="s">
        <v>530</v>
      </c>
      <c r="I667" s="67">
        <v>2.6760000000000002</v>
      </c>
      <c r="J667" s="67">
        <v>4.5060000000000002</v>
      </c>
      <c r="K667" s="67">
        <v>0.53400000000000003</v>
      </c>
      <c r="L667" s="67">
        <v>72.010999999999996</v>
      </c>
      <c r="M667" s="67">
        <v>0.113</v>
      </c>
      <c r="N667" s="67">
        <v>7.2999999999999995E-2</v>
      </c>
      <c r="O667" s="67">
        <v>0.60399999999999998</v>
      </c>
      <c r="P667" s="67">
        <v>6.6000000000000003E-2</v>
      </c>
      <c r="Q667" s="67">
        <v>12.064</v>
      </c>
      <c r="R667" s="67">
        <v>0</v>
      </c>
      <c r="S667" s="67">
        <v>92.650999999999996</v>
      </c>
      <c r="V667" s="67">
        <f t="shared" si="905"/>
        <v>2.8882580867988477</v>
      </c>
      <c r="W667" s="67"/>
      <c r="X667" s="67">
        <f t="shared" si="906"/>
        <v>4.8634121596097186</v>
      </c>
      <c r="Y667" s="67"/>
      <c r="Z667" s="67">
        <f t="shared" si="907"/>
        <v>0.57635643436120498</v>
      </c>
      <c r="AA667" s="67"/>
      <c r="AB667" s="67">
        <f t="shared" si="908"/>
        <v>77.722852424690501</v>
      </c>
      <c r="AC667" s="67"/>
      <c r="AD667" s="67">
        <f t="shared" si="909"/>
        <v>0.12196306569815761</v>
      </c>
      <c r="AE667" s="67"/>
      <c r="AF667" s="67">
        <f t="shared" si="910"/>
        <v>7.879029907934075E-2</v>
      </c>
      <c r="AG667" s="67"/>
      <c r="AH667" s="67">
        <f t="shared" si="911"/>
        <v>0.65190877594413443</v>
      </c>
      <c r="AI667" s="67"/>
      <c r="AJ667" s="62">
        <f t="shared" si="912"/>
        <v>7.1235064921047808E-2</v>
      </c>
      <c r="AK667" s="62"/>
      <c r="AL667" s="67">
        <f t="shared" si="913"/>
        <v>13.020906412235163</v>
      </c>
      <c r="AM667" s="67"/>
      <c r="AN667" s="62">
        <f t="shared" si="914"/>
        <v>0</v>
      </c>
      <c r="AO667" s="62"/>
      <c r="AP667" s="67">
        <f t="shared" si="915"/>
        <v>7.7516702464085663</v>
      </c>
      <c r="AQ667" s="67"/>
      <c r="AR667" s="67"/>
      <c r="AS667" s="67"/>
      <c r="AT667" s="67"/>
      <c r="AU667" s="67"/>
      <c r="AV667" s="67"/>
      <c r="AW667" s="67"/>
      <c r="AX667" s="67"/>
      <c r="AY667" s="67">
        <v>40.47</v>
      </c>
      <c r="AZ667" s="67"/>
      <c r="BA667" s="67"/>
      <c r="BB667" s="67"/>
      <c r="BC667" s="67"/>
      <c r="BD667" s="67">
        <v>7.03</v>
      </c>
      <c r="BE667" s="67"/>
      <c r="BF667" s="67"/>
      <c r="BG667" s="67"/>
      <c r="BH667" s="67"/>
      <c r="BI667" s="67"/>
      <c r="BJ667" s="67"/>
      <c r="BK667" s="67"/>
      <c r="BL667" s="67"/>
      <c r="BM667" s="67">
        <v>108.63</v>
      </c>
      <c r="BN667" s="67">
        <v>56.76</v>
      </c>
      <c r="BO667" s="67">
        <v>10.210000000000001</v>
      </c>
      <c r="BP667" s="67">
        <v>49.39</v>
      </c>
      <c r="BQ667" s="67">
        <v>6.25</v>
      </c>
      <c r="BR667" s="67"/>
      <c r="BS667" s="67">
        <v>4.99</v>
      </c>
      <c r="BT667" s="67">
        <v>937.64</v>
      </c>
      <c r="BU667" s="67">
        <v>13.46</v>
      </c>
      <c r="BV667" s="67">
        <v>26.21</v>
      </c>
      <c r="BW667" s="67">
        <v>3.19</v>
      </c>
      <c r="BX667" s="67">
        <v>10.55</v>
      </c>
      <c r="BY667" s="67">
        <v>2.16</v>
      </c>
      <c r="BZ667" s="67">
        <v>0.32200000000000001</v>
      </c>
      <c r="CA667" s="67">
        <v>1.82</v>
      </c>
      <c r="CB667" s="67">
        <v>0.23699999999999999</v>
      </c>
      <c r="CC667" s="67">
        <v>2.09</v>
      </c>
      <c r="CD667" s="67">
        <v>0.39900000000000002</v>
      </c>
      <c r="CE667" s="67">
        <v>1.05</v>
      </c>
      <c r="CF667" s="67">
        <v>0.20200000000000001</v>
      </c>
      <c r="CG667" s="67">
        <v>1.3</v>
      </c>
      <c r="CH667" s="67">
        <v>0.20599999999999999</v>
      </c>
      <c r="CI667" s="67">
        <v>1.84</v>
      </c>
      <c r="CJ667" s="67">
        <v>0.8</v>
      </c>
      <c r="CK667" s="67">
        <v>12.26</v>
      </c>
      <c r="CL667" s="67">
        <v>11.61</v>
      </c>
      <c r="CM667" s="67">
        <v>4.01</v>
      </c>
      <c r="CN667" s="67">
        <f t="shared" si="916"/>
        <v>1.1593453919035315</v>
      </c>
      <c r="CO667" s="67">
        <f t="shared" si="917"/>
        <v>10.353846153846154</v>
      </c>
      <c r="CP667" s="67">
        <f t="shared" si="918"/>
        <v>8.0705794947994054</v>
      </c>
      <c r="CQ667" s="62">
        <f t="shared" si="919"/>
        <v>6.2314814814814818</v>
      </c>
      <c r="CR667" s="67">
        <f t="shared" si="920"/>
        <v>20.161538461538463</v>
      </c>
      <c r="CS667" s="67">
        <f t="shared" si="921"/>
        <v>9.8977955911823639</v>
      </c>
      <c r="CT667" s="62">
        <f t="shared" si="922"/>
        <v>1.162085308056872</v>
      </c>
      <c r="CU667" s="67">
        <f t="shared" si="923"/>
        <v>3.963761018609206</v>
      </c>
      <c r="CV667" s="62">
        <f t="shared" si="924"/>
        <v>5.7534750989597719E-2</v>
      </c>
      <c r="CW667" s="62">
        <f t="shared" si="925"/>
        <v>35.774132010682941</v>
      </c>
      <c r="CX667" s="62">
        <f t="shared" si="926"/>
        <v>2.1378466557911908</v>
      </c>
      <c r="CY667" s="62">
        <f t="shared" si="927"/>
        <v>0.34539190353143839</v>
      </c>
      <c r="CZ667" s="62">
        <f t="shared" si="928"/>
        <v>69.661218424962854</v>
      </c>
      <c r="DA667" s="62">
        <f t="shared" si="929"/>
        <v>0.3270799347471452</v>
      </c>
      <c r="DB667" s="67">
        <f t="shared" si="930"/>
        <v>8.6315014268618242</v>
      </c>
      <c r="DC667" s="67">
        <f t="shared" si="931"/>
        <v>7.8125</v>
      </c>
      <c r="DD667" s="67">
        <f t="shared" si="932"/>
        <v>80.761412575366066</v>
      </c>
      <c r="DE667" s="67">
        <f t="shared" si="933"/>
        <v>14.512499999999999</v>
      </c>
      <c r="DF667" s="67">
        <f t="shared" si="934"/>
        <v>150.0224</v>
      </c>
      <c r="DG667" s="67">
        <f t="shared" si="935"/>
        <v>0.53832902670111971</v>
      </c>
      <c r="DH667" s="67">
        <f t="shared" si="936"/>
        <v>59.038043478260867</v>
      </c>
      <c r="DI667" s="67">
        <f t="shared" si="937"/>
        <v>10.296682464454975</v>
      </c>
      <c r="DJ667" s="67">
        <f t="shared" si="938"/>
        <v>1.9138477801268499</v>
      </c>
      <c r="DK667" s="67">
        <f t="shared" si="939"/>
        <v>18.984409799554566</v>
      </c>
      <c r="DL667" s="67">
        <f t="shared" si="940"/>
        <v>13.712146183437945</v>
      </c>
      <c r="DM667" s="67">
        <f t="shared" si="941"/>
        <v>7.9024000000000001</v>
      </c>
      <c r="DN667" s="67">
        <f t="shared" si="942"/>
        <v>10.145631067961165</v>
      </c>
      <c r="DO667" s="67">
        <f t="shared" si="943"/>
        <v>2.1536</v>
      </c>
      <c r="DP667" s="67">
        <f t="shared" si="944"/>
        <v>1.6615384615384616</v>
      </c>
      <c r="DQ667" s="67">
        <f t="shared" si="945"/>
        <v>0.19950124688279303</v>
      </c>
      <c r="DR667" s="67">
        <f t="shared" si="946"/>
        <v>0.12654383478436931</v>
      </c>
      <c r="DS667" s="67">
        <f t="shared" si="947"/>
        <v>81.397515527950304</v>
      </c>
      <c r="DT667" s="67">
        <f t="shared" si="948"/>
        <v>14.244565217391305</v>
      </c>
      <c r="DU667" s="67">
        <f t="shared" si="949"/>
        <v>0.204739336492891</v>
      </c>
      <c r="DV667" s="67">
        <f t="shared" si="950"/>
        <v>4.3733549301478034E-2</v>
      </c>
      <c r="DW667" s="67">
        <f t="shared" si="951"/>
        <v>0.11195652173913043</v>
      </c>
      <c r="DX667" s="67">
        <f>(J666*0.83014)/BU667</f>
        <v>0.23553526448736994</v>
      </c>
      <c r="DY667" s="67">
        <f t="shared" si="952"/>
        <v>9.3565891472868223</v>
      </c>
      <c r="DZ667" s="67">
        <f t="shared" si="953"/>
        <v>122.68601899572168</v>
      </c>
      <c r="EA667" s="67">
        <f t="shared" si="954"/>
        <v>26.842391304347824</v>
      </c>
      <c r="EB667" s="67">
        <f t="shared" si="955"/>
        <v>1.5586034912718205</v>
      </c>
      <c r="EC667" s="67">
        <f t="shared" si="956"/>
        <v>21.76953907815631</v>
      </c>
      <c r="ED667" s="67">
        <f t="shared" si="957"/>
        <v>6.5361596009975065</v>
      </c>
      <c r="EE667" s="67">
        <f t="shared" si="958"/>
        <v>5.380094786729857</v>
      </c>
      <c r="EF667" s="67">
        <f t="shared" si="959"/>
        <v>0.29791976225854377</v>
      </c>
      <c r="EG667" s="67">
        <f t="shared" si="960"/>
        <v>6.9661218424962854</v>
      </c>
      <c r="EH667" s="67">
        <f t="shared" si="961"/>
        <v>20.898365527488856</v>
      </c>
      <c r="EI667" s="67">
        <f t="shared" si="962"/>
        <v>8.6926400000000008</v>
      </c>
      <c r="EJ667" s="67">
        <f t="shared" si="963"/>
        <v>17.269595176571919</v>
      </c>
      <c r="EK667" s="67">
        <f t="shared" si="964"/>
        <v>30.242307692307694</v>
      </c>
      <c r="EL667" s="67">
        <f t="shared" si="965"/>
        <v>0.6133333333333334</v>
      </c>
    </row>
    <row r="668" spans="1:155" s="5" customFormat="1">
      <c r="A668" s="29" t="s">
        <v>532</v>
      </c>
      <c r="B668" s="5" t="s">
        <v>533</v>
      </c>
      <c r="C668" s="29" t="s">
        <v>530</v>
      </c>
      <c r="I668" s="67">
        <v>3.4369999999999998</v>
      </c>
      <c r="J668" s="67">
        <v>3.9790000000000001</v>
      </c>
      <c r="K668" s="67">
        <v>0.48099999999999998</v>
      </c>
      <c r="L668" s="67">
        <v>72.903000000000006</v>
      </c>
      <c r="M668" s="67">
        <v>8.5000000000000006E-2</v>
      </c>
      <c r="N668" s="67">
        <v>6.5000000000000002E-2</v>
      </c>
      <c r="O668" s="67">
        <v>0.45500000000000002</v>
      </c>
      <c r="P668" s="67">
        <v>0.114</v>
      </c>
      <c r="Q668" s="67">
        <v>12.036</v>
      </c>
      <c r="R668" s="67">
        <v>0</v>
      </c>
      <c r="S668" s="67">
        <v>93.557000000000002</v>
      </c>
      <c r="V668" s="67">
        <f t="shared" si="905"/>
        <v>3.6736962493453187</v>
      </c>
      <c r="W668" s="67"/>
      <c r="X668" s="67">
        <f t="shared" si="906"/>
        <v>4.2530222217471705</v>
      </c>
      <c r="Y668" s="67"/>
      <c r="Z668" s="67">
        <f t="shared" si="907"/>
        <v>0.5141250788289492</v>
      </c>
      <c r="AA668" s="67"/>
      <c r="AB668" s="67">
        <f t="shared" si="908"/>
        <v>77.92361875648001</v>
      </c>
      <c r="AC668" s="67"/>
      <c r="AD668" s="67">
        <f t="shared" si="909"/>
        <v>9.085370415896192E-2</v>
      </c>
      <c r="AE668" s="67"/>
      <c r="AF668" s="67">
        <f t="shared" si="910"/>
        <v>6.9476362003912051E-2</v>
      </c>
      <c r="AG668" s="67"/>
      <c r="AH668" s="67">
        <f t="shared" si="911"/>
        <v>0.48633453402738436</v>
      </c>
      <c r="AI668" s="67"/>
      <c r="AJ668" s="62">
        <f t="shared" si="912"/>
        <v>0.12185085028378422</v>
      </c>
      <c r="AK668" s="62"/>
      <c r="AL668" s="67">
        <f t="shared" si="913"/>
        <v>12.864884508909006</v>
      </c>
      <c r="AM668" s="67"/>
      <c r="AN668" s="62">
        <f t="shared" si="914"/>
        <v>0</v>
      </c>
      <c r="AO668" s="62"/>
      <c r="AP668" s="67">
        <f t="shared" si="915"/>
        <v>7.9267184710924887</v>
      </c>
      <c r="AQ668" s="67"/>
      <c r="AR668" s="67"/>
      <c r="AS668" s="67"/>
      <c r="AT668" s="67"/>
      <c r="AU668" s="67"/>
      <c r="AV668" s="67"/>
      <c r="AW668" s="67"/>
      <c r="AX668" s="67"/>
      <c r="AY668" s="67">
        <v>26.99</v>
      </c>
      <c r="AZ668" s="67"/>
      <c r="BA668" s="67"/>
      <c r="BB668" s="67"/>
      <c r="BC668" s="67"/>
      <c r="BD668" s="67">
        <v>6.2</v>
      </c>
      <c r="BE668" s="67"/>
      <c r="BF668" s="67"/>
      <c r="BG668" s="67"/>
      <c r="BH668" s="67"/>
      <c r="BI668" s="67"/>
      <c r="BJ668" s="67"/>
      <c r="BK668" s="67"/>
      <c r="BL668" s="67"/>
      <c r="BM668" s="67">
        <v>113.21</v>
      </c>
      <c r="BN668" s="67">
        <v>54.88</v>
      </c>
      <c r="BO668" s="67">
        <v>9.9600000000000009</v>
      </c>
      <c r="BP668" s="67">
        <v>45.42</v>
      </c>
      <c r="BQ668" s="67">
        <v>6.01</v>
      </c>
      <c r="BR668" s="67"/>
      <c r="BS668" s="67">
        <v>4.32</v>
      </c>
      <c r="BT668" s="67">
        <v>877.11</v>
      </c>
      <c r="BU668" s="67">
        <v>13.54</v>
      </c>
      <c r="BV668" s="67">
        <v>24.08</v>
      </c>
      <c r="BW668" s="67">
        <v>2.83</v>
      </c>
      <c r="BX668" s="67">
        <v>9.52</v>
      </c>
      <c r="BY668" s="67">
        <v>1.93</v>
      </c>
      <c r="BZ668" s="67">
        <v>0.27900000000000003</v>
      </c>
      <c r="CA668" s="67">
        <v>1.62</v>
      </c>
      <c r="CB668" s="67">
        <v>0.27900000000000003</v>
      </c>
      <c r="CC668" s="67">
        <v>1.42</v>
      </c>
      <c r="CD668" s="67">
        <v>0.34200000000000003</v>
      </c>
      <c r="CE668" s="67">
        <v>1.02</v>
      </c>
      <c r="CF668" s="67">
        <v>0.17399999999999999</v>
      </c>
      <c r="CG668" s="67">
        <v>1.22</v>
      </c>
      <c r="CH668" s="67">
        <v>0.183</v>
      </c>
      <c r="CI668" s="67">
        <v>1.88</v>
      </c>
      <c r="CJ668" s="67">
        <v>0.77</v>
      </c>
      <c r="CK668" s="67">
        <v>18</v>
      </c>
      <c r="CL668" s="67">
        <v>10.96</v>
      </c>
      <c r="CM668" s="67">
        <v>3.73</v>
      </c>
      <c r="CN668" s="67">
        <f t="shared" si="916"/>
        <v>1.2354014598540144</v>
      </c>
      <c r="CO668" s="67">
        <f t="shared" si="917"/>
        <v>11.098360655737704</v>
      </c>
      <c r="CP668" s="67">
        <f t="shared" si="918"/>
        <v>8.3611521418020676</v>
      </c>
      <c r="CQ668" s="62">
        <f t="shared" si="919"/>
        <v>7.0155440414507773</v>
      </c>
      <c r="CR668" s="67">
        <f t="shared" si="920"/>
        <v>19.737704918032787</v>
      </c>
      <c r="CS668" s="67">
        <f t="shared" si="921"/>
        <v>10.513888888888889</v>
      </c>
      <c r="CT668" s="62">
        <f t="shared" si="922"/>
        <v>1.8907563025210086</v>
      </c>
      <c r="CU668" s="67">
        <f t="shared" si="923"/>
        <v>2.7098393574297184</v>
      </c>
      <c r="CV668" s="62">
        <f t="shared" si="924"/>
        <v>5.3087183111032596E-2</v>
      </c>
      <c r="CW668" s="62">
        <f t="shared" si="925"/>
        <v>36.424833887043192</v>
      </c>
      <c r="CX668" s="62">
        <f t="shared" si="926"/>
        <v>1.3377777777777777</v>
      </c>
      <c r="CY668" s="62">
        <f t="shared" si="927"/>
        <v>0.34032846715328463</v>
      </c>
      <c r="CZ668" s="62">
        <f t="shared" si="928"/>
        <v>64.779172821270322</v>
      </c>
      <c r="DA668" s="62">
        <f t="shared" si="929"/>
        <v>0.20722222222222222</v>
      </c>
      <c r="DB668" s="67">
        <f t="shared" si="930"/>
        <v>7.7476371345287527</v>
      </c>
      <c r="DC668" s="67">
        <f t="shared" si="931"/>
        <v>7.8051948051948044</v>
      </c>
      <c r="DD668" s="67">
        <f t="shared" si="932"/>
        <v>80.028284671532845</v>
      </c>
      <c r="DE668" s="67">
        <f t="shared" si="933"/>
        <v>14.233766233766234</v>
      </c>
      <c r="DF668" s="67">
        <f t="shared" si="934"/>
        <v>145.94176372712147</v>
      </c>
      <c r="DG668" s="67">
        <f t="shared" si="935"/>
        <v>0.54835766423357657</v>
      </c>
      <c r="DH668" s="67">
        <f t="shared" si="936"/>
        <v>60.218085106382979</v>
      </c>
      <c r="DI668" s="67">
        <f t="shared" si="937"/>
        <v>11.891806722689076</v>
      </c>
      <c r="DJ668" s="67">
        <f t="shared" si="938"/>
        <v>2.0628644314868803</v>
      </c>
      <c r="DK668" s="67">
        <f t="shared" si="939"/>
        <v>19.3110964332893</v>
      </c>
      <c r="DL668" s="67">
        <f t="shared" si="940"/>
        <v>11.215995156318803</v>
      </c>
      <c r="DM668" s="67">
        <f t="shared" si="941"/>
        <v>7.5574043261231285</v>
      </c>
      <c r="DN668" s="67">
        <f t="shared" si="942"/>
        <v>7.7595628415300544</v>
      </c>
      <c r="DO668" s="67">
        <f t="shared" si="943"/>
        <v>2.2529118136439266</v>
      </c>
      <c r="DP668" s="67">
        <f t="shared" si="944"/>
        <v>1.5819672131147542</v>
      </c>
      <c r="DQ668" s="67">
        <f t="shared" si="945"/>
        <v>0.2064343163538874</v>
      </c>
      <c r="DR668" s="67">
        <f t="shared" si="946"/>
        <v>0.13232056362835753</v>
      </c>
      <c r="DS668" s="67">
        <f t="shared" si="947"/>
        <v>86.308243727598551</v>
      </c>
      <c r="DT668" s="67">
        <f t="shared" si="948"/>
        <v>12.808510638297872</v>
      </c>
      <c r="DU668" s="67">
        <f t="shared" si="949"/>
        <v>0.20273109243697479</v>
      </c>
      <c r="DV668" s="67">
        <f t="shared" si="950"/>
        <v>4.2492294143549096E-2</v>
      </c>
      <c r="DW668" s="67">
        <f t="shared" si="951"/>
        <v>9.7340425531914895E-2</v>
      </c>
      <c r="DX668" s="67">
        <f>(J667*0.83014)/BU668</f>
        <v>0.27626372525849335</v>
      </c>
      <c r="DY668" s="67">
        <f t="shared" si="952"/>
        <v>10.329379562043794</v>
      </c>
      <c r="DZ668" s="67">
        <f t="shared" si="953"/>
        <v>88.7421632622505</v>
      </c>
      <c r="EA668" s="67">
        <f t="shared" si="954"/>
        <v>24.159574468085108</v>
      </c>
      <c r="EB668" s="67">
        <f t="shared" si="955"/>
        <v>1.6112600536193029</v>
      </c>
      <c r="EC668" s="67">
        <f t="shared" si="956"/>
        <v>26.206018518518515</v>
      </c>
      <c r="ED668" s="67">
        <f t="shared" si="957"/>
        <v>6.455764075067024</v>
      </c>
      <c r="EE668" s="67">
        <f t="shared" si="958"/>
        <v>5.764705882352942</v>
      </c>
      <c r="EF668" s="67">
        <f t="shared" si="959"/>
        <v>0.27548005908419498</v>
      </c>
      <c r="EG668" s="67">
        <f t="shared" si="960"/>
        <v>6.4779172821270325</v>
      </c>
      <c r="EH668" s="67">
        <f t="shared" si="961"/>
        <v>19.433751846381096</v>
      </c>
      <c r="EI668" s="67">
        <f t="shared" si="962"/>
        <v>8.3131447587354419</v>
      </c>
      <c r="EJ668" s="67">
        <f t="shared" si="963"/>
        <v>17.01642335766423</v>
      </c>
      <c r="EK668" s="67">
        <f t="shared" si="964"/>
        <v>29.606557377049178</v>
      </c>
      <c r="EL668" s="67">
        <f t="shared" si="965"/>
        <v>0.62666666666666659</v>
      </c>
    </row>
    <row r="669" spans="1:155" s="5" customFormat="1">
      <c r="B669" s="5" t="s">
        <v>534</v>
      </c>
      <c r="C669" s="29" t="s">
        <v>530</v>
      </c>
      <c r="I669" s="67">
        <v>3.524</v>
      </c>
      <c r="J669" s="67">
        <v>3.8620000000000001</v>
      </c>
      <c r="K669" s="67">
        <v>0.39500000000000002</v>
      </c>
      <c r="L669" s="67">
        <v>72.677999999999997</v>
      </c>
      <c r="M669" s="67">
        <v>0.19800000000000001</v>
      </c>
      <c r="N669" s="67">
        <v>6.8000000000000005E-2</v>
      </c>
      <c r="O669" s="67">
        <v>0.61</v>
      </c>
      <c r="P669" s="67">
        <v>8.8999999999999996E-2</v>
      </c>
      <c r="Q669" s="67">
        <v>12.47</v>
      </c>
      <c r="R669" s="67">
        <v>9.1999999999999998E-2</v>
      </c>
      <c r="S669" s="67">
        <v>93.991</v>
      </c>
      <c r="V669" s="67">
        <f t="shared" si="905"/>
        <v>3.7492951452798668</v>
      </c>
      <c r="W669" s="67"/>
      <c r="X669" s="67">
        <f t="shared" si="906"/>
        <v>4.1089040440042135</v>
      </c>
      <c r="Y669" s="67"/>
      <c r="Z669" s="67">
        <f t="shared" si="907"/>
        <v>0.42025300294709067</v>
      </c>
      <c r="AA669" s="67"/>
      <c r="AB669" s="67">
        <f t="shared" si="908"/>
        <v>77.324424678958621</v>
      </c>
      <c r="AC669" s="67"/>
      <c r="AD669" s="67">
        <f t="shared" si="909"/>
        <v>0.21065846730006066</v>
      </c>
      <c r="AE669" s="67"/>
      <c r="AF669" s="67">
        <f t="shared" si="910"/>
        <v>7.2347352406081436E-2</v>
      </c>
      <c r="AG669" s="67"/>
      <c r="AH669" s="67">
        <f t="shared" si="911"/>
        <v>0.64899830834867167</v>
      </c>
      <c r="AI669" s="67"/>
      <c r="AJ669" s="62">
        <f t="shared" si="912"/>
        <v>9.4689917119724215E-2</v>
      </c>
      <c r="AK669" s="62"/>
      <c r="AL669" s="67">
        <f t="shared" si="913"/>
        <v>13.267227713291698</v>
      </c>
      <c r="AM669" s="67"/>
      <c r="AN669" s="62">
        <f t="shared" si="914"/>
        <v>9.7881712078816061E-2</v>
      </c>
      <c r="AO669" s="62"/>
      <c r="AP669" s="67">
        <f t="shared" si="915"/>
        <v>7.8581991892840808</v>
      </c>
      <c r="AQ669" s="67"/>
      <c r="AR669" s="67"/>
      <c r="AS669" s="67"/>
      <c r="AT669" s="67"/>
      <c r="AU669" s="67"/>
      <c r="AV669" s="67"/>
      <c r="AW669" s="67"/>
      <c r="AX669" s="67"/>
      <c r="AY669" s="67">
        <v>36.4</v>
      </c>
      <c r="AZ669" s="67"/>
      <c r="BA669" s="67"/>
      <c r="BB669" s="67"/>
      <c r="BC669" s="67"/>
      <c r="BD669" s="67">
        <v>8.4</v>
      </c>
      <c r="BE669" s="67"/>
      <c r="BF669" s="67"/>
      <c r="BG669" s="67"/>
      <c r="BH669" s="67"/>
      <c r="BI669" s="67"/>
      <c r="BJ669" s="67"/>
      <c r="BK669" s="67"/>
      <c r="BL669" s="67"/>
      <c r="BM669" s="67">
        <v>105.28</v>
      </c>
      <c r="BN669" s="67">
        <v>68.819999999999993</v>
      </c>
      <c r="BO669" s="67">
        <v>11.85</v>
      </c>
      <c r="BP669" s="67">
        <v>62.16</v>
      </c>
      <c r="BQ669" s="67">
        <v>7.09</v>
      </c>
      <c r="BR669" s="67"/>
      <c r="BS669" s="67">
        <v>4.84</v>
      </c>
      <c r="BT669" s="67">
        <v>940.29</v>
      </c>
      <c r="BU669" s="67">
        <v>16.41</v>
      </c>
      <c r="BV669" s="67">
        <v>30.96</v>
      </c>
      <c r="BW669" s="67">
        <v>3.23</v>
      </c>
      <c r="BX669" s="67">
        <v>11.43</v>
      </c>
      <c r="BY669" s="67">
        <v>2.39</v>
      </c>
      <c r="BZ669" s="67">
        <v>0.30499999999999999</v>
      </c>
      <c r="CA669" s="67">
        <v>1.95</v>
      </c>
      <c r="CB669" s="67">
        <v>0.247</v>
      </c>
      <c r="CC669" s="67">
        <v>2.17</v>
      </c>
      <c r="CD669" s="67">
        <v>0.47</v>
      </c>
      <c r="CE669" s="67">
        <v>1.1599999999999999</v>
      </c>
      <c r="CF669" s="67">
        <v>0.214</v>
      </c>
      <c r="CG669" s="67">
        <v>1.52</v>
      </c>
      <c r="CH669" s="67">
        <v>0.251</v>
      </c>
      <c r="CI669" s="67">
        <v>2.5299999999999998</v>
      </c>
      <c r="CJ669" s="67">
        <v>0.89</v>
      </c>
      <c r="CK669" s="67">
        <v>17.489999999999998</v>
      </c>
      <c r="CL669" s="67">
        <v>14.04</v>
      </c>
      <c r="CM669" s="67">
        <v>3.54</v>
      </c>
      <c r="CN669" s="67">
        <f t="shared" si="916"/>
        <v>1.1688034188034189</v>
      </c>
      <c r="CO669" s="67">
        <f t="shared" si="917"/>
        <v>10.796052631578947</v>
      </c>
      <c r="CP669" s="67">
        <f t="shared" si="918"/>
        <v>6.4156002437538087</v>
      </c>
      <c r="CQ669" s="62">
        <f t="shared" si="919"/>
        <v>6.8661087866108783</v>
      </c>
      <c r="CR669" s="67">
        <f t="shared" si="920"/>
        <v>20.368421052631579</v>
      </c>
      <c r="CS669" s="67">
        <f t="shared" si="921"/>
        <v>12.84297520661157</v>
      </c>
      <c r="CT669" s="62">
        <f t="shared" si="922"/>
        <v>1.5301837270341205</v>
      </c>
      <c r="CU669" s="67">
        <f t="shared" si="923"/>
        <v>3.071729957805907</v>
      </c>
      <c r="CV669" s="62">
        <f t="shared" si="924"/>
        <v>6.7344224924012153E-2</v>
      </c>
      <c r="CW669" s="62">
        <f t="shared" si="925"/>
        <v>30.371124031007749</v>
      </c>
      <c r="CX669" s="62">
        <f t="shared" si="926"/>
        <v>1.770154373927959</v>
      </c>
      <c r="CY669" s="62">
        <f t="shared" si="927"/>
        <v>0.25213675213675213</v>
      </c>
      <c r="CZ669" s="62">
        <f t="shared" si="928"/>
        <v>57.299817184643508</v>
      </c>
      <c r="DA669" s="62">
        <f t="shared" si="929"/>
        <v>0.202401372212693</v>
      </c>
      <c r="DB669" s="67">
        <f t="shared" si="930"/>
        <v>8.9313259878419444</v>
      </c>
      <c r="DC669" s="67">
        <f t="shared" si="931"/>
        <v>7.9662921348314608</v>
      </c>
      <c r="DD669" s="67">
        <f t="shared" si="932"/>
        <v>66.972222222222229</v>
      </c>
      <c r="DE669" s="67">
        <f t="shared" si="933"/>
        <v>15.775280898876403</v>
      </c>
      <c r="DF669" s="67">
        <f t="shared" si="934"/>
        <v>132.62200282087446</v>
      </c>
      <c r="DG669" s="67">
        <f t="shared" si="935"/>
        <v>0.50498575498575504</v>
      </c>
      <c r="DH669" s="67">
        <f t="shared" si="936"/>
        <v>41.612648221343875</v>
      </c>
      <c r="DI669" s="67">
        <f t="shared" si="937"/>
        <v>9.2108486439195101</v>
      </c>
      <c r="DJ669" s="67">
        <f t="shared" si="938"/>
        <v>1.5297878523684978</v>
      </c>
      <c r="DK669" s="67">
        <f t="shared" si="939"/>
        <v>15.126930501930502</v>
      </c>
      <c r="DL669" s="67">
        <f t="shared" si="940"/>
        <v>19.090627413127418</v>
      </c>
      <c r="DM669" s="67">
        <f t="shared" si="941"/>
        <v>8.7672778561354008</v>
      </c>
      <c r="DN669" s="67">
        <f t="shared" si="942"/>
        <v>8.6454183266932265</v>
      </c>
      <c r="DO669" s="67">
        <f t="shared" si="943"/>
        <v>2.3145275035260933</v>
      </c>
      <c r="DP669" s="67">
        <f t="shared" si="944"/>
        <v>1.5723684210526316</v>
      </c>
      <c r="DQ669" s="67">
        <f t="shared" si="945"/>
        <v>0.25141242937853109</v>
      </c>
      <c r="DR669" s="67">
        <f t="shared" si="946"/>
        <v>0.11406048906048906</v>
      </c>
      <c r="DS669" s="67">
        <f t="shared" si="947"/>
        <v>101.50819672131148</v>
      </c>
      <c r="DT669" s="67">
        <f t="shared" si="948"/>
        <v>12.237154150197629</v>
      </c>
      <c r="DU669" s="67">
        <f t="shared" si="949"/>
        <v>0.20909886264216976</v>
      </c>
      <c r="DV669" s="67">
        <f t="shared" si="950"/>
        <v>3.8449163449163451E-2</v>
      </c>
      <c r="DW669" s="67">
        <f t="shared" si="951"/>
        <v>9.9209486166007915E-2</v>
      </c>
      <c r="DX669" s="67">
        <f>(J668*0.83014)/BU669</f>
        <v>0.20128745033516149</v>
      </c>
      <c r="DY669" s="67">
        <f t="shared" si="952"/>
        <v>7.4985754985754989</v>
      </c>
      <c r="DZ669" s="67">
        <f t="shared" si="953"/>
        <v>139.17501994874667</v>
      </c>
      <c r="EA669" s="67">
        <f t="shared" si="954"/>
        <v>24.569169960474309</v>
      </c>
      <c r="EB669" s="67">
        <f t="shared" si="955"/>
        <v>2.0028248587570623</v>
      </c>
      <c r="EC669" s="67">
        <f t="shared" si="956"/>
        <v>21.75206611570248</v>
      </c>
      <c r="ED669" s="67">
        <f t="shared" si="957"/>
        <v>8.7457627118644066</v>
      </c>
      <c r="EE669" s="67">
        <f t="shared" si="958"/>
        <v>6.0209973753280837</v>
      </c>
      <c r="EF669" s="67">
        <f t="shared" si="959"/>
        <v>0.21572212065813529</v>
      </c>
      <c r="EG669" s="67">
        <f t="shared" si="960"/>
        <v>5.7299817184643516</v>
      </c>
      <c r="EH669" s="67">
        <f t="shared" si="961"/>
        <v>17.189945155393051</v>
      </c>
      <c r="EI669" s="67">
        <f t="shared" si="962"/>
        <v>9.6440056417489419</v>
      </c>
      <c r="EJ669" s="67">
        <f t="shared" si="963"/>
        <v>12.606837606837606</v>
      </c>
      <c r="EK669" s="67">
        <f t="shared" si="964"/>
        <v>30.55263157894737</v>
      </c>
      <c r="EL669" s="67">
        <f t="shared" si="965"/>
        <v>0.84333333333333327</v>
      </c>
    </row>
    <row r="670" spans="1:155" s="5" customFormat="1">
      <c r="B670" s="5" t="s">
        <v>535</v>
      </c>
      <c r="C670" s="29" t="s">
        <v>530</v>
      </c>
      <c r="I670" s="67">
        <v>3.2490000000000001</v>
      </c>
      <c r="J670" s="67">
        <v>3.7839999999999998</v>
      </c>
      <c r="K670" s="67">
        <v>0.40100000000000002</v>
      </c>
      <c r="L670" s="67">
        <v>72.128</v>
      </c>
      <c r="M670" s="67">
        <v>2.8000000000000001E-2</v>
      </c>
      <c r="N670" s="67">
        <v>0.106</v>
      </c>
      <c r="O670" s="67">
        <v>0.63</v>
      </c>
      <c r="P670" s="67">
        <v>5.8999999999999997E-2</v>
      </c>
      <c r="Q670" s="67">
        <v>12.002000000000001</v>
      </c>
      <c r="R670" s="67">
        <v>1.7999999999999999E-2</v>
      </c>
      <c r="S670" s="67">
        <v>92.409000000000006</v>
      </c>
      <c r="V670" s="67">
        <f t="shared" si="905"/>
        <v>3.5158913092880564</v>
      </c>
      <c r="W670" s="67"/>
      <c r="X670" s="67">
        <f t="shared" si="906"/>
        <v>4.0948392472594657</v>
      </c>
      <c r="Y670" s="67"/>
      <c r="Z670" s="67">
        <f t="shared" si="907"/>
        <v>0.43394041705894448</v>
      </c>
      <c r="AA670" s="67"/>
      <c r="AB670" s="67">
        <f t="shared" si="908"/>
        <v>78.053003495330543</v>
      </c>
      <c r="AC670" s="67"/>
      <c r="AD670" s="67">
        <f t="shared" si="909"/>
        <v>3.0300078996634529E-2</v>
      </c>
      <c r="AE670" s="67"/>
      <c r="AF670" s="67">
        <f t="shared" si="910"/>
        <v>0.1147074419158307</v>
      </c>
      <c r="AG670" s="67"/>
      <c r="AH670" s="67">
        <f t="shared" si="911"/>
        <v>0.68175177742427684</v>
      </c>
      <c r="AI670" s="67"/>
      <c r="AJ670" s="62">
        <f t="shared" si="912"/>
        <v>6.3846595028622749E-2</v>
      </c>
      <c r="AK670" s="62"/>
      <c r="AL670" s="67">
        <f t="shared" si="913"/>
        <v>12.987912432771699</v>
      </c>
      <c r="AM670" s="67"/>
      <c r="AN670" s="62">
        <f t="shared" si="914"/>
        <v>1.9478622212122192E-2</v>
      </c>
      <c r="AO670" s="62"/>
      <c r="AP670" s="67">
        <f t="shared" si="915"/>
        <v>7.6107305565475221</v>
      </c>
      <c r="AQ670" s="67"/>
      <c r="AR670" s="67"/>
      <c r="AS670" s="67"/>
      <c r="AT670" s="67"/>
      <c r="AU670" s="67"/>
      <c r="AV670" s="67"/>
      <c r="AW670" s="67"/>
      <c r="AX670" s="67"/>
      <c r="AY670" s="67">
        <v>35.159999999999997</v>
      </c>
      <c r="AZ670" s="67"/>
      <c r="BA670" s="67"/>
      <c r="BB670" s="67"/>
      <c r="BC670" s="67"/>
      <c r="BD670" s="67">
        <v>6.12</v>
      </c>
      <c r="BE670" s="67"/>
      <c r="BF670" s="67"/>
      <c r="BG670" s="67"/>
      <c r="BH670" s="67"/>
      <c r="BI670" s="67"/>
      <c r="BJ670" s="67"/>
      <c r="BK670" s="67"/>
      <c r="BL670" s="67"/>
      <c r="BM670" s="67">
        <v>116.25</v>
      </c>
      <c r="BN670" s="67">
        <v>48.54</v>
      </c>
      <c r="BO670" s="67">
        <v>9.98</v>
      </c>
      <c r="BP670" s="67">
        <v>43.85</v>
      </c>
      <c r="BQ670" s="67">
        <v>6.27</v>
      </c>
      <c r="BR670" s="67"/>
      <c r="BS670" s="67">
        <v>5.24</v>
      </c>
      <c r="BT670" s="67">
        <v>915.01</v>
      </c>
      <c r="BU670" s="67">
        <v>11.34</v>
      </c>
      <c r="BV670" s="67">
        <v>22.09</v>
      </c>
      <c r="BW670" s="67">
        <v>2.52</v>
      </c>
      <c r="BX670" s="67">
        <v>9.2100000000000009</v>
      </c>
      <c r="BY670" s="67">
        <v>1.84</v>
      </c>
      <c r="BZ670" s="67">
        <v>0.255</v>
      </c>
      <c r="CA670" s="67">
        <v>1.45</v>
      </c>
      <c r="CB670" s="67">
        <v>0.23699999999999999</v>
      </c>
      <c r="CC670" s="67">
        <v>1.63</v>
      </c>
      <c r="CD670" s="67">
        <v>0.377</v>
      </c>
      <c r="CE670" s="67">
        <v>0.95</v>
      </c>
      <c r="CF670" s="67">
        <v>0.19800000000000001</v>
      </c>
      <c r="CG670" s="67">
        <v>1.1399999999999999</v>
      </c>
      <c r="CH670" s="67">
        <v>0.192</v>
      </c>
      <c r="CI670" s="67">
        <v>1.71</v>
      </c>
      <c r="CJ670" s="67">
        <v>0.76</v>
      </c>
      <c r="CK670" s="67">
        <v>13.6</v>
      </c>
      <c r="CL670" s="67">
        <v>9.99</v>
      </c>
      <c r="CM670" s="67">
        <v>3.67</v>
      </c>
      <c r="CN670" s="67">
        <f t="shared" si="916"/>
        <v>1.1351351351351351</v>
      </c>
      <c r="CO670" s="67">
        <f t="shared" si="917"/>
        <v>9.9473684210526319</v>
      </c>
      <c r="CP670" s="67">
        <f t="shared" si="918"/>
        <v>10.251322751322752</v>
      </c>
      <c r="CQ670" s="62">
        <f t="shared" si="919"/>
        <v>6.1630434782608692</v>
      </c>
      <c r="CR670" s="67">
        <f t="shared" si="920"/>
        <v>19.37719298245614</v>
      </c>
      <c r="CS670" s="67">
        <f t="shared" si="921"/>
        <v>8.3683206106870234</v>
      </c>
      <c r="CT670" s="62">
        <f t="shared" si="922"/>
        <v>1.4766558089033657</v>
      </c>
      <c r="CU670" s="67">
        <f t="shared" si="923"/>
        <v>3.523046092184368</v>
      </c>
      <c r="CV670" s="62">
        <f t="shared" si="924"/>
        <v>5.3935483870967742E-2</v>
      </c>
      <c r="CW670" s="62">
        <f t="shared" si="925"/>
        <v>41.421910366681757</v>
      </c>
      <c r="CX670" s="62">
        <f t="shared" si="926"/>
        <v>1.6242647058823529</v>
      </c>
      <c r="CY670" s="62">
        <f t="shared" si="927"/>
        <v>0.36736736736736736</v>
      </c>
      <c r="CZ670" s="62">
        <f t="shared" si="928"/>
        <v>80.688712522045861</v>
      </c>
      <c r="DA670" s="62">
        <f t="shared" si="929"/>
        <v>0.26985294117647057</v>
      </c>
      <c r="DB670" s="67">
        <f t="shared" si="930"/>
        <v>7.8710537634408597</v>
      </c>
      <c r="DC670" s="67">
        <f t="shared" si="931"/>
        <v>8.25</v>
      </c>
      <c r="DD670" s="67">
        <f t="shared" si="932"/>
        <v>91.592592592592595</v>
      </c>
      <c r="DE670" s="67">
        <f t="shared" si="933"/>
        <v>13.144736842105264</v>
      </c>
      <c r="DF670" s="67">
        <f t="shared" si="934"/>
        <v>145.93460925039872</v>
      </c>
      <c r="DG670" s="67">
        <f t="shared" si="935"/>
        <v>0.62762762762762758</v>
      </c>
      <c r="DH670" s="67">
        <f t="shared" si="936"/>
        <v>67.982456140350877</v>
      </c>
      <c r="DI670" s="67">
        <f t="shared" si="937"/>
        <v>12.622149837133549</v>
      </c>
      <c r="DJ670" s="67">
        <f t="shared" si="938"/>
        <v>2.3949320148331275</v>
      </c>
      <c r="DK670" s="67">
        <f t="shared" si="939"/>
        <v>20.866818700114024</v>
      </c>
      <c r="DL670" s="67">
        <f t="shared" si="940"/>
        <v>3.8269646522234897</v>
      </c>
      <c r="DM670" s="67">
        <f t="shared" si="941"/>
        <v>6.993620414673047</v>
      </c>
      <c r="DN670" s="67">
        <f t="shared" si="942"/>
        <v>8.4895833333333321</v>
      </c>
      <c r="DO670" s="67">
        <f t="shared" si="943"/>
        <v>1.8086124401913877</v>
      </c>
      <c r="DP670" s="67">
        <f t="shared" si="944"/>
        <v>1.6140350877192984</v>
      </c>
      <c r="DQ670" s="67">
        <f t="shared" si="945"/>
        <v>0.20708446866485014</v>
      </c>
      <c r="DR670" s="67">
        <f t="shared" si="946"/>
        <v>0.14298745724059292</v>
      </c>
      <c r="DS670" s="67">
        <f t="shared" si="947"/>
        <v>86.627450980392155</v>
      </c>
      <c r="DT670" s="67">
        <f t="shared" si="948"/>
        <v>12.91812865497076</v>
      </c>
      <c r="DU670" s="67">
        <f t="shared" si="949"/>
        <v>0.19978284473398478</v>
      </c>
      <c r="DV670" s="67">
        <f t="shared" si="950"/>
        <v>4.19612314709236E-2</v>
      </c>
      <c r="DW670" s="67">
        <f t="shared" si="951"/>
        <v>0.11228070175438597</v>
      </c>
      <c r="DX670" s="67">
        <f>(J669*0.83014)/BU670</f>
        <v>0.28271610934744268</v>
      </c>
      <c r="DY670" s="67">
        <f t="shared" si="952"/>
        <v>11.636636636636636</v>
      </c>
      <c r="DZ670" s="67">
        <f t="shared" si="953"/>
        <v>52.836778847490798</v>
      </c>
      <c r="EA670" s="67">
        <f t="shared" si="954"/>
        <v>25.64327485380117</v>
      </c>
      <c r="EB670" s="67">
        <f t="shared" si="955"/>
        <v>1.7084468664850136</v>
      </c>
      <c r="EC670" s="67">
        <f t="shared" si="956"/>
        <v>22.185114503816791</v>
      </c>
      <c r="ED670" s="67">
        <f t="shared" si="957"/>
        <v>6.0190735694822886</v>
      </c>
      <c r="EE670" s="67">
        <f t="shared" si="958"/>
        <v>5.2703583061889248</v>
      </c>
      <c r="EF670" s="67">
        <f t="shared" si="959"/>
        <v>0.32363315696649031</v>
      </c>
      <c r="EG670" s="67">
        <f t="shared" si="960"/>
        <v>8.0688712522045858</v>
      </c>
      <c r="EH670" s="67">
        <f t="shared" si="961"/>
        <v>24.206613756613759</v>
      </c>
      <c r="EI670" s="67">
        <f t="shared" si="962"/>
        <v>7.6929824561403519</v>
      </c>
      <c r="EJ670" s="67">
        <f t="shared" si="963"/>
        <v>18.368368368368369</v>
      </c>
      <c r="EK670" s="67">
        <f t="shared" si="964"/>
        <v>29.065789473684212</v>
      </c>
      <c r="EL670" s="67">
        <f t="shared" si="965"/>
        <v>0.56999999999999995</v>
      </c>
    </row>
    <row r="671" spans="1:155" s="5" customFormat="1">
      <c r="B671" s="5" t="s">
        <v>536</v>
      </c>
      <c r="C671" s="29" t="s">
        <v>530</v>
      </c>
      <c r="I671" s="67">
        <v>2.9950000000000001</v>
      </c>
      <c r="J671" s="67">
        <v>3.988</v>
      </c>
      <c r="K671" s="67">
        <v>0.45400000000000001</v>
      </c>
      <c r="L671" s="67">
        <v>72.896000000000001</v>
      </c>
      <c r="M671" s="67">
        <v>0.185</v>
      </c>
      <c r="N671" s="67">
        <v>8.1000000000000003E-2</v>
      </c>
      <c r="O671" s="67">
        <v>0.56899999999999995</v>
      </c>
      <c r="P671" s="67">
        <v>6.6000000000000003E-2</v>
      </c>
      <c r="Q671" s="67">
        <v>12.113</v>
      </c>
      <c r="R671" s="67">
        <v>0</v>
      </c>
      <c r="S671" s="67">
        <v>93.352000000000004</v>
      </c>
      <c r="V671" s="67">
        <f t="shared" si="905"/>
        <v>3.2082869140457619</v>
      </c>
      <c r="W671" s="67"/>
      <c r="X671" s="67">
        <f t="shared" si="906"/>
        <v>4.2720027423086808</v>
      </c>
      <c r="Y671" s="67"/>
      <c r="Z671" s="67">
        <f t="shared" si="907"/>
        <v>0.48633130516753786</v>
      </c>
      <c r="AA671" s="67"/>
      <c r="AB671" s="67">
        <f t="shared" si="908"/>
        <v>78.087239694918154</v>
      </c>
      <c r="AC671" s="67"/>
      <c r="AD671" s="67">
        <f t="shared" si="909"/>
        <v>0.19817465078412888</v>
      </c>
      <c r="AE671" s="67"/>
      <c r="AF671" s="67">
        <f t="shared" si="910"/>
        <v>8.6768360613591555E-2</v>
      </c>
      <c r="AG671" s="67"/>
      <c r="AH671" s="67">
        <f t="shared" si="911"/>
        <v>0.6095209529522666</v>
      </c>
      <c r="AI671" s="67"/>
      <c r="AJ671" s="62">
        <f t="shared" si="912"/>
        <v>7.070014568514868E-2</v>
      </c>
      <c r="AK671" s="62"/>
      <c r="AL671" s="67">
        <f t="shared" si="913"/>
        <v>12.975619161881909</v>
      </c>
      <c r="AM671" s="67"/>
      <c r="AN671" s="62">
        <f t="shared" si="914"/>
        <v>0</v>
      </c>
      <c r="AO671" s="62"/>
      <c r="AP671" s="67">
        <f t="shared" si="915"/>
        <v>7.4802896563544428</v>
      </c>
      <c r="AQ671" s="67"/>
      <c r="AR671" s="67"/>
      <c r="AS671" s="67"/>
      <c r="AT671" s="67"/>
      <c r="AU671" s="67"/>
      <c r="AV671" s="67"/>
      <c r="AW671" s="67"/>
      <c r="AX671" s="67"/>
      <c r="AY671" s="67"/>
      <c r="AZ671" s="67"/>
      <c r="BA671" s="67"/>
      <c r="BB671" s="67"/>
      <c r="BC671" s="67"/>
      <c r="BD671" s="67"/>
      <c r="BE671" s="67"/>
      <c r="BF671" s="67"/>
      <c r="BG671" s="67"/>
      <c r="BH671" s="67"/>
      <c r="BI671" s="67"/>
      <c r="BJ671" s="67"/>
      <c r="BK671" s="67"/>
      <c r="BL671" s="67"/>
      <c r="BM671" s="67"/>
      <c r="BN671" s="67"/>
      <c r="BO671" s="67"/>
      <c r="BP671" s="67"/>
      <c r="BQ671" s="67"/>
      <c r="BR671" s="67"/>
      <c r="BS671" s="67"/>
      <c r="BT671" s="67"/>
      <c r="BU671" s="67"/>
      <c r="BV671" s="67"/>
      <c r="BW671" s="67"/>
      <c r="BX671" s="67"/>
      <c r="BY671" s="67"/>
      <c r="BZ671" s="67"/>
      <c r="CA671" s="67"/>
      <c r="CB671" s="67"/>
      <c r="CC671" s="67"/>
      <c r="CD671" s="67"/>
      <c r="CE671" s="67"/>
      <c r="CF671" s="67"/>
      <c r="CG671" s="67"/>
      <c r="CH671" s="67"/>
      <c r="CI671" s="67"/>
      <c r="CJ671" s="67"/>
      <c r="CK671" s="67"/>
      <c r="CL671" s="67"/>
      <c r="CM671" s="67"/>
      <c r="CN671" s="67"/>
      <c r="CO671" s="67"/>
      <c r="CP671" s="67"/>
      <c r="CQ671" s="62"/>
      <c r="CR671" s="67"/>
      <c r="CS671" s="67"/>
      <c r="CT671" s="67"/>
      <c r="CU671" s="67"/>
      <c r="CV671" s="67"/>
      <c r="CW671" s="67"/>
      <c r="CX671" s="67"/>
      <c r="CY671" s="62"/>
      <c r="CZ671" s="62"/>
      <c r="DA671" s="67"/>
      <c r="DB671" s="67"/>
      <c r="DC671" s="67"/>
      <c r="DD671" s="67"/>
      <c r="DE671" s="67"/>
      <c r="DF671" s="67"/>
      <c r="DG671" s="67"/>
      <c r="DH671" s="67"/>
      <c r="DI671" s="67"/>
      <c r="DJ671" s="67"/>
      <c r="DK671" s="67"/>
      <c r="DL671" s="67"/>
      <c r="DM671" s="67"/>
      <c r="DN671" s="67"/>
      <c r="DO671" s="67"/>
      <c r="DP671" s="67"/>
      <c r="DQ671" s="67"/>
      <c r="DR671" s="67"/>
      <c r="DS671" s="67"/>
      <c r="DT671" s="67"/>
      <c r="DU671" s="67"/>
      <c r="DV671" s="67"/>
      <c r="DW671" s="67"/>
      <c r="DX671" s="67"/>
      <c r="DY671" s="67"/>
      <c r="DZ671" s="67"/>
      <c r="EA671" s="67"/>
      <c r="EB671" s="67"/>
      <c r="EC671" s="67"/>
      <c r="ED671" s="67"/>
      <c r="EE671" s="67"/>
      <c r="EF671" s="67"/>
      <c r="EG671" s="67"/>
      <c r="EH671" s="67"/>
      <c r="EI671" s="67"/>
      <c r="EJ671" s="67"/>
      <c r="EK671" s="67"/>
      <c r="EL671" s="67"/>
    </row>
    <row r="672" spans="1:155" s="5" customFormat="1">
      <c r="B672" s="5" t="s">
        <v>537</v>
      </c>
      <c r="C672" s="29" t="s">
        <v>530</v>
      </c>
      <c r="I672" s="67">
        <v>3.4910000000000001</v>
      </c>
      <c r="J672" s="67">
        <v>3.4380000000000002</v>
      </c>
      <c r="K672" s="67">
        <v>0.59799999999999998</v>
      </c>
      <c r="L672" s="67">
        <v>72.953999999999994</v>
      </c>
      <c r="M672" s="67">
        <v>0</v>
      </c>
      <c r="N672" s="67">
        <v>9.6000000000000002E-2</v>
      </c>
      <c r="O672" s="67">
        <v>0.60199999999999998</v>
      </c>
      <c r="P672" s="67">
        <v>0</v>
      </c>
      <c r="Q672" s="67">
        <v>12.053000000000001</v>
      </c>
      <c r="R672" s="67">
        <v>0</v>
      </c>
      <c r="S672" s="67">
        <v>93.234999999999999</v>
      </c>
      <c r="V672" s="67">
        <f t="shared" si="905"/>
        <v>3.7443020324985254</v>
      </c>
      <c r="W672" s="67"/>
      <c r="X672" s="67">
        <f t="shared" si="906"/>
        <v>3.687456427307342</v>
      </c>
      <c r="Y672" s="67"/>
      <c r="Z672" s="67">
        <f t="shared" si="907"/>
        <v>0.64139003593071264</v>
      </c>
      <c r="AA672" s="67"/>
      <c r="AB672" s="67">
        <f t="shared" si="908"/>
        <v>78.247439266369923</v>
      </c>
      <c r="AC672" s="67"/>
      <c r="AD672" s="67">
        <f t="shared" si="909"/>
        <v>0</v>
      </c>
      <c r="AE672" s="67"/>
      <c r="AF672" s="67">
        <f t="shared" si="910"/>
        <v>0.10296562449723816</v>
      </c>
      <c r="AG672" s="67"/>
      <c r="AH672" s="67">
        <f t="shared" si="911"/>
        <v>0.64568027028476427</v>
      </c>
      <c r="AI672" s="67"/>
      <c r="AJ672" s="62">
        <f t="shared" si="912"/>
        <v>0</v>
      </c>
      <c r="AK672" s="62"/>
      <c r="AL672" s="67">
        <f t="shared" si="913"/>
        <v>12.927548667345956</v>
      </c>
      <c r="AM672" s="67"/>
      <c r="AN672" s="62">
        <f t="shared" si="914"/>
        <v>0</v>
      </c>
      <c r="AO672" s="62"/>
      <c r="AP672" s="67">
        <f t="shared" si="915"/>
        <v>7.4317584598058675</v>
      </c>
      <c r="AQ672" s="67"/>
      <c r="AR672" s="67"/>
      <c r="AS672" s="67"/>
      <c r="AT672" s="67"/>
      <c r="AU672" s="67"/>
      <c r="AV672" s="67"/>
      <c r="AW672" s="67"/>
      <c r="AX672" s="67"/>
      <c r="AY672" s="67"/>
      <c r="AZ672" s="67"/>
      <c r="BA672" s="67"/>
      <c r="BB672" s="67"/>
      <c r="BC672" s="67"/>
      <c r="BD672" s="67"/>
      <c r="BE672" s="67"/>
      <c r="BF672" s="67"/>
      <c r="BG672" s="67"/>
      <c r="BH672" s="67"/>
      <c r="BI672" s="67"/>
      <c r="BJ672" s="67"/>
      <c r="BK672" s="67"/>
      <c r="BL672" s="67"/>
      <c r="BM672" s="67"/>
      <c r="BN672" s="67"/>
      <c r="BO672" s="67"/>
      <c r="BP672" s="67"/>
      <c r="BQ672" s="67"/>
      <c r="BR672" s="67"/>
      <c r="BS672" s="67"/>
      <c r="BT672" s="67"/>
      <c r="BU672" s="67"/>
      <c r="BV672" s="67"/>
      <c r="BW672" s="67"/>
      <c r="BX672" s="67"/>
      <c r="BY672" s="67"/>
      <c r="BZ672" s="67"/>
      <c r="CA672" s="67"/>
      <c r="CB672" s="67"/>
      <c r="CC672" s="67"/>
      <c r="CD672" s="67"/>
      <c r="CE672" s="67"/>
      <c r="CF672" s="67"/>
      <c r="CG672" s="67"/>
      <c r="CH672" s="67"/>
      <c r="CI672" s="67"/>
      <c r="CJ672" s="67"/>
      <c r="CK672" s="67"/>
      <c r="CL672" s="67"/>
      <c r="CM672" s="67"/>
      <c r="CN672" s="67"/>
      <c r="CO672" s="67"/>
      <c r="CP672" s="67"/>
      <c r="CQ672" s="62"/>
      <c r="CR672" s="67"/>
      <c r="CS672" s="67"/>
      <c r="CT672" s="67"/>
      <c r="CU672" s="67"/>
      <c r="CV672" s="67"/>
      <c r="CW672" s="67"/>
      <c r="CX672" s="67"/>
      <c r="CY672" s="62"/>
      <c r="CZ672" s="62"/>
      <c r="DA672" s="67"/>
      <c r="DB672" s="67"/>
      <c r="DC672" s="67"/>
      <c r="DD672" s="67"/>
      <c r="DE672" s="67"/>
      <c r="DF672" s="67"/>
      <c r="DG672" s="67"/>
      <c r="DH672" s="67"/>
      <c r="DI672" s="67"/>
      <c r="DJ672" s="67"/>
      <c r="DK672" s="67"/>
      <c r="DL672" s="67"/>
      <c r="DM672" s="67"/>
      <c r="DN672" s="67"/>
      <c r="DO672" s="67"/>
      <c r="DP672" s="67"/>
      <c r="DQ672" s="67"/>
      <c r="DR672" s="67"/>
      <c r="DS672" s="67"/>
      <c r="DT672" s="67"/>
      <c r="DU672" s="67"/>
      <c r="DV672" s="67"/>
      <c r="DW672" s="67"/>
      <c r="DX672" s="67"/>
      <c r="DY672" s="67"/>
      <c r="DZ672" s="67"/>
      <c r="EA672" s="67"/>
      <c r="EB672" s="67"/>
      <c r="EC672" s="67"/>
      <c r="ED672" s="67"/>
      <c r="EE672" s="67"/>
      <c r="EF672" s="67"/>
      <c r="EG672" s="67"/>
      <c r="EH672" s="67"/>
      <c r="EI672" s="67"/>
      <c r="EJ672" s="67"/>
      <c r="EK672" s="67"/>
      <c r="EL672" s="67"/>
    </row>
    <row r="673" spans="1:142" s="5" customFormat="1">
      <c r="B673" s="5" t="s">
        <v>538</v>
      </c>
      <c r="C673" s="29" t="s">
        <v>530</v>
      </c>
      <c r="I673" s="67">
        <v>3.302</v>
      </c>
      <c r="J673" s="67">
        <v>3.5720000000000001</v>
      </c>
      <c r="K673" s="67">
        <v>0.53400000000000003</v>
      </c>
      <c r="L673" s="67">
        <v>73.003</v>
      </c>
      <c r="M673" s="67">
        <v>0.128</v>
      </c>
      <c r="N673" s="67">
        <v>0.108</v>
      </c>
      <c r="O673" s="67">
        <v>0.59699999999999998</v>
      </c>
      <c r="P673" s="67">
        <v>5.3999999999999999E-2</v>
      </c>
      <c r="Q673" s="67">
        <v>12.061999999999999</v>
      </c>
      <c r="R673" s="67">
        <v>0</v>
      </c>
      <c r="S673" s="67">
        <v>93.364999999999995</v>
      </c>
      <c r="V673" s="67">
        <f t="shared" si="905"/>
        <v>3.5366572055909602</v>
      </c>
      <c r="W673" s="67"/>
      <c r="X673" s="67">
        <f t="shared" si="906"/>
        <v>3.8258448026562419</v>
      </c>
      <c r="Y673" s="67"/>
      <c r="Z673" s="67">
        <f t="shared" si="907"/>
        <v>0.57194880308466778</v>
      </c>
      <c r="AA673" s="67"/>
      <c r="AB673" s="67">
        <f t="shared" si="908"/>
        <v>78.190970920580526</v>
      </c>
      <c r="AC673" s="67"/>
      <c r="AD673" s="67">
        <f t="shared" si="909"/>
        <v>0.13709634231242973</v>
      </c>
      <c r="AE673" s="67"/>
      <c r="AF673" s="67">
        <f t="shared" si="910"/>
        <v>0.11567503882611259</v>
      </c>
      <c r="AG673" s="67"/>
      <c r="AH673" s="67">
        <f t="shared" si="911"/>
        <v>0.63942590906656671</v>
      </c>
      <c r="AI673" s="67"/>
      <c r="AJ673" s="62">
        <f t="shared" si="912"/>
        <v>5.7837519413056288E-2</v>
      </c>
      <c r="AK673" s="62"/>
      <c r="AL673" s="67">
        <f t="shared" si="913"/>
        <v>12.919188132597871</v>
      </c>
      <c r="AM673" s="67"/>
      <c r="AN673" s="62">
        <f t="shared" si="914"/>
        <v>0</v>
      </c>
      <c r="AO673" s="62"/>
      <c r="AP673" s="67">
        <f t="shared" si="915"/>
        <v>7.3625020082472021</v>
      </c>
      <c r="AQ673" s="67"/>
      <c r="AR673" s="67"/>
      <c r="AS673" s="67"/>
      <c r="AT673" s="67"/>
      <c r="AU673" s="67"/>
      <c r="AV673" s="67"/>
      <c r="AW673" s="67"/>
      <c r="AX673" s="67"/>
      <c r="AY673" s="67"/>
      <c r="AZ673" s="67"/>
      <c r="BA673" s="67"/>
      <c r="BB673" s="67"/>
      <c r="BC673" s="67"/>
      <c r="BD673" s="67"/>
      <c r="BE673" s="67"/>
      <c r="BF673" s="67"/>
      <c r="BG673" s="67"/>
      <c r="BH673" s="67"/>
      <c r="BI673" s="67"/>
      <c r="BJ673" s="67"/>
      <c r="BK673" s="67"/>
      <c r="BL673" s="67"/>
      <c r="BM673" s="67"/>
      <c r="BN673" s="67"/>
      <c r="BO673" s="67"/>
      <c r="BP673" s="67"/>
      <c r="BQ673" s="67"/>
      <c r="BR673" s="67"/>
      <c r="BS673" s="67"/>
      <c r="BT673" s="67"/>
      <c r="BU673" s="67"/>
      <c r="BV673" s="67"/>
      <c r="BW673" s="67"/>
      <c r="BX673" s="67"/>
      <c r="BY673" s="67"/>
      <c r="BZ673" s="67"/>
      <c r="CA673" s="67"/>
      <c r="CB673" s="67"/>
      <c r="CC673" s="67"/>
      <c r="CD673" s="67"/>
      <c r="CE673" s="67"/>
      <c r="CF673" s="67"/>
      <c r="CG673" s="67"/>
      <c r="CH673" s="67"/>
      <c r="CI673" s="67"/>
      <c r="CJ673" s="67"/>
      <c r="CK673" s="67"/>
      <c r="CL673" s="67"/>
      <c r="CM673" s="67"/>
      <c r="CN673" s="67"/>
      <c r="CO673" s="67"/>
      <c r="CP673" s="67"/>
      <c r="CQ673" s="62"/>
      <c r="CR673" s="67"/>
      <c r="CS673" s="67"/>
      <c r="CT673" s="67"/>
      <c r="CU673" s="67"/>
      <c r="CV673" s="67"/>
      <c r="CW673" s="67"/>
      <c r="CX673" s="67"/>
      <c r="CY673" s="62"/>
      <c r="CZ673" s="62"/>
      <c r="DA673" s="67"/>
      <c r="DB673" s="67"/>
      <c r="DC673" s="67"/>
      <c r="DD673" s="67"/>
      <c r="DE673" s="67"/>
      <c r="DF673" s="67"/>
      <c r="DG673" s="67"/>
      <c r="DH673" s="67"/>
      <c r="DI673" s="67"/>
      <c r="DJ673" s="67"/>
      <c r="DK673" s="67"/>
      <c r="DL673" s="67"/>
      <c r="DM673" s="67"/>
      <c r="DN673" s="67"/>
      <c r="DO673" s="67"/>
      <c r="DP673" s="67"/>
      <c r="DQ673" s="67"/>
      <c r="DR673" s="67"/>
      <c r="DS673" s="67"/>
      <c r="DT673" s="67"/>
      <c r="DU673" s="67"/>
      <c r="DV673" s="67"/>
      <c r="DW673" s="67"/>
      <c r="DX673" s="67"/>
      <c r="DY673" s="67"/>
      <c r="DZ673" s="67"/>
      <c r="EA673" s="67"/>
      <c r="EB673" s="67"/>
      <c r="EC673" s="67"/>
      <c r="ED673" s="67"/>
      <c r="EE673" s="67"/>
      <c r="EF673" s="67"/>
      <c r="EG673" s="67"/>
      <c r="EH673" s="67"/>
      <c r="EI673" s="67"/>
      <c r="EJ673" s="67"/>
      <c r="EK673" s="67"/>
      <c r="EL673" s="67"/>
    </row>
    <row r="674" spans="1:142" s="5" customFormat="1">
      <c r="B674" s="5" t="s">
        <v>539</v>
      </c>
      <c r="C674" s="29" t="s">
        <v>530</v>
      </c>
      <c r="I674" s="67">
        <v>2.8319999999999999</v>
      </c>
      <c r="J674" s="67">
        <v>3.7570000000000001</v>
      </c>
      <c r="K674" s="67">
        <v>0.502</v>
      </c>
      <c r="L674" s="67">
        <v>71.429000000000002</v>
      </c>
      <c r="M674" s="67">
        <v>4.2999999999999997E-2</v>
      </c>
      <c r="N674" s="67">
        <v>8.3000000000000004E-2</v>
      </c>
      <c r="O674" s="67">
        <v>0.47899999999999998</v>
      </c>
      <c r="P674" s="67">
        <v>9.6000000000000002E-2</v>
      </c>
      <c r="Q674" s="67">
        <v>12.023999999999999</v>
      </c>
      <c r="R674" s="67">
        <v>9.1999999999999998E-2</v>
      </c>
      <c r="S674" s="67">
        <v>91.340999999999994</v>
      </c>
      <c r="V674" s="67">
        <f t="shared" si="905"/>
        <v>3.1004696686044602</v>
      </c>
      <c r="W674" s="67"/>
      <c r="X674" s="67">
        <f t="shared" si="906"/>
        <v>4.1131583845151685</v>
      </c>
      <c r="Y674" s="67"/>
      <c r="Z674" s="67">
        <f t="shared" si="907"/>
        <v>0.54958890312127096</v>
      </c>
      <c r="AA674" s="67"/>
      <c r="AB674" s="67">
        <f t="shared" si="908"/>
        <v>78.200370041930796</v>
      </c>
      <c r="AC674" s="67"/>
      <c r="AD674" s="67">
        <f t="shared" si="909"/>
        <v>4.7076340307200489E-2</v>
      </c>
      <c r="AE674" s="67"/>
      <c r="AF674" s="67">
        <f t="shared" si="910"/>
        <v>9.0868284779014916E-2</v>
      </c>
      <c r="AG674" s="67"/>
      <c r="AH674" s="67">
        <f t="shared" si="911"/>
        <v>0.52440853504997753</v>
      </c>
      <c r="AI674" s="67"/>
      <c r="AJ674" s="62">
        <f t="shared" si="912"/>
        <v>0.1051006667323546</v>
      </c>
      <c r="AK674" s="62"/>
      <c r="AL674" s="67">
        <f t="shared" si="913"/>
        <v>13.163858508227412</v>
      </c>
      <c r="AM674" s="67"/>
      <c r="AN674" s="62">
        <f t="shared" si="914"/>
        <v>0.10072147228517316</v>
      </c>
      <c r="AO674" s="62"/>
      <c r="AP674" s="67">
        <f t="shared" si="915"/>
        <v>7.2136280531196286</v>
      </c>
      <c r="AQ674" s="67"/>
      <c r="AR674" s="67"/>
      <c r="AS674" s="67"/>
      <c r="AT674" s="67"/>
      <c r="AU674" s="67"/>
      <c r="AV674" s="67"/>
      <c r="AW674" s="67"/>
      <c r="AX674" s="67"/>
      <c r="AY674" s="67"/>
      <c r="AZ674" s="67"/>
      <c r="BA674" s="67"/>
      <c r="BB674" s="67"/>
      <c r="BC674" s="67"/>
      <c r="BD674" s="67"/>
      <c r="BE674" s="67"/>
      <c r="BF674" s="67"/>
      <c r="BG674" s="67"/>
      <c r="BH674" s="67"/>
      <c r="BI674" s="67"/>
      <c r="BJ674" s="67"/>
      <c r="BK674" s="67"/>
      <c r="BL674" s="67"/>
      <c r="BM674" s="67"/>
      <c r="BN674" s="67"/>
      <c r="BO674" s="67"/>
      <c r="BP674" s="67"/>
      <c r="BQ674" s="67"/>
      <c r="BR674" s="67"/>
      <c r="BS674" s="67"/>
      <c r="BT674" s="67"/>
      <c r="BU674" s="67"/>
      <c r="BV674" s="67"/>
      <c r="BW674" s="67"/>
      <c r="BX674" s="67"/>
      <c r="BY674" s="67"/>
      <c r="BZ674" s="67"/>
      <c r="CA674" s="67"/>
      <c r="CB674" s="67"/>
      <c r="CC674" s="67"/>
      <c r="CD674" s="67"/>
      <c r="CE674" s="67"/>
      <c r="CF674" s="67"/>
      <c r="CG674" s="67"/>
      <c r="CH674" s="67"/>
      <c r="CI674" s="67"/>
      <c r="CJ674" s="67"/>
      <c r="CK674" s="67"/>
      <c r="CL674" s="67"/>
      <c r="CM674" s="67"/>
      <c r="CN674" s="67"/>
      <c r="CO674" s="67"/>
      <c r="CP674" s="67"/>
      <c r="CQ674" s="62"/>
      <c r="CR674" s="67"/>
      <c r="CS674" s="67"/>
      <c r="CT674" s="67"/>
      <c r="CU674" s="67"/>
      <c r="CV674" s="67"/>
      <c r="CW674" s="67"/>
      <c r="CX674" s="67"/>
      <c r="CY674" s="62"/>
      <c r="CZ674" s="62"/>
      <c r="DA674" s="67"/>
      <c r="DB674" s="67"/>
      <c r="DC674" s="67"/>
      <c r="DD674" s="67"/>
      <c r="DE674" s="67"/>
      <c r="DF674" s="67"/>
      <c r="DG674" s="67"/>
      <c r="DH674" s="67"/>
      <c r="DI674" s="67"/>
      <c r="DJ674" s="67"/>
      <c r="DK674" s="67"/>
      <c r="DL674" s="67"/>
      <c r="DM674" s="67"/>
      <c r="DN674" s="67"/>
      <c r="DO674" s="67"/>
      <c r="DP674" s="67"/>
      <c r="DQ674" s="67"/>
      <c r="DR674" s="67"/>
      <c r="DS674" s="67"/>
      <c r="DT674" s="67"/>
      <c r="DU674" s="67"/>
      <c r="DV674" s="67"/>
      <c r="DW674" s="67"/>
      <c r="DX674" s="67"/>
      <c r="DY674" s="67"/>
      <c r="DZ674" s="67"/>
      <c r="EA674" s="67"/>
      <c r="EB674" s="67"/>
      <c r="EC674" s="67"/>
      <c r="ED674" s="67"/>
      <c r="EE674" s="67"/>
      <c r="EF674" s="67"/>
      <c r="EG674" s="67"/>
      <c r="EH674" s="67"/>
      <c r="EI674" s="67"/>
      <c r="EJ674" s="67"/>
      <c r="EK674" s="67"/>
      <c r="EL674" s="67"/>
    </row>
    <row r="675" spans="1:142" s="5" customFormat="1">
      <c r="B675" s="5" t="s">
        <v>540</v>
      </c>
      <c r="C675" s="29" t="s">
        <v>530</v>
      </c>
      <c r="I675" s="67">
        <v>3.2029999999999998</v>
      </c>
      <c r="J675" s="67">
        <v>4.0110000000000001</v>
      </c>
      <c r="K675" s="67">
        <v>0.49099999999999999</v>
      </c>
      <c r="L675" s="67">
        <v>73.573999999999998</v>
      </c>
      <c r="M675" s="67">
        <v>0.255</v>
      </c>
      <c r="N675" s="67">
        <v>0.10299999999999999</v>
      </c>
      <c r="O675" s="67">
        <v>0.56799999999999995</v>
      </c>
      <c r="P675" s="67">
        <v>0.17299999999999999</v>
      </c>
      <c r="Q675" s="67">
        <v>11.988</v>
      </c>
      <c r="R675" s="67">
        <v>0</v>
      </c>
      <c r="S675" s="67">
        <v>94.372</v>
      </c>
      <c r="V675" s="67">
        <f t="shared" si="905"/>
        <v>3.3940151739922859</v>
      </c>
      <c r="W675" s="67"/>
      <c r="X675" s="67">
        <f t="shared" si="906"/>
        <v>4.2502013309032343</v>
      </c>
      <c r="Y675" s="67"/>
      <c r="Z675" s="67">
        <f t="shared" si="907"/>
        <v>0.5202814394099945</v>
      </c>
      <c r="AA675" s="67"/>
      <c r="AB675" s="67">
        <f t="shared" si="908"/>
        <v>77.961683550205564</v>
      </c>
      <c r="AC675" s="67"/>
      <c r="AD675" s="67">
        <f t="shared" si="909"/>
        <v>0.27020726486669777</v>
      </c>
      <c r="AE675" s="67"/>
      <c r="AF675" s="67">
        <f t="shared" si="910"/>
        <v>0.10914254227948966</v>
      </c>
      <c r="AG675" s="67"/>
      <c r="AH675" s="67">
        <f t="shared" si="911"/>
        <v>0.60187343703640905</v>
      </c>
      <c r="AI675" s="67"/>
      <c r="AJ675" s="62">
        <f t="shared" si="912"/>
        <v>0.18331708557623022</v>
      </c>
      <c r="AK675" s="62"/>
      <c r="AL675" s="67">
        <f t="shared" si="913"/>
        <v>12.702920357733225</v>
      </c>
      <c r="AM675" s="67"/>
      <c r="AN675" s="62">
        <f t="shared" si="914"/>
        <v>0</v>
      </c>
      <c r="AO675" s="62"/>
      <c r="AP675" s="67">
        <f t="shared" si="915"/>
        <v>7.6442165048955202</v>
      </c>
      <c r="AQ675" s="67"/>
      <c r="AR675" s="67"/>
      <c r="AS675" s="67"/>
      <c r="AT675" s="67"/>
      <c r="AU675" s="67"/>
      <c r="AV675" s="67"/>
      <c r="AW675" s="67"/>
      <c r="AX675" s="67"/>
      <c r="AY675" s="67"/>
      <c r="AZ675" s="67"/>
      <c r="BA675" s="67"/>
      <c r="BB675" s="67"/>
      <c r="BC675" s="67"/>
      <c r="BD675" s="67"/>
      <c r="BE675" s="67"/>
      <c r="BF675" s="67"/>
      <c r="BG675" s="67"/>
      <c r="BH675" s="67"/>
      <c r="BI675" s="67"/>
      <c r="BJ675" s="67"/>
      <c r="BK675" s="67"/>
      <c r="BL675" s="67"/>
      <c r="BM675" s="67"/>
      <c r="BN675" s="67"/>
      <c r="BO675" s="67"/>
      <c r="BP675" s="67"/>
      <c r="BQ675" s="67"/>
      <c r="BR675" s="67"/>
      <c r="BS675" s="67"/>
      <c r="BT675" s="67"/>
      <c r="BU675" s="67"/>
      <c r="BV675" s="67"/>
      <c r="BW675" s="67"/>
      <c r="BX675" s="67"/>
      <c r="BY675" s="67"/>
      <c r="BZ675" s="67"/>
      <c r="CA675" s="67"/>
      <c r="CB675" s="67"/>
      <c r="CC675" s="67"/>
      <c r="CD675" s="67"/>
      <c r="CE675" s="67"/>
      <c r="CF675" s="67"/>
      <c r="CG675" s="67"/>
      <c r="CH675" s="67"/>
      <c r="CI675" s="67"/>
      <c r="CJ675" s="67"/>
      <c r="CK675" s="67"/>
      <c r="CL675" s="67"/>
      <c r="CM675" s="67"/>
      <c r="CN675" s="67"/>
      <c r="CO675" s="67"/>
      <c r="CP675" s="67"/>
      <c r="CQ675" s="62"/>
      <c r="CR675" s="67"/>
      <c r="CS675" s="67"/>
      <c r="CT675" s="67"/>
      <c r="CU675" s="67"/>
      <c r="CV675" s="67"/>
      <c r="CW675" s="67"/>
      <c r="CX675" s="67"/>
      <c r="CY675" s="62"/>
      <c r="CZ675" s="62"/>
      <c r="DA675" s="67"/>
      <c r="DB675" s="67"/>
      <c r="DC675" s="67"/>
      <c r="DD675" s="67"/>
      <c r="DE675" s="67"/>
      <c r="DF675" s="67"/>
      <c r="DG675" s="67"/>
      <c r="DH675" s="67"/>
      <c r="DI675" s="67"/>
      <c r="DJ675" s="67"/>
      <c r="DK675" s="67"/>
      <c r="DL675" s="67"/>
      <c r="DM675" s="67"/>
      <c r="DN675" s="67"/>
      <c r="DO675" s="67"/>
      <c r="DP675" s="67"/>
      <c r="DQ675" s="67"/>
      <c r="DR675" s="67"/>
      <c r="DS675" s="67"/>
      <c r="DT675" s="67"/>
      <c r="DU675" s="67"/>
      <c r="DV675" s="67"/>
      <c r="DW675" s="67"/>
      <c r="DX675" s="67"/>
      <c r="DY675" s="67"/>
      <c r="DZ675" s="67"/>
      <c r="EA675" s="67"/>
      <c r="EB675" s="67"/>
      <c r="EC675" s="67"/>
      <c r="ED675" s="67"/>
      <c r="EE675" s="67"/>
      <c r="EF675" s="67"/>
      <c r="EG675" s="67"/>
      <c r="EH675" s="67"/>
      <c r="EI675" s="67"/>
      <c r="EJ675" s="67"/>
      <c r="EK675" s="67"/>
      <c r="EL675" s="67"/>
    </row>
    <row r="676" spans="1:142" s="5" customFormat="1">
      <c r="B676" s="5" t="s">
        <v>541</v>
      </c>
      <c r="C676" s="29" t="s">
        <v>530</v>
      </c>
      <c r="I676" s="67">
        <v>3.3420000000000001</v>
      </c>
      <c r="J676" s="67">
        <v>3.903</v>
      </c>
      <c r="K676" s="67">
        <v>0.40699999999999997</v>
      </c>
      <c r="L676" s="67">
        <v>72.625</v>
      </c>
      <c r="M676" s="67">
        <v>0.128</v>
      </c>
      <c r="N676" s="67">
        <v>0.106</v>
      </c>
      <c r="O676" s="67">
        <v>0.50900000000000001</v>
      </c>
      <c r="P676" s="67">
        <v>0</v>
      </c>
      <c r="Q676" s="67">
        <v>11.867000000000001</v>
      </c>
      <c r="R676" s="67">
        <v>4.5999999999999999E-2</v>
      </c>
      <c r="S676" s="67">
        <v>92.936000000000007</v>
      </c>
      <c r="V676" s="67">
        <f t="shared" si="905"/>
        <v>3.5960230696393212</v>
      </c>
      <c r="W676" s="67"/>
      <c r="X676" s="67">
        <f t="shared" si="906"/>
        <v>4.1996642850994235</v>
      </c>
      <c r="Y676" s="67"/>
      <c r="Z676" s="67">
        <f t="shared" si="907"/>
        <v>0.43793578376517167</v>
      </c>
      <c r="AA676" s="67"/>
      <c r="AB676" s="67">
        <f t="shared" si="908"/>
        <v>78.145175174313493</v>
      </c>
      <c r="AC676" s="67"/>
      <c r="AD676" s="67">
        <f t="shared" si="909"/>
        <v>0.13772918998020142</v>
      </c>
      <c r="AE676" s="67"/>
      <c r="AF676" s="67">
        <f t="shared" si="910"/>
        <v>0.11405698545235429</v>
      </c>
      <c r="AG676" s="67"/>
      <c r="AH676" s="67">
        <f t="shared" si="911"/>
        <v>0.54768873203064472</v>
      </c>
      <c r="AI676" s="67"/>
      <c r="AJ676" s="62">
        <f t="shared" si="912"/>
        <v>0</v>
      </c>
      <c r="AK676" s="62"/>
      <c r="AL676" s="67">
        <f t="shared" si="913"/>
        <v>12.769002324180081</v>
      </c>
      <c r="AM676" s="67"/>
      <c r="AN676" s="62">
        <f t="shared" si="914"/>
        <v>4.9496427649134887E-2</v>
      </c>
      <c r="AO676" s="62"/>
      <c r="AP676" s="67">
        <f t="shared" si="915"/>
        <v>7.7956873547387442</v>
      </c>
      <c r="AQ676" s="67"/>
      <c r="AR676" s="67"/>
      <c r="AS676" s="67"/>
      <c r="AT676" s="67"/>
      <c r="AU676" s="67"/>
      <c r="AV676" s="67"/>
      <c r="AW676" s="67"/>
      <c r="AX676" s="67"/>
      <c r="AY676" s="67"/>
      <c r="AZ676" s="67"/>
      <c r="BA676" s="67"/>
      <c r="BB676" s="67"/>
      <c r="BC676" s="67"/>
      <c r="BD676" s="67"/>
      <c r="BE676" s="67"/>
      <c r="BF676" s="67"/>
      <c r="BG676" s="67"/>
      <c r="BH676" s="67"/>
      <c r="BI676" s="67"/>
      <c r="BJ676" s="67"/>
      <c r="BK676" s="67"/>
      <c r="BL676" s="67"/>
      <c r="BM676" s="67"/>
      <c r="BN676" s="67"/>
      <c r="BO676" s="67"/>
      <c r="BP676" s="67"/>
      <c r="BQ676" s="67"/>
      <c r="BR676" s="67"/>
      <c r="BS676" s="67"/>
      <c r="BT676" s="67"/>
      <c r="BU676" s="67"/>
      <c r="BV676" s="67"/>
      <c r="BW676" s="67"/>
      <c r="BX676" s="67"/>
      <c r="BY676" s="67"/>
      <c r="BZ676" s="67"/>
      <c r="CA676" s="67"/>
      <c r="CB676" s="67"/>
      <c r="CC676" s="67"/>
      <c r="CD676" s="67"/>
      <c r="CE676" s="67"/>
      <c r="CF676" s="67"/>
      <c r="CG676" s="67"/>
      <c r="CH676" s="67"/>
      <c r="CI676" s="67"/>
      <c r="CJ676" s="67"/>
      <c r="CK676" s="67"/>
      <c r="CL676" s="67"/>
      <c r="CM676" s="67"/>
      <c r="CN676" s="67"/>
      <c r="CO676" s="67"/>
      <c r="CP676" s="67"/>
      <c r="CQ676" s="62"/>
      <c r="CR676" s="67"/>
      <c r="CS676" s="67"/>
      <c r="CT676" s="67"/>
      <c r="CU676" s="67"/>
      <c r="CV676" s="67"/>
      <c r="CW676" s="67"/>
      <c r="CX676" s="67"/>
      <c r="CY676" s="62"/>
      <c r="CZ676" s="62"/>
      <c r="DA676" s="67"/>
      <c r="DB676" s="67"/>
      <c r="DC676" s="67"/>
      <c r="DD676" s="67"/>
      <c r="DE676" s="67"/>
      <c r="DF676" s="67"/>
      <c r="DG676" s="67"/>
      <c r="DH676" s="67"/>
      <c r="DI676" s="67"/>
      <c r="DJ676" s="67"/>
      <c r="DK676" s="67"/>
      <c r="DL676" s="67"/>
      <c r="DM676" s="67"/>
      <c r="DN676" s="67"/>
      <c r="DO676" s="67"/>
      <c r="DP676" s="67"/>
      <c r="DQ676" s="67"/>
      <c r="DR676" s="67"/>
      <c r="DS676" s="67"/>
      <c r="DT676" s="67"/>
      <c r="DU676" s="67"/>
      <c r="DV676" s="67"/>
      <c r="DW676" s="67"/>
      <c r="DX676" s="67"/>
      <c r="DY676" s="67"/>
      <c r="DZ676" s="67"/>
      <c r="EA676" s="67"/>
      <c r="EB676" s="67"/>
      <c r="EC676" s="67"/>
      <c r="ED676" s="67"/>
      <c r="EE676" s="67"/>
      <c r="EF676" s="67"/>
      <c r="EG676" s="67"/>
      <c r="EH676" s="67"/>
      <c r="EI676" s="67"/>
      <c r="EJ676" s="67"/>
      <c r="EK676" s="67"/>
      <c r="EL676" s="67"/>
    </row>
    <row r="677" spans="1:142" s="5" customFormat="1">
      <c r="B677" s="5" t="s">
        <v>542</v>
      </c>
      <c r="C677" s="29" t="s">
        <v>530</v>
      </c>
      <c r="I677" s="67">
        <v>3.1760000000000002</v>
      </c>
      <c r="J677" s="67">
        <v>3.9340000000000002</v>
      </c>
      <c r="K677" s="67">
        <v>0.56100000000000005</v>
      </c>
      <c r="L677" s="67">
        <v>72.495999999999995</v>
      </c>
      <c r="M677" s="67">
        <v>5.7000000000000002E-2</v>
      </c>
      <c r="N677" s="67">
        <v>8.7999999999999995E-2</v>
      </c>
      <c r="O677" s="67">
        <v>0.69299999999999995</v>
      </c>
      <c r="P677" s="67">
        <v>8.8999999999999996E-2</v>
      </c>
      <c r="Q677" s="67">
        <v>11.885999999999999</v>
      </c>
      <c r="R677" s="67">
        <v>8.9999999999999993E-3</v>
      </c>
      <c r="S677" s="67">
        <v>92.992999999999995</v>
      </c>
      <c r="V677" s="67">
        <f t="shared" si="905"/>
        <v>3.4153108298474084</v>
      </c>
      <c r="W677" s="67"/>
      <c r="X677" s="67">
        <f t="shared" si="906"/>
        <v>4.2304259460389497</v>
      </c>
      <c r="Y677" s="67"/>
      <c r="Z677" s="67">
        <f t="shared" si="907"/>
        <v>0.6032712139623414</v>
      </c>
      <c r="AA677" s="67"/>
      <c r="AB677" s="67">
        <f t="shared" si="908"/>
        <v>77.958556020345611</v>
      </c>
      <c r="AC677" s="67"/>
      <c r="AD677" s="67">
        <f t="shared" si="909"/>
        <v>6.12949361779919E-2</v>
      </c>
      <c r="AE677" s="67"/>
      <c r="AF677" s="67">
        <f t="shared" si="910"/>
        <v>9.4630778660759404E-2</v>
      </c>
      <c r="AG677" s="67"/>
      <c r="AH677" s="67">
        <f t="shared" si="911"/>
        <v>0.74521738195348042</v>
      </c>
      <c r="AI677" s="67"/>
      <c r="AJ677" s="62">
        <f t="shared" si="912"/>
        <v>9.5706128418268047E-2</v>
      </c>
      <c r="AK677" s="62"/>
      <c r="AL677" s="67">
        <f t="shared" si="913"/>
        <v>12.781607217747572</v>
      </c>
      <c r="AM677" s="67"/>
      <c r="AN677" s="62">
        <f t="shared" si="914"/>
        <v>9.6781478175776668E-3</v>
      </c>
      <c r="AO677" s="62"/>
      <c r="AP677" s="67">
        <f t="shared" si="915"/>
        <v>7.6457367758863581</v>
      </c>
      <c r="AQ677" s="67"/>
      <c r="AR677" s="67"/>
      <c r="AS677" s="67"/>
      <c r="AT677" s="67"/>
      <c r="AU677" s="67"/>
      <c r="AV677" s="67"/>
      <c r="AW677" s="67"/>
      <c r="AX677" s="67"/>
      <c r="AY677" s="67"/>
      <c r="AZ677" s="67"/>
      <c r="BA677" s="67"/>
      <c r="BB677" s="67"/>
      <c r="BC677" s="67"/>
      <c r="BD677" s="67"/>
      <c r="BE677" s="67"/>
      <c r="BF677" s="67"/>
      <c r="BG677" s="67"/>
      <c r="BH677" s="67"/>
      <c r="BI677" s="67"/>
      <c r="BJ677" s="67"/>
      <c r="BK677" s="67"/>
      <c r="BL677" s="67"/>
      <c r="BM677" s="67"/>
      <c r="BN677" s="67"/>
      <c r="BO677" s="67"/>
      <c r="BP677" s="67"/>
      <c r="BQ677" s="67"/>
      <c r="BR677" s="67"/>
      <c r="BS677" s="67"/>
      <c r="BT677" s="67"/>
      <c r="BU677" s="67"/>
      <c r="BV677" s="67"/>
      <c r="BW677" s="67"/>
      <c r="BX677" s="67"/>
      <c r="BY677" s="67"/>
      <c r="BZ677" s="67"/>
      <c r="CA677" s="67"/>
      <c r="CB677" s="67"/>
      <c r="CC677" s="67"/>
      <c r="CD677" s="67"/>
      <c r="CE677" s="67"/>
      <c r="CF677" s="67"/>
      <c r="CG677" s="67"/>
      <c r="CH677" s="67"/>
      <c r="CI677" s="67"/>
      <c r="CJ677" s="67"/>
      <c r="CK677" s="67"/>
      <c r="CL677" s="67"/>
      <c r="CM677" s="67"/>
      <c r="CN677" s="67"/>
      <c r="CO677" s="67"/>
      <c r="CP677" s="67"/>
      <c r="CQ677" s="62"/>
      <c r="CR677" s="67"/>
      <c r="CS677" s="67"/>
      <c r="CT677" s="67"/>
      <c r="CU677" s="67"/>
      <c r="CV677" s="67"/>
      <c r="CW677" s="67"/>
      <c r="CX677" s="67"/>
      <c r="CY677" s="62"/>
      <c r="CZ677" s="62"/>
      <c r="DA677" s="67"/>
      <c r="DB677" s="67"/>
      <c r="DC677" s="67"/>
      <c r="DD677" s="67"/>
      <c r="DE677" s="67"/>
      <c r="DF677" s="67"/>
      <c r="DG677" s="67"/>
      <c r="DH677" s="67"/>
      <c r="DI677" s="67"/>
      <c r="DJ677" s="67"/>
      <c r="DK677" s="67"/>
      <c r="DL677" s="67"/>
      <c r="DM677" s="67"/>
      <c r="DN677" s="67"/>
      <c r="DO677" s="67"/>
      <c r="DP677" s="67"/>
      <c r="DQ677" s="67"/>
      <c r="DR677" s="67"/>
      <c r="DS677" s="67"/>
      <c r="DT677" s="67"/>
      <c r="DU677" s="67"/>
      <c r="DV677" s="67"/>
      <c r="DW677" s="67"/>
      <c r="DX677" s="67"/>
      <c r="DY677" s="67"/>
      <c r="DZ677" s="67"/>
      <c r="EA677" s="67"/>
      <c r="EB677" s="67"/>
      <c r="EC677" s="67"/>
      <c r="ED677" s="67"/>
      <c r="EE677" s="67"/>
      <c r="EF677" s="67"/>
      <c r="EG677" s="67"/>
      <c r="EH677" s="67"/>
      <c r="EI677" s="67"/>
      <c r="EJ677" s="67"/>
      <c r="EK677" s="67"/>
      <c r="EL677" s="67"/>
    </row>
    <row r="678" spans="1:142" s="5" customFormat="1">
      <c r="B678" s="5" t="s">
        <v>543</v>
      </c>
      <c r="C678" s="29" t="s">
        <v>530</v>
      </c>
      <c r="I678" s="67">
        <v>3.0939999999999999</v>
      </c>
      <c r="J678" s="67">
        <v>3.9140000000000001</v>
      </c>
      <c r="K678" s="67">
        <v>0.42199999999999999</v>
      </c>
      <c r="L678" s="67">
        <v>71.765000000000001</v>
      </c>
      <c r="M678" s="67">
        <v>0.17</v>
      </c>
      <c r="N678" s="67">
        <v>9.0999999999999998E-2</v>
      </c>
      <c r="O678" s="67">
        <v>0.55700000000000005</v>
      </c>
      <c r="P678" s="67">
        <v>4.8000000000000001E-2</v>
      </c>
      <c r="Q678" s="67">
        <v>11.933999999999999</v>
      </c>
      <c r="R678" s="67">
        <v>0</v>
      </c>
      <c r="S678" s="67">
        <v>91.997</v>
      </c>
      <c r="V678" s="67">
        <f t="shared" si="905"/>
        <v>3.3631531462982487</v>
      </c>
      <c r="W678" s="67"/>
      <c r="X678" s="67">
        <f t="shared" si="906"/>
        <v>4.2544865593443264</v>
      </c>
      <c r="Y678" s="67"/>
      <c r="Z678" s="67">
        <f t="shared" si="907"/>
        <v>0.4587106101285911</v>
      </c>
      <c r="AA678" s="67"/>
      <c r="AB678" s="67">
        <f t="shared" si="908"/>
        <v>78.007978521038723</v>
      </c>
      <c r="AC678" s="67"/>
      <c r="AD678" s="67">
        <f t="shared" si="909"/>
        <v>0.1847886344119917</v>
      </c>
      <c r="AE678" s="67"/>
      <c r="AF678" s="67">
        <f t="shared" si="910"/>
        <v>9.8916269008772026E-2</v>
      </c>
      <c r="AG678" s="67"/>
      <c r="AH678" s="67">
        <f t="shared" si="911"/>
        <v>0.60545452569105518</v>
      </c>
      <c r="AI678" s="67"/>
      <c r="AJ678" s="62">
        <f t="shared" si="912"/>
        <v>5.2175614422209415E-2</v>
      </c>
      <c r="AK678" s="62"/>
      <c r="AL678" s="67">
        <f t="shared" si="913"/>
        <v>12.972162135721815</v>
      </c>
      <c r="AM678" s="67"/>
      <c r="AN678" s="62">
        <f t="shared" si="914"/>
        <v>0</v>
      </c>
      <c r="AO678" s="62"/>
      <c r="AP678" s="67">
        <f t="shared" si="915"/>
        <v>7.6176397056425751</v>
      </c>
      <c r="AQ678" s="67"/>
      <c r="AR678" s="67"/>
      <c r="AS678" s="67"/>
      <c r="AT678" s="67"/>
      <c r="AU678" s="67"/>
      <c r="AV678" s="67"/>
      <c r="AW678" s="67"/>
      <c r="AX678" s="67"/>
      <c r="AY678" s="67"/>
      <c r="AZ678" s="67"/>
      <c r="BA678" s="67"/>
      <c r="BB678" s="67"/>
      <c r="BC678" s="67"/>
      <c r="BD678" s="67"/>
      <c r="BE678" s="67"/>
      <c r="BF678" s="67"/>
      <c r="BG678" s="67"/>
      <c r="BH678" s="67"/>
      <c r="BI678" s="67"/>
      <c r="BJ678" s="67"/>
      <c r="BK678" s="67"/>
      <c r="BL678" s="67"/>
      <c r="BM678" s="67"/>
      <c r="BN678" s="67"/>
      <c r="BO678" s="67"/>
      <c r="BP678" s="67"/>
      <c r="BQ678" s="67"/>
      <c r="BR678" s="67"/>
      <c r="BS678" s="67"/>
      <c r="BT678" s="67"/>
      <c r="BU678" s="67"/>
      <c r="BV678" s="67"/>
      <c r="BW678" s="67"/>
      <c r="BX678" s="67"/>
      <c r="BY678" s="67"/>
      <c r="BZ678" s="67"/>
      <c r="CA678" s="67"/>
      <c r="CB678" s="67"/>
      <c r="CC678" s="67"/>
      <c r="CD678" s="67"/>
      <c r="CE678" s="67"/>
      <c r="CF678" s="67"/>
      <c r="CG678" s="67"/>
      <c r="CH678" s="67"/>
      <c r="CI678" s="67"/>
      <c r="CJ678" s="67"/>
      <c r="CK678" s="67"/>
      <c r="CL678" s="67"/>
      <c r="CM678" s="67"/>
      <c r="CN678" s="67"/>
      <c r="CO678" s="67"/>
      <c r="CP678" s="67"/>
      <c r="CQ678" s="62"/>
      <c r="CR678" s="67"/>
      <c r="CS678" s="67"/>
      <c r="CT678" s="67"/>
      <c r="CU678" s="67"/>
      <c r="CV678" s="67"/>
      <c r="CW678" s="67"/>
      <c r="CX678" s="67"/>
      <c r="CY678" s="62"/>
      <c r="CZ678" s="62"/>
      <c r="DA678" s="67"/>
      <c r="DB678" s="67"/>
      <c r="DC678" s="67"/>
      <c r="DD678" s="67"/>
      <c r="DE678" s="67"/>
      <c r="DF678" s="67"/>
      <c r="DG678" s="67"/>
      <c r="DH678" s="67"/>
      <c r="DI678" s="67"/>
      <c r="DJ678" s="67"/>
      <c r="DK678" s="67"/>
      <c r="DL678" s="67"/>
      <c r="DM678" s="67"/>
      <c r="DN678" s="67"/>
      <c r="DO678" s="67"/>
      <c r="DP678" s="67"/>
      <c r="DQ678" s="67"/>
      <c r="DR678" s="67"/>
      <c r="DS678" s="67"/>
      <c r="DT678" s="67"/>
      <c r="DU678" s="67"/>
      <c r="DV678" s="67"/>
      <c r="DW678" s="67"/>
      <c r="DX678" s="67"/>
      <c r="DY678" s="67"/>
      <c r="DZ678" s="67"/>
      <c r="EA678" s="67"/>
      <c r="EB678" s="67"/>
      <c r="EC678" s="67"/>
      <c r="ED678" s="67"/>
      <c r="EE678" s="67"/>
      <c r="EF678" s="67"/>
      <c r="EG678" s="67"/>
      <c r="EH678" s="67"/>
      <c r="EI678" s="67"/>
      <c r="EJ678" s="67"/>
      <c r="EK678" s="67"/>
      <c r="EL678" s="67"/>
    </row>
    <row r="679" spans="1:142" s="5" customFormat="1">
      <c r="B679" s="5" t="s">
        <v>544</v>
      </c>
      <c r="C679" s="29" t="s">
        <v>530</v>
      </c>
      <c r="I679" s="67">
        <v>3.0790000000000002</v>
      </c>
      <c r="J679" s="67">
        <v>4.2610000000000001</v>
      </c>
      <c r="K679" s="67">
        <v>0.54400000000000004</v>
      </c>
      <c r="L679" s="67">
        <v>72.096000000000004</v>
      </c>
      <c r="M679" s="67">
        <v>0.214</v>
      </c>
      <c r="N679" s="67">
        <v>9.8000000000000004E-2</v>
      </c>
      <c r="O679" s="67">
        <v>0.59299999999999997</v>
      </c>
      <c r="P679" s="67">
        <v>9.6000000000000002E-2</v>
      </c>
      <c r="Q679" s="67">
        <v>12.03</v>
      </c>
      <c r="R679" s="67">
        <v>6.4000000000000001E-2</v>
      </c>
      <c r="S679" s="67">
        <v>93.078000000000003</v>
      </c>
      <c r="V679" s="67">
        <f t="shared" si="905"/>
        <v>3.3079782547970522</v>
      </c>
      <c r="W679" s="67"/>
      <c r="X679" s="67">
        <f t="shared" si="906"/>
        <v>4.5778809170802983</v>
      </c>
      <c r="Y679" s="67"/>
      <c r="Z679" s="67">
        <f t="shared" si="907"/>
        <v>0.58445604761597802</v>
      </c>
      <c r="AA679" s="67"/>
      <c r="AB679" s="67">
        <f t="shared" si="908"/>
        <v>77.457616192870503</v>
      </c>
      <c r="AC679" s="67"/>
      <c r="AD679" s="67">
        <f t="shared" si="909"/>
        <v>0.22991469520187369</v>
      </c>
      <c r="AE679" s="67"/>
      <c r="AF679" s="67">
        <f t="shared" si="910"/>
        <v>0.1052880379896431</v>
      </c>
      <c r="AG679" s="67"/>
      <c r="AH679" s="67">
        <f t="shared" si="911"/>
        <v>0.63710006661079954</v>
      </c>
      <c r="AI679" s="67"/>
      <c r="AJ679" s="62">
        <f t="shared" si="912"/>
        <v>0.1031393025204667</v>
      </c>
      <c r="AK679" s="62"/>
      <c r="AL679" s="67">
        <f t="shared" si="913"/>
        <v>12.924643847095984</v>
      </c>
      <c r="AM679" s="67"/>
      <c r="AN679" s="62">
        <f t="shared" si="914"/>
        <v>6.8759535013644471E-2</v>
      </c>
      <c r="AO679" s="62"/>
      <c r="AP679" s="67">
        <f t="shared" si="915"/>
        <v>7.8858591718773505</v>
      </c>
      <c r="AQ679" s="67"/>
      <c r="AR679" s="67"/>
      <c r="AS679" s="67"/>
      <c r="AT679" s="67"/>
      <c r="AU679" s="67"/>
      <c r="AV679" s="67"/>
      <c r="AW679" s="67"/>
      <c r="AX679" s="67"/>
      <c r="AY679" s="67"/>
      <c r="AZ679" s="67"/>
      <c r="BA679" s="67"/>
      <c r="BB679" s="67"/>
      <c r="BC679" s="67"/>
      <c r="BD679" s="67"/>
      <c r="BE679" s="67"/>
      <c r="BF679" s="67"/>
      <c r="BG679" s="67"/>
      <c r="BH679" s="67"/>
      <c r="BI679" s="67"/>
      <c r="BJ679" s="67"/>
      <c r="BK679" s="67"/>
      <c r="BL679" s="67"/>
      <c r="BM679" s="67"/>
      <c r="BN679" s="67"/>
      <c r="BO679" s="67"/>
      <c r="BP679" s="67"/>
      <c r="BQ679" s="67"/>
      <c r="BR679" s="67"/>
      <c r="BS679" s="67"/>
      <c r="BT679" s="67"/>
      <c r="BU679" s="67"/>
      <c r="BV679" s="67"/>
      <c r="BW679" s="67"/>
      <c r="BX679" s="67"/>
      <c r="BY679" s="67"/>
      <c r="BZ679" s="67"/>
      <c r="CA679" s="67"/>
      <c r="CB679" s="67"/>
      <c r="CC679" s="67"/>
      <c r="CD679" s="67"/>
      <c r="CE679" s="67"/>
      <c r="CF679" s="67"/>
      <c r="CG679" s="67"/>
      <c r="CH679" s="67"/>
      <c r="CI679" s="67"/>
      <c r="CJ679" s="67"/>
      <c r="CK679" s="67"/>
      <c r="CL679" s="67"/>
      <c r="CM679" s="67"/>
      <c r="CN679" s="67"/>
      <c r="CO679" s="67"/>
      <c r="CP679" s="67"/>
      <c r="CQ679" s="62"/>
      <c r="CR679" s="67"/>
      <c r="CS679" s="67"/>
      <c r="CT679" s="67"/>
      <c r="CU679" s="67"/>
      <c r="CV679" s="67"/>
      <c r="CW679" s="67"/>
      <c r="CX679" s="67"/>
      <c r="CY679" s="62"/>
      <c r="CZ679" s="62"/>
      <c r="DA679" s="67"/>
      <c r="DB679" s="67"/>
      <c r="DC679" s="67"/>
      <c r="DD679" s="67"/>
      <c r="DE679" s="67"/>
      <c r="DF679" s="67"/>
      <c r="DG679" s="67"/>
      <c r="DH679" s="67"/>
      <c r="DI679" s="67"/>
      <c r="DJ679" s="67"/>
      <c r="DK679" s="67"/>
      <c r="DL679" s="67"/>
      <c r="DM679" s="67"/>
      <c r="DN679" s="67"/>
      <c r="DO679" s="67"/>
      <c r="DP679" s="67"/>
      <c r="DQ679" s="67"/>
      <c r="DR679" s="67"/>
      <c r="DS679" s="67"/>
      <c r="DT679" s="67"/>
      <c r="DU679" s="67"/>
      <c r="DV679" s="67"/>
      <c r="DW679" s="67"/>
      <c r="DX679" s="67"/>
      <c r="DY679" s="67"/>
      <c r="DZ679" s="67"/>
      <c r="EA679" s="67"/>
      <c r="EB679" s="67"/>
      <c r="EC679" s="67"/>
      <c r="ED679" s="67"/>
      <c r="EE679" s="67"/>
      <c r="EF679" s="67"/>
      <c r="EG679" s="67"/>
      <c r="EH679" s="67"/>
      <c r="EI679" s="67"/>
      <c r="EJ679" s="67"/>
      <c r="EK679" s="67"/>
      <c r="EL679" s="67"/>
    </row>
    <row r="680" spans="1:142" s="5" customFormat="1">
      <c r="B680" s="5" t="s">
        <v>545</v>
      </c>
      <c r="C680" s="29" t="s">
        <v>530</v>
      </c>
      <c r="I680" s="67">
        <v>2.6379999999999999</v>
      </c>
      <c r="J680" s="67">
        <v>4.9039999999999999</v>
      </c>
      <c r="K680" s="67">
        <v>0.51300000000000001</v>
      </c>
      <c r="L680" s="67">
        <v>70.936999999999998</v>
      </c>
      <c r="M680" s="67">
        <v>0.157</v>
      </c>
      <c r="N680" s="67">
        <v>0.09</v>
      </c>
      <c r="O680" s="67">
        <v>0.60899999999999999</v>
      </c>
      <c r="P680" s="67">
        <v>0</v>
      </c>
      <c r="Q680" s="67">
        <v>11.805</v>
      </c>
      <c r="R680" s="67">
        <v>8.2000000000000003E-2</v>
      </c>
      <c r="S680" s="67">
        <v>91.736999999999995</v>
      </c>
      <c r="V680" s="67">
        <f t="shared" si="905"/>
        <v>2.8756118033072808</v>
      </c>
      <c r="W680" s="67"/>
      <c r="X680" s="67">
        <f t="shared" si="906"/>
        <v>5.3457165592945053</v>
      </c>
      <c r="Y680" s="67"/>
      <c r="Z680" s="67">
        <f t="shared" si="907"/>
        <v>0.55920729912685185</v>
      </c>
      <c r="AA680" s="67"/>
      <c r="AB680" s="67">
        <f t="shared" si="908"/>
        <v>77.326487676728036</v>
      </c>
      <c r="AC680" s="67"/>
      <c r="AD680" s="67">
        <f t="shared" si="909"/>
        <v>0.17114141513238934</v>
      </c>
      <c r="AE680" s="67"/>
      <c r="AF680" s="67">
        <f t="shared" si="910"/>
        <v>9.8106543706465224E-2</v>
      </c>
      <c r="AG680" s="67"/>
      <c r="AH680" s="67">
        <f t="shared" si="911"/>
        <v>0.66385427908041472</v>
      </c>
      <c r="AI680" s="67"/>
      <c r="AJ680" s="62">
        <f t="shared" si="912"/>
        <v>0</v>
      </c>
      <c r="AK680" s="62"/>
      <c r="AL680" s="67">
        <f t="shared" si="913"/>
        <v>12.868308316164688</v>
      </c>
      <c r="AM680" s="67"/>
      <c r="AN680" s="62">
        <f t="shared" si="914"/>
        <v>8.9385962043668332E-2</v>
      </c>
      <c r="AO680" s="62"/>
      <c r="AP680" s="67">
        <f t="shared" si="915"/>
        <v>8.2213283626017866</v>
      </c>
      <c r="AQ680" s="67"/>
      <c r="AR680" s="67"/>
      <c r="AS680" s="67"/>
      <c r="AT680" s="67"/>
      <c r="AU680" s="67"/>
      <c r="AV680" s="67"/>
      <c r="AW680" s="67"/>
      <c r="AX680" s="67"/>
      <c r="AY680" s="67"/>
      <c r="AZ680" s="67"/>
      <c r="BA680" s="67"/>
      <c r="BB680" s="67"/>
      <c r="BC680" s="67"/>
      <c r="BD680" s="67"/>
      <c r="BE680" s="67"/>
      <c r="BF680" s="67"/>
      <c r="BG680" s="67"/>
      <c r="BH680" s="67"/>
      <c r="BI680" s="67"/>
      <c r="BJ680" s="67"/>
      <c r="BK680" s="67"/>
      <c r="BL680" s="67"/>
      <c r="BM680" s="67"/>
      <c r="BN680" s="67"/>
      <c r="BO680" s="67"/>
      <c r="BP680" s="67"/>
      <c r="BQ680" s="67"/>
      <c r="BR680" s="67"/>
      <c r="BS680" s="67"/>
      <c r="BT680" s="67"/>
      <c r="BU680" s="67"/>
      <c r="BV680" s="67"/>
      <c r="BW680" s="67"/>
      <c r="BX680" s="67"/>
      <c r="BY680" s="67"/>
      <c r="BZ680" s="67"/>
      <c r="CA680" s="67"/>
      <c r="CB680" s="67"/>
      <c r="CC680" s="67"/>
      <c r="CD680" s="67"/>
      <c r="CE680" s="67"/>
      <c r="CF680" s="67"/>
      <c r="CG680" s="67"/>
      <c r="CH680" s="67"/>
      <c r="CI680" s="67"/>
      <c r="CJ680" s="67"/>
      <c r="CK680" s="67"/>
      <c r="CL680" s="67"/>
      <c r="CM680" s="67"/>
      <c r="CN680" s="67"/>
      <c r="CO680" s="67"/>
      <c r="CP680" s="67"/>
      <c r="CQ680" s="62"/>
      <c r="CR680" s="67"/>
      <c r="CS680" s="67"/>
      <c r="CT680" s="67"/>
      <c r="CU680" s="67"/>
      <c r="CV680" s="67"/>
      <c r="CW680" s="67"/>
      <c r="CX680" s="67"/>
      <c r="CY680" s="62"/>
      <c r="CZ680" s="62"/>
      <c r="DA680" s="67"/>
      <c r="DB680" s="67"/>
      <c r="DC680" s="67"/>
      <c r="DD680" s="67"/>
      <c r="DE680" s="67"/>
      <c r="DF680" s="67"/>
      <c r="DG680" s="67"/>
      <c r="DH680" s="67"/>
      <c r="DI680" s="67"/>
      <c r="DJ680" s="67"/>
      <c r="DK680" s="67"/>
      <c r="DL680" s="67"/>
      <c r="DM680" s="67"/>
      <c r="DN680" s="67"/>
      <c r="DO680" s="67"/>
      <c r="DP680" s="67"/>
      <c r="DQ680" s="67"/>
      <c r="DR680" s="67"/>
      <c r="DS680" s="67"/>
      <c r="DT680" s="67"/>
      <c r="DU680" s="67"/>
      <c r="DV680" s="67"/>
      <c r="DW680" s="67"/>
      <c r="DX680" s="67"/>
      <c r="DY680" s="67"/>
      <c r="DZ680" s="67"/>
      <c r="EA680" s="67"/>
      <c r="EB680" s="67"/>
      <c r="EC680" s="67"/>
      <c r="ED680" s="67"/>
      <c r="EE680" s="67"/>
      <c r="EF680" s="67"/>
      <c r="EG680" s="67"/>
      <c r="EH680" s="67"/>
      <c r="EI680" s="67"/>
      <c r="EJ680" s="67"/>
      <c r="EK680" s="67"/>
      <c r="EL680" s="67"/>
    </row>
    <row r="681" spans="1:142" s="5" customFormat="1">
      <c r="B681" s="5" t="s">
        <v>546</v>
      </c>
      <c r="C681" s="29" t="s">
        <v>530</v>
      </c>
      <c r="I681" s="67">
        <v>3.4159999999999999</v>
      </c>
      <c r="J681" s="67">
        <v>3.8730000000000002</v>
      </c>
      <c r="K681" s="67">
        <v>0.49099999999999999</v>
      </c>
      <c r="L681" s="67">
        <v>73.072000000000003</v>
      </c>
      <c r="M681" s="67">
        <v>0.24199999999999999</v>
      </c>
      <c r="N681" s="67">
        <v>8.1000000000000003E-2</v>
      </c>
      <c r="O681" s="67">
        <v>0.57799999999999996</v>
      </c>
      <c r="P681" s="67">
        <v>0.13200000000000001</v>
      </c>
      <c r="Q681" s="67">
        <v>12.004</v>
      </c>
      <c r="R681" s="67">
        <v>0</v>
      </c>
      <c r="S681" s="67">
        <v>93.891000000000005</v>
      </c>
      <c r="V681" s="67">
        <f t="shared" si="905"/>
        <v>3.6382613882054717</v>
      </c>
      <c r="W681" s="67"/>
      <c r="X681" s="67">
        <f t="shared" si="906"/>
        <v>4.124996006006965</v>
      </c>
      <c r="Y681" s="67"/>
      <c r="Z681" s="67">
        <f t="shared" si="907"/>
        <v>0.52294682131407699</v>
      </c>
      <c r="AA681" s="67"/>
      <c r="AB681" s="67">
        <f t="shared" si="908"/>
        <v>77.826415737397625</v>
      </c>
      <c r="AC681" s="67"/>
      <c r="AD681" s="67">
        <f t="shared" si="909"/>
        <v>0.25774568382486074</v>
      </c>
      <c r="AE681" s="67"/>
      <c r="AF681" s="67">
        <f t="shared" si="910"/>
        <v>8.6270249544684791E-2</v>
      </c>
      <c r="AG681" s="67"/>
      <c r="AH681" s="67">
        <f t="shared" si="911"/>
        <v>0.6156074597139235</v>
      </c>
      <c r="AI681" s="67"/>
      <c r="AJ681" s="62">
        <f t="shared" si="912"/>
        <v>0.14058855481356042</v>
      </c>
      <c r="AK681" s="62"/>
      <c r="AL681" s="67">
        <f t="shared" si="913"/>
        <v>12.785037969560445</v>
      </c>
      <c r="AM681" s="67"/>
      <c r="AN681" s="62">
        <f t="shared" si="914"/>
        <v>0</v>
      </c>
      <c r="AO681" s="62"/>
      <c r="AP681" s="67">
        <f t="shared" si="915"/>
        <v>7.7632573942124363</v>
      </c>
      <c r="AQ681" s="67"/>
      <c r="AR681" s="67"/>
      <c r="AS681" s="67"/>
      <c r="AT681" s="67"/>
      <c r="AU681" s="67"/>
      <c r="AV681" s="67"/>
      <c r="AW681" s="67"/>
      <c r="AX681" s="67"/>
      <c r="AY681" s="67"/>
      <c r="AZ681" s="67"/>
      <c r="BA681" s="67"/>
      <c r="BB681" s="67"/>
      <c r="BC681" s="67"/>
      <c r="BD681" s="67"/>
      <c r="BE681" s="67"/>
      <c r="BF681" s="67"/>
      <c r="BG681" s="67"/>
      <c r="BH681" s="67"/>
      <c r="BI681" s="67"/>
      <c r="BJ681" s="67"/>
      <c r="BK681" s="67"/>
      <c r="BL681" s="67"/>
      <c r="BM681" s="67"/>
      <c r="BN681" s="67"/>
      <c r="BO681" s="67"/>
      <c r="BP681" s="67"/>
      <c r="BQ681" s="67"/>
      <c r="BR681" s="67"/>
      <c r="BS681" s="67"/>
      <c r="BT681" s="67"/>
      <c r="BU681" s="67"/>
      <c r="BV681" s="67"/>
      <c r="BW681" s="67"/>
      <c r="BX681" s="67"/>
      <c r="BY681" s="67"/>
      <c r="BZ681" s="67"/>
      <c r="CA681" s="67"/>
      <c r="CB681" s="67"/>
      <c r="CC681" s="67"/>
      <c r="CD681" s="67"/>
      <c r="CE681" s="67"/>
      <c r="CF681" s="67"/>
      <c r="CG681" s="67"/>
      <c r="CH681" s="67"/>
      <c r="CI681" s="67"/>
      <c r="CJ681" s="67"/>
      <c r="CK681" s="67"/>
      <c r="CL681" s="67"/>
      <c r="CM681" s="67"/>
      <c r="CN681" s="67"/>
      <c r="CO681" s="67"/>
      <c r="CP681" s="67"/>
      <c r="CQ681" s="62"/>
      <c r="CR681" s="67"/>
      <c r="CS681" s="67"/>
      <c r="CT681" s="67"/>
      <c r="CU681" s="67"/>
      <c r="CV681" s="67"/>
      <c r="CW681" s="67"/>
      <c r="CX681" s="67"/>
      <c r="CY681" s="62"/>
      <c r="CZ681" s="62"/>
      <c r="DA681" s="67"/>
      <c r="DB681" s="67"/>
      <c r="DC681" s="67"/>
      <c r="DD681" s="67"/>
      <c r="DE681" s="67"/>
      <c r="DF681" s="67"/>
      <c r="DG681" s="67"/>
      <c r="DH681" s="67"/>
      <c r="DI681" s="67"/>
      <c r="DJ681" s="67"/>
      <c r="DK681" s="67"/>
      <c r="DL681" s="67"/>
      <c r="DM681" s="67"/>
      <c r="DN681" s="67"/>
      <c r="DO681" s="67"/>
      <c r="DP681" s="67"/>
      <c r="DQ681" s="67"/>
      <c r="DR681" s="67"/>
      <c r="DS681" s="67"/>
      <c r="DT681" s="67"/>
      <c r="DU681" s="67"/>
      <c r="DV681" s="67"/>
      <c r="DW681" s="67"/>
      <c r="DX681" s="67"/>
      <c r="DY681" s="67"/>
      <c r="DZ681" s="67"/>
      <c r="EA681" s="67"/>
      <c r="EB681" s="67"/>
      <c r="EC681" s="67"/>
      <c r="ED681" s="67"/>
      <c r="EE681" s="67"/>
      <c r="EF681" s="67"/>
      <c r="EG681" s="67"/>
      <c r="EH681" s="67"/>
      <c r="EI681" s="67"/>
      <c r="EJ681" s="67"/>
      <c r="EK681" s="67"/>
      <c r="EL681" s="67"/>
    </row>
    <row r="682" spans="1:142" s="5" customFormat="1">
      <c r="B682" s="5" t="s">
        <v>547</v>
      </c>
      <c r="C682" s="29" t="s">
        <v>530</v>
      </c>
      <c r="I682" s="67">
        <v>2.8969999999999998</v>
      </c>
      <c r="J682" s="67">
        <v>4.1429999999999998</v>
      </c>
      <c r="K682" s="67">
        <v>0.31</v>
      </c>
      <c r="L682" s="67">
        <v>72.165000000000006</v>
      </c>
      <c r="M682" s="67">
        <v>4.2999999999999997E-2</v>
      </c>
      <c r="N682" s="67">
        <v>0.114</v>
      </c>
      <c r="O682" s="67">
        <v>0.58599999999999997</v>
      </c>
      <c r="P682" s="67">
        <v>0.245</v>
      </c>
      <c r="Q682" s="67">
        <v>12</v>
      </c>
      <c r="R682" s="67">
        <v>4.5999999999999999E-2</v>
      </c>
      <c r="S682" s="67">
        <v>92.552999999999997</v>
      </c>
      <c r="V682" s="67">
        <f t="shared" si="905"/>
        <v>3.1300984300887058</v>
      </c>
      <c r="W682" s="67"/>
      <c r="X682" s="67">
        <f t="shared" si="906"/>
        <v>4.4763540890084599</v>
      </c>
      <c r="Y682" s="67"/>
      <c r="Z682" s="67">
        <f t="shared" si="907"/>
        <v>0.33494322172160818</v>
      </c>
      <c r="AA682" s="67"/>
      <c r="AB682" s="67">
        <f t="shared" si="908"/>
        <v>77.971540630773731</v>
      </c>
      <c r="AC682" s="67"/>
      <c r="AD682" s="67">
        <f t="shared" si="909"/>
        <v>4.6459866238803715E-2</v>
      </c>
      <c r="AE682" s="67"/>
      <c r="AF682" s="67">
        <f t="shared" si="910"/>
        <v>0.12317266863310752</v>
      </c>
      <c r="AG682" s="67"/>
      <c r="AH682" s="67">
        <f t="shared" si="911"/>
        <v>0.63315073525439469</v>
      </c>
      <c r="AI682" s="67"/>
      <c r="AJ682" s="62">
        <f t="shared" si="912"/>
        <v>0.26471319136062582</v>
      </c>
      <c r="AK682" s="62"/>
      <c r="AL682" s="67">
        <f t="shared" si="913"/>
        <v>12.965544066642897</v>
      </c>
      <c r="AM682" s="67"/>
      <c r="AN682" s="62">
        <f t="shared" si="914"/>
        <v>4.9701252255464429E-2</v>
      </c>
      <c r="AO682" s="62"/>
      <c r="AP682" s="67">
        <f t="shared" si="915"/>
        <v>7.6064525190971661</v>
      </c>
      <c r="AQ682" s="67"/>
      <c r="AR682" s="67"/>
      <c r="AS682" s="67"/>
      <c r="AT682" s="67"/>
      <c r="AU682" s="67"/>
      <c r="AV682" s="67"/>
      <c r="AW682" s="67"/>
      <c r="AX682" s="67"/>
      <c r="AY682" s="67"/>
      <c r="AZ682" s="67"/>
      <c r="BA682" s="67"/>
      <c r="BB682" s="67"/>
      <c r="BC682" s="67"/>
      <c r="BD682" s="67"/>
      <c r="BE682" s="67"/>
      <c r="BF682" s="67"/>
      <c r="BG682" s="67"/>
      <c r="BH682" s="67"/>
      <c r="BI682" s="67"/>
      <c r="BJ682" s="67"/>
      <c r="BK682" s="67"/>
      <c r="BL682" s="67"/>
      <c r="BM682" s="67"/>
      <c r="BN682" s="67"/>
      <c r="BO682" s="67"/>
      <c r="BP682" s="67"/>
      <c r="BQ682" s="67"/>
      <c r="BR682" s="67"/>
      <c r="BS682" s="67"/>
      <c r="BT682" s="67"/>
      <c r="BU682" s="67"/>
      <c r="BV682" s="67"/>
      <c r="BW682" s="67"/>
      <c r="BX682" s="67"/>
      <c r="BY682" s="67"/>
      <c r="BZ682" s="67"/>
      <c r="CA682" s="67"/>
      <c r="CB682" s="67"/>
      <c r="CC682" s="67"/>
      <c r="CD682" s="67"/>
      <c r="CE682" s="67"/>
      <c r="CF682" s="67"/>
      <c r="CG682" s="67"/>
      <c r="CH682" s="67"/>
      <c r="CI682" s="67"/>
      <c r="CJ682" s="67"/>
      <c r="CK682" s="67"/>
      <c r="CL682" s="67"/>
      <c r="CM682" s="67"/>
      <c r="CN682" s="67"/>
      <c r="CO682" s="67"/>
      <c r="CP682" s="67"/>
      <c r="CQ682" s="62"/>
      <c r="CR682" s="67"/>
      <c r="CS682" s="67"/>
      <c r="CT682" s="67"/>
      <c r="CU682" s="67"/>
      <c r="CV682" s="67"/>
      <c r="CW682" s="67"/>
      <c r="CX682" s="67"/>
      <c r="CY682" s="62"/>
      <c r="CZ682" s="62"/>
      <c r="DA682" s="67"/>
      <c r="DB682" s="67"/>
      <c r="DC682" s="67"/>
      <c r="DD682" s="67"/>
      <c r="DE682" s="67"/>
      <c r="DF682" s="67"/>
      <c r="DG682" s="67"/>
      <c r="DH682" s="67"/>
      <c r="DI682" s="67"/>
      <c r="DJ682" s="67"/>
      <c r="DK682" s="67"/>
      <c r="DL682" s="67"/>
      <c r="DM682" s="67"/>
      <c r="DN682" s="67"/>
      <c r="DO682" s="67"/>
      <c r="DP682" s="67"/>
      <c r="DQ682" s="67"/>
      <c r="DR682" s="67"/>
      <c r="DS682" s="67"/>
      <c r="DT682" s="67"/>
      <c r="DU682" s="67"/>
      <c r="DV682" s="67"/>
      <c r="DW682" s="67"/>
      <c r="DX682" s="67"/>
      <c r="DY682" s="67"/>
      <c r="DZ682" s="67"/>
      <c r="EA682" s="67"/>
      <c r="EB682" s="67"/>
      <c r="EC682" s="67"/>
      <c r="ED682" s="67"/>
      <c r="EE682" s="67"/>
      <c r="EF682" s="67"/>
      <c r="EG682" s="67"/>
      <c r="EH682" s="67"/>
      <c r="EI682" s="67"/>
      <c r="EJ682" s="67"/>
      <c r="EK682" s="67"/>
      <c r="EL682" s="67"/>
    </row>
    <row r="683" spans="1:142" s="27" customFormat="1">
      <c r="A683" s="27" t="s">
        <v>503</v>
      </c>
      <c r="B683" s="27" t="s">
        <v>548</v>
      </c>
      <c r="I683" s="65">
        <f t="shared" ref="I683:S683" si="966">AVERAGE(I665:I682)</f>
        <v>3.1545555555555556</v>
      </c>
      <c r="J683" s="65">
        <f t="shared" si="966"/>
        <v>3.9818333333333333</v>
      </c>
      <c r="K683" s="65">
        <f t="shared" si="966"/>
        <v>0.4732777777777778</v>
      </c>
      <c r="L683" s="65">
        <f t="shared" si="966"/>
        <v>72.472833333333327</v>
      </c>
      <c r="M683" s="65">
        <f t="shared" si="966"/>
        <v>0.11922222222222224</v>
      </c>
      <c r="N683" s="65">
        <f t="shared" si="966"/>
        <v>8.9055555555555568E-2</v>
      </c>
      <c r="O683" s="65">
        <f t="shared" si="966"/>
        <v>0.57322222222222208</v>
      </c>
      <c r="P683" s="65">
        <f t="shared" si="966"/>
        <v>8.472222222222224E-2</v>
      </c>
      <c r="Q683" s="65">
        <f t="shared" si="966"/>
        <v>12.028388888888889</v>
      </c>
      <c r="R683" s="65">
        <f t="shared" si="966"/>
        <v>2.4944444444444446E-2</v>
      </c>
      <c r="S683" s="65">
        <f t="shared" si="966"/>
        <v>93.005666666666684</v>
      </c>
      <c r="V683" s="65">
        <f>AVERAGE(V665:V682)</f>
        <v>3.3904758495127298</v>
      </c>
      <c r="W683" s="65"/>
      <c r="X683" s="65">
        <f>AVERAGE(X665:X682)</f>
        <v>4.2824121814196339</v>
      </c>
      <c r="Y683" s="65"/>
      <c r="Z683" s="65">
        <f>AVERAGE(Z665:Z682)</f>
        <v>0.50887587251742217</v>
      </c>
      <c r="AA683" s="65"/>
      <c r="AB683" s="65">
        <f>AVERAGE(AB665:AB682)</f>
        <v>77.923107729403213</v>
      </c>
      <c r="AC683" s="65"/>
      <c r="AD683" s="65">
        <f>AVERAGE(AD665:AD682)</f>
        <v>0.12792502114734819</v>
      </c>
      <c r="AE683" s="65"/>
      <c r="AF683" s="65">
        <f>AVERAGE(AF665:AF682)</f>
        <v>9.5782539740789985E-2</v>
      </c>
      <c r="AG683" s="65"/>
      <c r="AH683" s="65">
        <f>AVERAGE(AH665:AH682)</f>
        <v>0.61633991333213967</v>
      </c>
      <c r="AI683" s="65"/>
      <c r="AJ683" s="65">
        <f>AVERAGE(AJ665:AJ682)</f>
        <v>9.0937735008823017E-2</v>
      </c>
      <c r="AK683" s="65"/>
      <c r="AL683" s="65">
        <f>AVERAGE(AL665:AL682)</f>
        <v>12.933313529378585</v>
      </c>
      <c r="AM683" s="65"/>
      <c r="AN683" s="65">
        <f>AVERAGE(AN665:AN682)</f>
        <v>2.6950173964200061E-2</v>
      </c>
      <c r="AO683" s="65"/>
      <c r="AP683" s="65">
        <f>AVERAGE(AP665:AP682)</f>
        <v>7.6728880309323637</v>
      </c>
      <c r="AQ683" s="65"/>
      <c r="AR683" s="65"/>
      <c r="AS683" s="65"/>
      <c r="AT683" s="65"/>
      <c r="AU683" s="65"/>
      <c r="AV683" s="65"/>
      <c r="AW683" s="65"/>
      <c r="AX683" s="65"/>
      <c r="AY683" s="65">
        <f t="shared" ref="AY683:DJ683" si="967">AVERAGE(AY665:AY682)</f>
        <v>35.698333333333331</v>
      </c>
      <c r="AZ683" s="65" t="e">
        <f t="shared" si="967"/>
        <v>#DIV/0!</v>
      </c>
      <c r="BA683" s="65" t="e">
        <f t="shared" si="967"/>
        <v>#DIV/0!</v>
      </c>
      <c r="BB683" s="65" t="e">
        <f t="shared" si="967"/>
        <v>#DIV/0!</v>
      </c>
      <c r="BC683" s="65" t="e">
        <f t="shared" si="967"/>
        <v>#DIV/0!</v>
      </c>
      <c r="BD683" s="65">
        <f t="shared" si="967"/>
        <v>7.45</v>
      </c>
      <c r="BE683" s="65" t="e">
        <f t="shared" si="967"/>
        <v>#DIV/0!</v>
      </c>
      <c r="BF683" s="65" t="e">
        <f t="shared" si="967"/>
        <v>#DIV/0!</v>
      </c>
      <c r="BG683" s="65" t="e">
        <f t="shared" si="967"/>
        <v>#DIV/0!</v>
      </c>
      <c r="BH683" s="65" t="e">
        <f t="shared" si="967"/>
        <v>#DIV/0!</v>
      </c>
      <c r="BI683" s="65" t="e">
        <f t="shared" si="967"/>
        <v>#DIV/0!</v>
      </c>
      <c r="BJ683" s="65" t="e">
        <f t="shared" si="967"/>
        <v>#DIV/0!</v>
      </c>
      <c r="BK683" s="65" t="e">
        <f t="shared" si="967"/>
        <v>#DIV/0!</v>
      </c>
      <c r="BL683" s="65" t="e">
        <f t="shared" si="967"/>
        <v>#DIV/0!</v>
      </c>
      <c r="BM683" s="65">
        <f t="shared" si="967"/>
        <v>110.25666666666666</v>
      </c>
      <c r="BN683" s="65">
        <f t="shared" si="967"/>
        <v>59.775000000000006</v>
      </c>
      <c r="BO683" s="65">
        <f t="shared" si="967"/>
        <v>10.866666666666667</v>
      </c>
      <c r="BP683" s="65">
        <f t="shared" si="967"/>
        <v>53.19</v>
      </c>
      <c r="BQ683" s="65">
        <f t="shared" si="967"/>
        <v>6.4833333333333316</v>
      </c>
      <c r="BR683" s="65" t="e">
        <f t="shared" si="967"/>
        <v>#DIV/0!</v>
      </c>
      <c r="BS683" s="65">
        <f t="shared" si="967"/>
        <v>5.0066666666666668</v>
      </c>
      <c r="BT683" s="65">
        <f t="shared" si="967"/>
        <v>927.6450000000001</v>
      </c>
      <c r="BU683" s="65">
        <f t="shared" si="967"/>
        <v>13.208333333333334</v>
      </c>
      <c r="BV683" s="65">
        <f t="shared" si="967"/>
        <v>26.37</v>
      </c>
      <c r="BW683" s="65">
        <f t="shared" si="967"/>
        <v>2.8933333333333331</v>
      </c>
      <c r="BX683" s="65">
        <f t="shared" si="967"/>
        <v>10.093333333333334</v>
      </c>
      <c r="BY683" s="65">
        <f t="shared" si="967"/>
        <v>2.0883333333333334</v>
      </c>
      <c r="BZ683" s="65">
        <f t="shared" si="967"/>
        <v>0.29183333333333339</v>
      </c>
      <c r="CA683" s="65">
        <f t="shared" si="967"/>
        <v>1.8733333333333333</v>
      </c>
      <c r="CB683" s="65">
        <f t="shared" si="967"/>
        <v>0.27916666666666673</v>
      </c>
      <c r="CC683" s="65">
        <f t="shared" si="967"/>
        <v>1.948333333333333</v>
      </c>
      <c r="CD683" s="65">
        <f t="shared" si="967"/>
        <v>0.41466666666666657</v>
      </c>
      <c r="CE683" s="65">
        <f t="shared" si="967"/>
        <v>1.0716666666666668</v>
      </c>
      <c r="CF683" s="65">
        <f t="shared" si="967"/>
        <v>0.18866666666666665</v>
      </c>
      <c r="CG683" s="65">
        <f t="shared" si="967"/>
        <v>1.3133333333333332</v>
      </c>
      <c r="CH683" s="65">
        <f t="shared" si="967"/>
        <v>0.20333333333333334</v>
      </c>
      <c r="CI683" s="65">
        <f t="shared" si="967"/>
        <v>2.0583333333333331</v>
      </c>
      <c r="CJ683" s="65">
        <f t="shared" si="967"/>
        <v>0.83166666666666667</v>
      </c>
      <c r="CK683" s="65">
        <f t="shared" si="967"/>
        <v>15.411666666666667</v>
      </c>
      <c r="CL683" s="65">
        <f t="shared" si="967"/>
        <v>12.038333333333334</v>
      </c>
      <c r="CM683" s="65">
        <f t="shared" si="967"/>
        <v>3.8849999999999993</v>
      </c>
      <c r="CN683" s="65">
        <f t="shared" si="967"/>
        <v>1.1019820384437986</v>
      </c>
      <c r="CO683" s="65">
        <f t="shared" si="967"/>
        <v>10.062292916834686</v>
      </c>
      <c r="CP683" s="65">
        <f t="shared" si="967"/>
        <v>8.4866403579453724</v>
      </c>
      <c r="CQ683" s="65">
        <f t="shared" si="967"/>
        <v>6.3191857204944926</v>
      </c>
      <c r="CR683" s="65">
        <f t="shared" si="967"/>
        <v>20.013270946865614</v>
      </c>
      <c r="CS683" s="65">
        <f t="shared" si="967"/>
        <v>10.869460156401265</v>
      </c>
      <c r="CT683" s="65">
        <f t="shared" si="967"/>
        <v>1.5304884423450431</v>
      </c>
      <c r="CU683" s="65">
        <f t="shared" si="967"/>
        <v>3.3022668458079791</v>
      </c>
      <c r="CV683" s="65">
        <f t="shared" si="967"/>
        <v>5.9119022139427345E-2</v>
      </c>
      <c r="CW683" s="65">
        <f t="shared" si="967"/>
        <v>35.863922452158256</v>
      </c>
      <c r="CX683" s="65">
        <f t="shared" si="967"/>
        <v>1.731319546552281</v>
      </c>
      <c r="CY683" s="65">
        <f t="shared" si="967"/>
        <v>0.32672066931231553</v>
      </c>
      <c r="CZ683" s="65">
        <f t="shared" si="967"/>
        <v>71.202664807161298</v>
      </c>
      <c r="DA683" s="65">
        <f t="shared" si="967"/>
        <v>0.26070566835014641</v>
      </c>
      <c r="DB683" s="65">
        <f t="shared" si="967"/>
        <v>8.4416650859060809</v>
      </c>
      <c r="DC683" s="65">
        <f t="shared" si="967"/>
        <v>7.8146075794352718</v>
      </c>
      <c r="DD683" s="65">
        <f t="shared" si="967"/>
        <v>77.917435204632042</v>
      </c>
      <c r="DE683" s="65">
        <f t="shared" si="967"/>
        <v>14.452981432676211</v>
      </c>
      <c r="DF683" s="65">
        <f t="shared" si="967"/>
        <v>143.40509775952927</v>
      </c>
      <c r="DG683" s="65">
        <f t="shared" si="967"/>
        <v>0.54260135757254302</v>
      </c>
      <c r="DH683" s="65">
        <f t="shared" si="967"/>
        <v>54.977721543541087</v>
      </c>
      <c r="DI683" s="65">
        <f t="shared" si="967"/>
        <v>11.015153992203276</v>
      </c>
      <c r="DJ683" s="65">
        <f t="shared" si="967"/>
        <v>1.9073810787462893</v>
      </c>
      <c r="DK683" s="65">
        <f t="shared" ref="DK683:DY683" si="968">AVERAGE(DK665:DK682)</f>
        <v>17.924337067157534</v>
      </c>
      <c r="DL683" s="65">
        <f t="shared" si="968"/>
        <v>9.4971934143098569</v>
      </c>
      <c r="DM683" s="65">
        <f t="shared" si="968"/>
        <v>8.1596059181536162</v>
      </c>
      <c r="DN683" s="65">
        <f t="shared" si="968"/>
        <v>9.6355943444908139</v>
      </c>
      <c r="DO683" s="65">
        <f t="shared" si="968"/>
        <v>2.0369906803961411</v>
      </c>
      <c r="DP683" s="65">
        <f t="shared" si="968"/>
        <v>1.5922683869126029</v>
      </c>
      <c r="DQ683" s="65">
        <f t="shared" si="968"/>
        <v>0.21598872232606747</v>
      </c>
      <c r="DR683" s="65">
        <f t="shared" si="968"/>
        <v>0.12448640117347178</v>
      </c>
      <c r="DS683" s="65">
        <f t="shared" si="968"/>
        <v>90.141982744623661</v>
      </c>
      <c r="DT683" s="65">
        <f t="shared" si="968"/>
        <v>12.8405786210307</v>
      </c>
      <c r="DU683" s="65">
        <f t="shared" si="968"/>
        <v>0.20682357674365867</v>
      </c>
      <c r="DV683" s="65">
        <f t="shared" si="968"/>
        <v>4.002998187995109E-2</v>
      </c>
      <c r="DW683" s="65">
        <f t="shared" si="968"/>
        <v>9.9593779930008161E-2</v>
      </c>
      <c r="DX683" s="65">
        <f t="shared" si="968"/>
        <v>0.25331469951292201</v>
      </c>
      <c r="DY683" s="65">
        <f t="shared" si="968"/>
        <v>9.3173030717699596</v>
      </c>
      <c r="DZ683" s="65" t="e">
        <f>AVERAGE(GZ665:GZ682)</f>
        <v>#DIV/0!</v>
      </c>
      <c r="EA683" s="65">
        <f t="shared" ref="EA683:EL683" si="969">AVERAGE(EA665:EA682)</f>
        <v>25.776937638264911</v>
      </c>
      <c r="EB683" s="65">
        <f t="shared" si="969"/>
        <v>1.6839919449033645</v>
      </c>
      <c r="EC683" s="65">
        <f t="shared" si="969"/>
        <v>22.255117474948793</v>
      </c>
      <c r="ED683" s="65">
        <f t="shared" si="969"/>
        <v>6.8771240282129646</v>
      </c>
      <c r="EE683" s="65">
        <f t="shared" si="969"/>
        <v>5.9048309431093315</v>
      </c>
      <c r="EF683" s="65">
        <f t="shared" si="969"/>
        <v>0.29929478767088075</v>
      </c>
      <c r="EG683" s="65">
        <f t="shared" si="969"/>
        <v>7.12026648071613</v>
      </c>
      <c r="EH683" s="65">
        <f t="shared" si="969"/>
        <v>21.360799442148387</v>
      </c>
      <c r="EI683" s="65">
        <f t="shared" si="969"/>
        <v>8.9755665099689779</v>
      </c>
      <c r="EJ683" s="65">
        <f t="shared" si="969"/>
        <v>16.336033465615774</v>
      </c>
      <c r="EK683" s="65">
        <f t="shared" si="969"/>
        <v>30.019906420298422</v>
      </c>
      <c r="EL683" s="65">
        <f t="shared" si="969"/>
        <v>0.68611111111111101</v>
      </c>
    </row>
    <row r="684" spans="1:142" s="28" customFormat="1">
      <c r="A684" s="28" t="s">
        <v>507</v>
      </c>
      <c r="I684" s="66">
        <f t="shared" ref="I684:S684" si="970">STDEV(I665:I682)</f>
        <v>0.26298495197885424</v>
      </c>
      <c r="J684" s="66">
        <f t="shared" si="970"/>
        <v>0.329976870847212</v>
      </c>
      <c r="K684" s="66">
        <f t="shared" si="970"/>
        <v>7.1387760983943629E-2</v>
      </c>
      <c r="L684" s="66">
        <f t="shared" si="970"/>
        <v>0.66115640669787556</v>
      </c>
      <c r="M684" s="66">
        <f t="shared" si="970"/>
        <v>7.9873101969941365E-2</v>
      </c>
      <c r="N684" s="66">
        <f t="shared" si="970"/>
        <v>1.5089818235455427E-2</v>
      </c>
      <c r="O684" s="66">
        <f t="shared" si="970"/>
        <v>5.6461913821781659E-2</v>
      </c>
      <c r="P684" s="66">
        <f t="shared" si="970"/>
        <v>6.5714897187915441E-2</v>
      </c>
      <c r="Q684" s="66">
        <f t="shared" si="970"/>
        <v>0.14972175718700151</v>
      </c>
      <c r="R684" s="66">
        <f t="shared" si="970"/>
        <v>3.5301178487613966E-2</v>
      </c>
      <c r="S684" s="66">
        <f t="shared" si="970"/>
        <v>0.78767737498218493</v>
      </c>
      <c r="V684" s="66">
        <f>STDEV(V665:V682)</f>
        <v>0.2649008461211077</v>
      </c>
      <c r="W684" s="66"/>
      <c r="X684" s="66">
        <f>STDEV(X665:X682)</f>
        <v>0.36954057882534824</v>
      </c>
      <c r="Y684" s="66"/>
      <c r="Z684" s="66">
        <f>STDEV(Z665:Z682)</f>
        <v>7.6775488058876434E-2</v>
      </c>
      <c r="AA684" s="66"/>
      <c r="AB684" s="66">
        <f>STDEV(AB665:AB682)</f>
        <v>0.28884840443064719</v>
      </c>
      <c r="AC684" s="66"/>
      <c r="AD684" s="66">
        <f>STDEV(AD665:AD682)</f>
        <v>8.5179073378914852E-2</v>
      </c>
      <c r="AE684" s="66"/>
      <c r="AF684" s="66">
        <f>STDEV(AF665:AF682)</f>
        <v>1.635181676495966E-2</v>
      </c>
      <c r="AG684" s="66"/>
      <c r="AH684" s="66">
        <f>STDEV(AH665:AH682)</f>
        <v>6.0687374545425721E-2</v>
      </c>
      <c r="AI684" s="66"/>
      <c r="AJ684" s="66">
        <f>STDEV(AJ665:AJ682)</f>
        <v>7.0488245087827001E-2</v>
      </c>
      <c r="AK684" s="66"/>
      <c r="AL684" s="66">
        <f>STDEV(AL665:AL682)</f>
        <v>0.1525816808011719</v>
      </c>
      <c r="AM684" s="66"/>
      <c r="AN684" s="66">
        <f>STDEV(AN665:AN682)</f>
        <v>3.816600637014031E-2</v>
      </c>
      <c r="AO684" s="66"/>
      <c r="AP684" s="66">
        <f>STDEV(AP665:AP682)</f>
        <v>0.23054012865324808</v>
      </c>
      <c r="AQ684" s="66"/>
      <c r="AR684" s="66"/>
      <c r="AS684" s="66"/>
      <c r="AT684" s="66"/>
      <c r="AU684" s="66"/>
      <c r="AV684" s="66"/>
      <c r="AW684" s="66"/>
      <c r="AX684" s="66"/>
      <c r="AY684" s="66">
        <f t="shared" ref="AY684:DJ684" si="971">STDEV(AY665:AY682)</f>
        <v>6.2719611499647083</v>
      </c>
      <c r="AZ684" s="66" t="e">
        <f t="shared" si="971"/>
        <v>#DIV/0!</v>
      </c>
      <c r="BA684" s="66" t="e">
        <f t="shared" si="971"/>
        <v>#DIV/0!</v>
      </c>
      <c r="BB684" s="66" t="e">
        <f t="shared" si="971"/>
        <v>#DIV/0!</v>
      </c>
      <c r="BC684" s="66" t="e">
        <f t="shared" si="971"/>
        <v>#DIV/0!</v>
      </c>
      <c r="BD684" s="66">
        <f t="shared" si="971"/>
        <v>1.2140510697660121</v>
      </c>
      <c r="BE684" s="66" t="e">
        <f t="shared" si="971"/>
        <v>#DIV/0!</v>
      </c>
      <c r="BF684" s="66" t="e">
        <f t="shared" si="971"/>
        <v>#DIV/0!</v>
      </c>
      <c r="BG684" s="66" t="e">
        <f t="shared" si="971"/>
        <v>#DIV/0!</v>
      </c>
      <c r="BH684" s="66" t="e">
        <f t="shared" si="971"/>
        <v>#DIV/0!</v>
      </c>
      <c r="BI684" s="66" t="e">
        <f t="shared" si="971"/>
        <v>#DIV/0!</v>
      </c>
      <c r="BJ684" s="66" t="e">
        <f t="shared" si="971"/>
        <v>#DIV/0!</v>
      </c>
      <c r="BK684" s="66" t="e">
        <f t="shared" si="971"/>
        <v>#DIV/0!</v>
      </c>
      <c r="BL684" s="66" t="e">
        <f t="shared" si="971"/>
        <v>#DIV/0!</v>
      </c>
      <c r="BM684" s="66">
        <f t="shared" si="971"/>
        <v>6.7232006266856752</v>
      </c>
      <c r="BN684" s="66">
        <f t="shared" si="971"/>
        <v>10.88543568259899</v>
      </c>
      <c r="BO684" s="66">
        <f t="shared" si="971"/>
        <v>0.96153349742308281</v>
      </c>
      <c r="BP684" s="66">
        <f t="shared" si="971"/>
        <v>10.480803404319756</v>
      </c>
      <c r="BQ684" s="66">
        <f t="shared" si="971"/>
        <v>0.40524889471368913</v>
      </c>
      <c r="BR684" s="66" t="e">
        <f t="shared" si="971"/>
        <v>#DIV/0!</v>
      </c>
      <c r="BS684" s="66">
        <f t="shared" si="971"/>
        <v>0.69205972767288848</v>
      </c>
      <c r="BT684" s="66">
        <f t="shared" si="971"/>
        <v>29.119679771590899</v>
      </c>
      <c r="BU684" s="66">
        <f t="shared" si="971"/>
        <v>1.7758199983857177</v>
      </c>
      <c r="BV684" s="66">
        <f t="shared" si="971"/>
        <v>4.186315802707667</v>
      </c>
      <c r="BW684" s="66">
        <f t="shared" si="971"/>
        <v>0.28500292396160892</v>
      </c>
      <c r="BX684" s="66">
        <f t="shared" si="971"/>
        <v>0.82449176264330648</v>
      </c>
      <c r="BY684" s="66">
        <f t="shared" si="971"/>
        <v>0.19177243458502236</v>
      </c>
      <c r="BZ684" s="66">
        <f t="shared" si="971"/>
        <v>3.1858541502502384E-2</v>
      </c>
      <c r="CA684" s="66">
        <f t="shared" si="971"/>
        <v>0.30930028559098621</v>
      </c>
      <c r="CB684" s="66">
        <f t="shared" si="971"/>
        <v>4.7918333304348477E-2</v>
      </c>
      <c r="CC684" s="66">
        <f t="shared" si="971"/>
        <v>0.33659570209179474</v>
      </c>
      <c r="CD684" s="66">
        <f t="shared" si="971"/>
        <v>5.1581650484127911E-2</v>
      </c>
      <c r="CE684" s="66">
        <f t="shared" si="971"/>
        <v>9.2394083504663119E-2</v>
      </c>
      <c r="CF684" s="66">
        <f t="shared" si="971"/>
        <v>1.848963673701208E-2</v>
      </c>
      <c r="CG684" s="66">
        <f t="shared" si="971"/>
        <v>0.13530213104998262</v>
      </c>
      <c r="CH684" s="66">
        <f t="shared" si="971"/>
        <v>2.6993826454703794E-2</v>
      </c>
      <c r="CI684" s="66">
        <f t="shared" si="971"/>
        <v>0.33005555087995181</v>
      </c>
      <c r="CJ684" s="66">
        <f t="shared" si="971"/>
        <v>7.4139508136125798E-2</v>
      </c>
      <c r="CK684" s="66">
        <f t="shared" si="971"/>
        <v>2.636902854992325</v>
      </c>
      <c r="CL684" s="66">
        <f t="shared" si="971"/>
        <v>1.4877555802841569</v>
      </c>
      <c r="CM684" s="66">
        <f t="shared" si="971"/>
        <v>0.3914460371494391</v>
      </c>
      <c r="CN684" s="66">
        <f t="shared" si="971"/>
        <v>0.11826626610895553</v>
      </c>
      <c r="CO684" s="66">
        <f t="shared" si="971"/>
        <v>0.87543451422595875</v>
      </c>
      <c r="CP684" s="66">
        <f t="shared" si="971"/>
        <v>1.3530483222648451</v>
      </c>
      <c r="CQ684" s="66">
        <f t="shared" si="971"/>
        <v>0.51294260110886936</v>
      </c>
      <c r="CR684" s="66">
        <f t="shared" si="971"/>
        <v>1.590003667622653</v>
      </c>
      <c r="CS684" s="66">
        <f t="shared" si="971"/>
        <v>3.0207450945812759</v>
      </c>
      <c r="CT684" s="66">
        <f t="shared" si="971"/>
        <v>0.25792172664092222</v>
      </c>
      <c r="CU684" s="66">
        <f t="shared" si="971"/>
        <v>0.62372023605841287</v>
      </c>
      <c r="CV684" s="66">
        <f t="shared" si="971"/>
        <v>6.8470667481762785E-3</v>
      </c>
      <c r="CW684" s="66">
        <f t="shared" si="971"/>
        <v>5.3535074065100252</v>
      </c>
      <c r="CX684" s="66">
        <f t="shared" si="971"/>
        <v>0.25944291811679576</v>
      </c>
      <c r="CY684" s="66">
        <f t="shared" si="971"/>
        <v>4.8370008997179741E-2</v>
      </c>
      <c r="CZ684" s="66">
        <f t="shared" si="971"/>
        <v>9.0548211247364705</v>
      </c>
      <c r="DA684" s="66">
        <f t="shared" si="971"/>
        <v>6.4831831680369184E-2</v>
      </c>
      <c r="DB684" s="66">
        <f t="shared" si="971"/>
        <v>0.61321639786136639</v>
      </c>
      <c r="DC684" s="66">
        <f t="shared" si="971"/>
        <v>0.34407419560163266</v>
      </c>
      <c r="DD684" s="66">
        <f t="shared" si="971"/>
        <v>8.6330736533546997</v>
      </c>
      <c r="DE684" s="66">
        <f t="shared" si="971"/>
        <v>0.92653343070998306</v>
      </c>
      <c r="DF684" s="66">
        <f t="shared" si="971"/>
        <v>7.1997525779961311</v>
      </c>
      <c r="DG684" s="66">
        <f t="shared" si="971"/>
        <v>4.4477852465360741E-2</v>
      </c>
      <c r="DH684" s="66">
        <f t="shared" si="971"/>
        <v>10.791565615128645</v>
      </c>
      <c r="DI684" s="66">
        <f t="shared" si="971"/>
        <v>1.4350506556427487</v>
      </c>
      <c r="DJ684" s="66">
        <f t="shared" si="971"/>
        <v>0.41986065681480073</v>
      </c>
      <c r="DK684" s="66">
        <f t="shared" ref="DK684:DY684" si="972">STDEV(DK665:DK682)</f>
        <v>2.9897849602358022</v>
      </c>
      <c r="DL684" s="66">
        <f t="shared" si="972"/>
        <v>6.4521320858568352</v>
      </c>
      <c r="DM684" s="66">
        <f t="shared" si="972"/>
        <v>1.1746881677783643</v>
      </c>
      <c r="DN684" s="66">
        <f t="shared" si="972"/>
        <v>1.6993192846316318</v>
      </c>
      <c r="DO684" s="66">
        <f t="shared" si="972"/>
        <v>0.23055718576755266</v>
      </c>
      <c r="DP684" s="66">
        <f t="shared" si="972"/>
        <v>5.3709524290598193E-2</v>
      </c>
      <c r="DQ684" s="66">
        <f t="shared" si="972"/>
        <v>3.0414252078503408E-2</v>
      </c>
      <c r="DR684" s="66">
        <f t="shared" si="972"/>
        <v>1.6197963880668784E-2</v>
      </c>
      <c r="DS684" s="66">
        <f t="shared" si="972"/>
        <v>7.4977180837796702</v>
      </c>
      <c r="DT684" s="66">
        <f t="shared" si="972"/>
        <v>0.92758663336549663</v>
      </c>
      <c r="DU684" s="66">
        <f t="shared" si="972"/>
        <v>6.3965283467508878E-3</v>
      </c>
      <c r="DV684" s="66">
        <f t="shared" si="972"/>
        <v>5.128173783896189E-3</v>
      </c>
      <c r="DW684" s="66">
        <f t="shared" si="972"/>
        <v>1.0678724681176135E-2</v>
      </c>
      <c r="DX684" s="66">
        <f t="shared" si="972"/>
        <v>3.4346631078450131E-2</v>
      </c>
      <c r="DY684" s="66">
        <f t="shared" si="972"/>
        <v>1.5931789815430522</v>
      </c>
      <c r="DZ684" s="66" t="e">
        <f>STDEV(GZ665:GZ682)</f>
        <v>#DIV/0!</v>
      </c>
      <c r="EA684" s="66">
        <f t="shared" ref="EA684:EL684" si="973">STDEV(EA665:EA682)</f>
        <v>1.9492469892899569</v>
      </c>
      <c r="EB684" s="66">
        <f t="shared" si="973"/>
        <v>0.21372263591884794</v>
      </c>
      <c r="EC684" s="66">
        <f t="shared" si="973"/>
        <v>2.3466579679451565</v>
      </c>
      <c r="ED684" s="66">
        <f t="shared" si="973"/>
        <v>1.4804976399883272</v>
      </c>
      <c r="EE684" s="66">
        <f t="shared" si="973"/>
        <v>0.8302889475064833</v>
      </c>
      <c r="EF684" s="66">
        <f t="shared" si="973"/>
        <v>5.4153151003807652E-2</v>
      </c>
      <c r="EG684" s="66">
        <f t="shared" si="973"/>
        <v>0.90548211247365584</v>
      </c>
      <c r="EH684" s="66">
        <f t="shared" si="973"/>
        <v>2.7164463374210115</v>
      </c>
      <c r="EI684" s="66">
        <f t="shared" si="973"/>
        <v>1.292156984556204</v>
      </c>
      <c r="EJ684" s="66">
        <f t="shared" si="973"/>
        <v>2.4185004498590099</v>
      </c>
      <c r="EK684" s="66">
        <f t="shared" si="973"/>
        <v>2.3850055014339784</v>
      </c>
      <c r="EL684" s="66">
        <f t="shared" si="973"/>
        <v>0.11001851695998295</v>
      </c>
    </row>
    <row r="685" spans="1:142" s="5" customFormat="1">
      <c r="A685" s="5" t="s">
        <v>549</v>
      </c>
      <c r="B685" s="29" t="s">
        <v>550</v>
      </c>
      <c r="C685" s="29" t="s">
        <v>552</v>
      </c>
      <c r="D685" s="29"/>
      <c r="G685" s="101">
        <v>755537</v>
      </c>
      <c r="H685" s="101">
        <v>1605625</v>
      </c>
      <c r="I685" s="67">
        <v>3.57</v>
      </c>
      <c r="J685" s="67">
        <v>3.65</v>
      </c>
      <c r="K685" s="67">
        <v>0.45779999999999998</v>
      </c>
      <c r="L685" s="67">
        <v>72.52</v>
      </c>
      <c r="M685" s="67">
        <v>8.8599999999999998E-2</v>
      </c>
      <c r="N685" s="67">
        <v>7.7499999999999999E-2</v>
      </c>
      <c r="O685" s="67">
        <v>0.61370000000000002</v>
      </c>
      <c r="P685" s="67">
        <v>0.12790000000000001</v>
      </c>
      <c r="Q685" s="67">
        <v>11.92</v>
      </c>
      <c r="R685" s="67">
        <v>6.1000000000000004E-3</v>
      </c>
      <c r="S685" s="67">
        <v>93.031599999999997</v>
      </c>
      <c r="V685" s="67">
        <f t="shared" ref="V685:V698" si="974">(I685/S685)*100</f>
        <v>3.8374057847011125</v>
      </c>
      <c r="W685" s="67"/>
      <c r="X685" s="67">
        <f t="shared" ref="X685:X698" si="975">(J685/S685)*100</f>
        <v>3.9233980711930143</v>
      </c>
      <c r="Y685" s="67"/>
      <c r="Z685" s="67">
        <f t="shared" ref="Z685:Z698" si="976">(K685/S685)*100</f>
        <v>0.49209085944990733</v>
      </c>
      <c r="AA685" s="67"/>
      <c r="AB685" s="67">
        <f t="shared" ref="AB685:AB698" si="977">(L685/S685)*100</f>
        <v>77.952007704908866</v>
      </c>
      <c r="AC685" s="67"/>
      <c r="AD685" s="67">
        <f t="shared" ref="AD685:AD698" si="978">(M685/S685)*100</f>
        <v>9.5236457289781098E-2</v>
      </c>
      <c r="AE685" s="67"/>
      <c r="AF685" s="67">
        <f t="shared" ref="AF685:AF698" si="979">(N685/S685)*100</f>
        <v>8.3305027539029741E-2</v>
      </c>
      <c r="AG685" s="67"/>
      <c r="AH685" s="67">
        <f t="shared" ref="AH685:AH698" si="980">(O685/S685)*100</f>
        <v>0.65966832775100082</v>
      </c>
      <c r="AI685" s="67"/>
      <c r="AJ685" s="62">
        <f t="shared" ref="AJ685:AJ698" si="981">(P685/S685)*100</f>
        <v>0.13748016802892782</v>
      </c>
      <c r="AK685" s="62"/>
      <c r="AL685" s="67">
        <f t="shared" ref="AL685:AL698" si="982">(Q685/S685)*100</f>
        <v>12.81285068729335</v>
      </c>
      <c r="AM685" s="67"/>
      <c r="AN685" s="62">
        <f t="shared" ref="AN685:AN698" si="983">(R685/S685)*100</f>
        <v>6.5569118450075035E-3</v>
      </c>
      <c r="AO685" s="62"/>
      <c r="AP685" s="67">
        <f t="shared" ref="AP685:AP698" si="984">V685+X685</f>
        <v>7.7608038558941264</v>
      </c>
      <c r="AQ685" s="67"/>
      <c r="AR685" s="67"/>
      <c r="AS685" s="67"/>
      <c r="AT685" s="67"/>
      <c r="AU685" s="67"/>
      <c r="AV685" s="67"/>
      <c r="AW685" s="67"/>
      <c r="AX685" s="67"/>
      <c r="AY685" s="67"/>
      <c r="AZ685" s="67"/>
      <c r="BA685" s="67"/>
      <c r="BB685" s="67"/>
      <c r="BC685" s="67"/>
      <c r="BD685" s="67"/>
      <c r="BE685" s="67"/>
      <c r="BF685" s="67"/>
      <c r="BG685" s="67"/>
      <c r="BH685" s="67"/>
      <c r="BI685" s="67"/>
      <c r="BJ685" s="67"/>
      <c r="BK685" s="67"/>
      <c r="BL685" s="67"/>
      <c r="BM685" s="67"/>
      <c r="BN685" s="67"/>
      <c r="BO685" s="67"/>
      <c r="BP685" s="67"/>
      <c r="BQ685" s="67"/>
      <c r="BR685" s="67"/>
      <c r="BS685" s="67"/>
      <c r="BT685" s="67"/>
      <c r="BU685" s="67"/>
      <c r="BV685" s="67"/>
      <c r="BW685" s="67"/>
      <c r="BX685" s="67"/>
      <c r="BY685" s="67"/>
      <c r="BZ685" s="67"/>
      <c r="CA685" s="67"/>
      <c r="CB685" s="67"/>
      <c r="CC685" s="67"/>
      <c r="CD685" s="67"/>
      <c r="CE685" s="67"/>
      <c r="CF685" s="67"/>
      <c r="CG685" s="67"/>
      <c r="CH685" s="67"/>
      <c r="CI685" s="67"/>
      <c r="CJ685" s="67"/>
      <c r="CK685" s="67"/>
      <c r="CL685" s="67"/>
      <c r="CM685" s="67"/>
      <c r="CN685" s="67"/>
      <c r="CO685" s="67"/>
      <c r="CP685" s="67"/>
      <c r="CQ685" s="67"/>
      <c r="CR685" s="67"/>
      <c r="CS685" s="67"/>
      <c r="CT685" s="67"/>
      <c r="CU685" s="67"/>
      <c r="CV685" s="67"/>
      <c r="CW685" s="67"/>
      <c r="CX685" s="67"/>
      <c r="CY685" s="67"/>
      <c r="CZ685" s="67"/>
      <c r="DA685" s="67"/>
      <c r="DB685" s="67"/>
      <c r="DC685" s="67"/>
      <c r="DD685" s="67"/>
      <c r="DE685" s="67"/>
      <c r="DF685" s="67"/>
      <c r="DG685" s="67"/>
      <c r="DH685" s="67"/>
      <c r="DI685" s="67"/>
      <c r="DJ685" s="67"/>
      <c r="DK685" s="67"/>
      <c r="DL685" s="67"/>
      <c r="DM685" s="67"/>
      <c r="DN685" s="67"/>
      <c r="DO685" s="67"/>
      <c r="DP685" s="67"/>
      <c r="DQ685" s="67"/>
      <c r="DR685" s="67"/>
      <c r="DS685" s="67"/>
      <c r="DT685" s="67"/>
      <c r="DU685" s="67"/>
      <c r="DV685" s="67"/>
      <c r="DW685" s="67"/>
      <c r="DX685" s="67"/>
      <c r="DY685" s="67"/>
      <c r="DZ685" s="67"/>
      <c r="EA685" s="67"/>
      <c r="EB685" s="67"/>
      <c r="EC685" s="67"/>
      <c r="ED685" s="67"/>
      <c r="EE685" s="67"/>
      <c r="EF685" s="67"/>
      <c r="EG685" s="67"/>
      <c r="EH685" s="67"/>
      <c r="EI685" s="67"/>
      <c r="EJ685" s="67"/>
      <c r="EK685" s="67"/>
      <c r="EL685" s="67"/>
    </row>
    <row r="686" spans="1:142" s="5" customFormat="1">
      <c r="B686" s="29" t="s">
        <v>551</v>
      </c>
      <c r="C686" s="29" t="s">
        <v>552</v>
      </c>
      <c r="D686" s="29"/>
      <c r="I686" s="67">
        <v>3.49</v>
      </c>
      <c r="J686" s="67">
        <v>3.72</v>
      </c>
      <c r="K686" s="67">
        <v>0.56579999999999997</v>
      </c>
      <c r="L686" s="67">
        <v>73.38</v>
      </c>
      <c r="M686" s="67">
        <v>7.3300000000000004E-2</v>
      </c>
      <c r="N686" s="67">
        <v>6.5000000000000002E-2</v>
      </c>
      <c r="O686" s="67">
        <v>0.54610000000000003</v>
      </c>
      <c r="P686" s="67">
        <v>8.2500000000000004E-2</v>
      </c>
      <c r="Q686" s="67">
        <v>11.74</v>
      </c>
      <c r="R686" s="67">
        <v>2.1299999999999999E-2</v>
      </c>
      <c r="S686" s="67">
        <v>93.684100000000001</v>
      </c>
      <c r="V686" s="67">
        <f t="shared" si="974"/>
        <v>3.7252852938759089</v>
      </c>
      <c r="W686" s="67"/>
      <c r="X686" s="67">
        <f t="shared" si="975"/>
        <v>3.9707912014952376</v>
      </c>
      <c r="Y686" s="67"/>
      <c r="Z686" s="67">
        <f t="shared" si="976"/>
        <v>0.60394453274354976</v>
      </c>
      <c r="AA686" s="67"/>
      <c r="AB686" s="67">
        <f t="shared" si="977"/>
        <v>78.327058700462501</v>
      </c>
      <c r="AC686" s="67"/>
      <c r="AD686" s="67">
        <f t="shared" si="978"/>
        <v>7.8241665341290581E-2</v>
      </c>
      <c r="AE686" s="67"/>
      <c r="AF686" s="67">
        <f t="shared" si="979"/>
        <v>6.9382104327201738E-2</v>
      </c>
      <c r="AG686" s="67"/>
      <c r="AH686" s="67">
        <f t="shared" si="980"/>
        <v>0.58291641804745953</v>
      </c>
      <c r="AI686" s="67"/>
      <c r="AJ686" s="62">
        <f t="shared" si="981"/>
        <v>8.8061901646063742E-2</v>
      </c>
      <c r="AK686" s="62"/>
      <c r="AL686" s="67">
        <f t="shared" si="982"/>
        <v>12.531475458482284</v>
      </c>
      <c r="AM686" s="67"/>
      <c r="AN686" s="62">
        <f t="shared" si="983"/>
        <v>2.2735981879529181E-2</v>
      </c>
      <c r="AO686" s="62"/>
      <c r="AP686" s="67">
        <f t="shared" si="984"/>
        <v>7.6960764953711465</v>
      </c>
      <c r="AQ686" s="67"/>
      <c r="AR686" s="67"/>
      <c r="AS686" s="67"/>
      <c r="AT686" s="67"/>
      <c r="AU686" s="67"/>
      <c r="AV686" s="67"/>
      <c r="AW686" s="67"/>
      <c r="AX686" s="67"/>
      <c r="AY686" s="67"/>
      <c r="AZ686" s="67"/>
      <c r="BA686" s="67"/>
      <c r="BB686" s="67"/>
      <c r="BC686" s="67"/>
      <c r="BD686" s="67"/>
      <c r="BE686" s="67"/>
      <c r="BF686" s="67"/>
      <c r="BG686" s="67"/>
      <c r="BH686" s="67"/>
      <c r="BI686" s="67"/>
      <c r="BJ686" s="67"/>
      <c r="BK686" s="67"/>
      <c r="BL686" s="67"/>
      <c r="BM686" s="67"/>
      <c r="BN686" s="67"/>
      <c r="BO686" s="67"/>
      <c r="BP686" s="67"/>
      <c r="BQ686" s="67"/>
      <c r="BR686" s="67"/>
      <c r="BS686" s="67"/>
      <c r="BT686" s="67"/>
      <c r="BU686" s="67"/>
      <c r="BV686" s="67"/>
      <c r="BW686" s="67"/>
      <c r="BX686" s="67"/>
      <c r="BY686" s="67"/>
      <c r="BZ686" s="67"/>
      <c r="CA686" s="67"/>
      <c r="CB686" s="67"/>
      <c r="CC686" s="67"/>
      <c r="CD686" s="67"/>
      <c r="CE686" s="67"/>
      <c r="CF686" s="67"/>
      <c r="CG686" s="67"/>
      <c r="CH686" s="67"/>
      <c r="CI686" s="67"/>
      <c r="CJ686" s="67"/>
      <c r="CK686" s="67"/>
      <c r="CL686" s="67"/>
      <c r="CM686" s="67"/>
      <c r="CN686" s="67"/>
      <c r="CO686" s="67"/>
      <c r="CP686" s="67"/>
      <c r="CQ686" s="67"/>
      <c r="CR686" s="67"/>
      <c r="CS686" s="67"/>
      <c r="CT686" s="67"/>
      <c r="CU686" s="67"/>
      <c r="CV686" s="67"/>
      <c r="CW686" s="67"/>
      <c r="CX686" s="67"/>
      <c r="CY686" s="67"/>
      <c r="CZ686" s="67"/>
      <c r="DA686" s="67"/>
      <c r="DB686" s="67"/>
      <c r="DC686" s="67"/>
      <c r="DD686" s="67"/>
      <c r="DE686" s="67"/>
      <c r="DF686" s="67"/>
      <c r="DG686" s="67"/>
      <c r="DH686" s="67"/>
      <c r="DI686" s="67"/>
      <c r="DJ686" s="67"/>
      <c r="DK686" s="67"/>
      <c r="DL686" s="67"/>
      <c r="DM686" s="67"/>
      <c r="DN686" s="67"/>
      <c r="DO686" s="67"/>
      <c r="DP686" s="67"/>
      <c r="DQ686" s="67"/>
      <c r="DR686" s="67"/>
      <c r="DS686" s="67"/>
      <c r="DT686" s="67"/>
      <c r="DU686" s="67"/>
      <c r="DV686" s="67"/>
      <c r="DW686" s="67"/>
      <c r="DX686" s="67"/>
      <c r="DY686" s="67"/>
      <c r="DZ686" s="67"/>
      <c r="EA686" s="67"/>
      <c r="EB686" s="67"/>
      <c r="EC686" s="67"/>
      <c r="ED686" s="67"/>
      <c r="EE686" s="67"/>
      <c r="EF686" s="67"/>
      <c r="EG686" s="67"/>
      <c r="EH686" s="67"/>
      <c r="EI686" s="67"/>
      <c r="EJ686" s="67"/>
      <c r="EK686" s="67"/>
      <c r="EL686" s="67"/>
    </row>
    <row r="687" spans="1:142" s="5" customFormat="1">
      <c r="A687" s="29"/>
      <c r="B687" s="29" t="s">
        <v>553</v>
      </c>
      <c r="C687" s="29" t="s">
        <v>552</v>
      </c>
      <c r="D687" s="29"/>
      <c r="I687" s="67">
        <v>3.54</v>
      </c>
      <c r="J687" s="67">
        <v>3.9</v>
      </c>
      <c r="K687" s="67">
        <v>0.5847</v>
      </c>
      <c r="L687" s="67">
        <v>74.12</v>
      </c>
      <c r="M687" s="67">
        <v>7.3899999999999993E-2</v>
      </c>
      <c r="N687" s="67">
        <v>9.9900000000000003E-2</v>
      </c>
      <c r="O687" s="67">
        <v>0.64059999999999995</v>
      </c>
      <c r="P687" s="67">
        <v>4.0800000000000003E-2</v>
      </c>
      <c r="Q687" s="67">
        <v>12.16</v>
      </c>
      <c r="R687" s="67">
        <v>1.04E-2</v>
      </c>
      <c r="S687" s="67">
        <v>95.170400000000001</v>
      </c>
      <c r="V687" s="67">
        <f t="shared" si="974"/>
        <v>3.7196439229003975</v>
      </c>
      <c r="W687" s="67"/>
      <c r="X687" s="67">
        <f t="shared" si="975"/>
        <v>4.0979127964156916</v>
      </c>
      <c r="Y687" s="67"/>
      <c r="Z687" s="67">
        <f t="shared" si="976"/>
        <v>0.61437169540109104</v>
      </c>
      <c r="AA687" s="67"/>
      <c r="AB687" s="67">
        <f t="shared" si="977"/>
        <v>77.881358069315681</v>
      </c>
      <c r="AC687" s="67"/>
      <c r="AD687" s="67">
        <f t="shared" si="978"/>
        <v>7.7650193757722974E-2</v>
      </c>
      <c r="AE687" s="67"/>
      <c r="AF687" s="67">
        <f t="shared" si="979"/>
        <v>0.10496961240049427</v>
      </c>
      <c r="AG687" s="67"/>
      <c r="AH687" s="67">
        <f t="shared" si="980"/>
        <v>0.67310844548304927</v>
      </c>
      <c r="AI687" s="67"/>
      <c r="AJ687" s="62">
        <f t="shared" si="981"/>
        <v>4.2870472331733397E-2</v>
      </c>
      <c r="AK687" s="62"/>
      <c r="AL687" s="67">
        <f t="shared" si="982"/>
        <v>12.777081949849952</v>
      </c>
      <c r="AM687" s="67"/>
      <c r="AN687" s="62">
        <f t="shared" si="983"/>
        <v>1.0927767457108512E-2</v>
      </c>
      <c r="AO687" s="62"/>
      <c r="AP687" s="67">
        <f t="shared" si="984"/>
        <v>7.8175567193160891</v>
      </c>
      <c r="AQ687" s="67"/>
      <c r="AR687" s="67"/>
      <c r="AS687" s="67"/>
      <c r="AT687" s="67"/>
      <c r="AU687" s="67"/>
      <c r="AV687" s="67"/>
      <c r="AW687" s="67"/>
      <c r="AX687" s="67"/>
      <c r="AY687" s="67"/>
      <c r="AZ687" s="67"/>
      <c r="BA687" s="67"/>
      <c r="BB687" s="67"/>
      <c r="BC687" s="67"/>
      <c r="BD687" s="67"/>
      <c r="BE687" s="67"/>
      <c r="BF687" s="67"/>
      <c r="BG687" s="67"/>
      <c r="BH687" s="67"/>
      <c r="BI687" s="67"/>
      <c r="BJ687" s="67"/>
      <c r="BK687" s="67"/>
      <c r="BL687" s="67"/>
      <c r="BM687" s="67"/>
      <c r="BN687" s="67"/>
      <c r="BO687" s="67"/>
      <c r="BP687" s="67"/>
      <c r="BQ687" s="67"/>
      <c r="BR687" s="67"/>
      <c r="BS687" s="67"/>
      <c r="BT687" s="67"/>
      <c r="BU687" s="67"/>
      <c r="BV687" s="67"/>
      <c r="BW687" s="67"/>
      <c r="BX687" s="67"/>
      <c r="BY687" s="67"/>
      <c r="BZ687" s="67"/>
      <c r="CA687" s="67"/>
      <c r="CB687" s="67"/>
      <c r="CC687" s="67"/>
      <c r="CD687" s="67"/>
      <c r="CE687" s="67"/>
      <c r="CF687" s="67"/>
      <c r="CG687" s="67"/>
      <c r="CH687" s="67"/>
      <c r="CI687" s="67"/>
      <c r="CJ687" s="67"/>
      <c r="CK687" s="67"/>
      <c r="CL687" s="67"/>
      <c r="CM687" s="67"/>
      <c r="CN687" s="67"/>
      <c r="CO687" s="67"/>
      <c r="CP687" s="67"/>
      <c r="CQ687" s="67"/>
      <c r="CR687" s="67"/>
      <c r="CS687" s="67"/>
      <c r="CT687" s="67"/>
      <c r="CU687" s="67"/>
      <c r="CV687" s="67"/>
      <c r="CW687" s="67"/>
      <c r="CX687" s="67"/>
      <c r="CY687" s="67"/>
      <c r="CZ687" s="67"/>
      <c r="DA687" s="67"/>
      <c r="DB687" s="67"/>
      <c r="DC687" s="67"/>
      <c r="DD687" s="67"/>
      <c r="DE687" s="67"/>
      <c r="DF687" s="67"/>
      <c r="DG687" s="67"/>
      <c r="DH687" s="67"/>
      <c r="DI687" s="67"/>
      <c r="DJ687" s="67"/>
      <c r="DK687" s="67"/>
      <c r="DL687" s="67"/>
      <c r="DM687" s="67"/>
      <c r="DN687" s="67"/>
      <c r="DO687" s="67"/>
      <c r="DP687" s="67"/>
      <c r="DQ687" s="67"/>
      <c r="DR687" s="67"/>
      <c r="DS687" s="67"/>
      <c r="DT687" s="67"/>
      <c r="DU687" s="67"/>
      <c r="DV687" s="67"/>
      <c r="DW687" s="67"/>
      <c r="DX687" s="67"/>
      <c r="DY687" s="67"/>
      <c r="DZ687" s="67"/>
      <c r="EA687" s="67"/>
      <c r="EB687" s="67"/>
      <c r="EC687" s="67"/>
      <c r="ED687" s="67"/>
      <c r="EE687" s="67"/>
      <c r="EF687" s="67"/>
      <c r="EG687" s="67"/>
      <c r="EH687" s="67"/>
      <c r="EI687" s="67"/>
      <c r="EJ687" s="67"/>
      <c r="EK687" s="67"/>
      <c r="EL687" s="67"/>
    </row>
    <row r="688" spans="1:142" s="5" customFormat="1">
      <c r="A688" s="29" t="s">
        <v>554</v>
      </c>
      <c r="B688" s="29" t="s">
        <v>555</v>
      </c>
      <c r="C688" s="29" t="s">
        <v>552</v>
      </c>
      <c r="D688" s="29"/>
      <c r="I688" s="67">
        <v>3.55</v>
      </c>
      <c r="J688" s="67">
        <v>3.68</v>
      </c>
      <c r="K688" s="67">
        <v>0.52100000000000002</v>
      </c>
      <c r="L688" s="67">
        <v>73.47</v>
      </c>
      <c r="M688" s="67">
        <v>6.9699999999999998E-2</v>
      </c>
      <c r="N688" s="67">
        <v>8.6199999999999999E-2</v>
      </c>
      <c r="O688" s="67">
        <v>0.64670000000000005</v>
      </c>
      <c r="P688" s="67">
        <v>6.54E-2</v>
      </c>
      <c r="Q688" s="67">
        <v>12.07</v>
      </c>
      <c r="R688" s="67">
        <v>3.3799999999999997E-2</v>
      </c>
      <c r="S688" s="67">
        <v>94.192800000000005</v>
      </c>
      <c r="V688" s="67">
        <f t="shared" si="974"/>
        <v>3.7688655608496608</v>
      </c>
      <c r="W688" s="67"/>
      <c r="X688" s="67">
        <f t="shared" si="975"/>
        <v>3.906880356035705</v>
      </c>
      <c r="Y688" s="67"/>
      <c r="Z688" s="67">
        <f t="shared" si="976"/>
        <v>0.55312083301483761</v>
      </c>
      <c r="AA688" s="67"/>
      <c r="AB688" s="67">
        <f t="shared" si="977"/>
        <v>77.999592325528056</v>
      </c>
      <c r="AC688" s="67"/>
      <c r="AD688" s="67">
        <f t="shared" si="978"/>
        <v>7.3997163265132782E-2</v>
      </c>
      <c r="AE688" s="67"/>
      <c r="AF688" s="67">
        <f t="shared" si="979"/>
        <v>9.1514425731053742E-2</v>
      </c>
      <c r="AG688" s="67"/>
      <c r="AH688" s="67">
        <f t="shared" si="980"/>
        <v>0.68657052343703551</v>
      </c>
      <c r="AI688" s="67"/>
      <c r="AJ688" s="62">
        <f t="shared" si="981"/>
        <v>6.9432058501286711E-2</v>
      </c>
      <c r="AK688" s="62"/>
      <c r="AL688" s="67">
        <f t="shared" si="982"/>
        <v>12.814142906888847</v>
      </c>
      <c r="AM688" s="67"/>
      <c r="AN688" s="62">
        <f t="shared" si="983"/>
        <v>3.5883846748371424E-2</v>
      </c>
      <c r="AO688" s="62"/>
      <c r="AP688" s="67">
        <f t="shared" si="984"/>
        <v>7.6757459168853659</v>
      </c>
      <c r="AQ688" s="67"/>
      <c r="AR688" s="67"/>
      <c r="AS688" s="67"/>
      <c r="AT688" s="67"/>
      <c r="AU688" s="67"/>
      <c r="AV688" s="67"/>
      <c r="AW688" s="67"/>
      <c r="AX688" s="67"/>
      <c r="AY688" s="67"/>
      <c r="AZ688" s="67"/>
      <c r="BA688" s="67"/>
      <c r="BB688" s="67"/>
      <c r="BC688" s="67"/>
      <c r="BD688" s="67"/>
      <c r="BE688" s="67"/>
      <c r="BF688" s="67"/>
      <c r="BG688" s="67"/>
      <c r="BH688" s="67"/>
      <c r="BI688" s="67"/>
      <c r="BJ688" s="67"/>
      <c r="BK688" s="67"/>
      <c r="BL688" s="67"/>
      <c r="BM688" s="67"/>
      <c r="BN688" s="67"/>
      <c r="BO688" s="67"/>
      <c r="BP688" s="67"/>
      <c r="BQ688" s="67"/>
      <c r="BR688" s="67"/>
      <c r="BS688" s="67"/>
      <c r="BT688" s="67"/>
      <c r="BU688" s="67"/>
      <c r="BV688" s="67"/>
      <c r="BW688" s="67"/>
      <c r="BX688" s="67"/>
      <c r="BY688" s="67"/>
      <c r="BZ688" s="67"/>
      <c r="CA688" s="67"/>
      <c r="CB688" s="67"/>
      <c r="CC688" s="67"/>
      <c r="CD688" s="67"/>
      <c r="CE688" s="67"/>
      <c r="CF688" s="67"/>
      <c r="CG688" s="67"/>
      <c r="CH688" s="67"/>
      <c r="CI688" s="67"/>
      <c r="CJ688" s="67"/>
      <c r="CK688" s="67"/>
      <c r="CL688" s="67"/>
      <c r="CM688" s="67"/>
      <c r="CN688" s="67"/>
      <c r="CO688" s="67"/>
      <c r="CP688" s="67"/>
      <c r="CQ688" s="67"/>
      <c r="CR688" s="67"/>
      <c r="CS688" s="67"/>
      <c r="CT688" s="67"/>
      <c r="CU688" s="67"/>
      <c r="CV688" s="67"/>
      <c r="CW688" s="67"/>
      <c r="CX688" s="67"/>
      <c r="CY688" s="67"/>
      <c r="CZ688" s="67"/>
      <c r="DA688" s="67"/>
      <c r="DB688" s="67"/>
      <c r="DC688" s="67"/>
      <c r="DD688" s="67"/>
      <c r="DE688" s="67"/>
      <c r="DF688" s="67"/>
      <c r="DG688" s="67"/>
      <c r="DH688" s="67"/>
      <c r="DI688" s="67"/>
      <c r="DJ688" s="67"/>
      <c r="DK688" s="67"/>
      <c r="DL688" s="67"/>
      <c r="DM688" s="67"/>
      <c r="DN688" s="67"/>
      <c r="DO688" s="67"/>
      <c r="DP688" s="67"/>
      <c r="DQ688" s="67"/>
      <c r="DR688" s="67"/>
      <c r="DS688" s="67"/>
      <c r="DT688" s="67"/>
      <c r="DU688" s="67"/>
      <c r="DV688" s="67"/>
      <c r="DW688" s="67"/>
      <c r="DX688" s="67"/>
      <c r="DY688" s="67"/>
      <c r="DZ688" s="67"/>
      <c r="EA688" s="67"/>
      <c r="EB688" s="67"/>
      <c r="EC688" s="67"/>
      <c r="ED688" s="67"/>
      <c r="EE688" s="67"/>
      <c r="EF688" s="67"/>
      <c r="EG688" s="67"/>
      <c r="EH688" s="67"/>
      <c r="EI688" s="67"/>
      <c r="EJ688" s="67"/>
      <c r="EK688" s="67"/>
      <c r="EL688" s="67"/>
    </row>
    <row r="689" spans="1:142" s="5" customFormat="1">
      <c r="B689" s="29" t="s">
        <v>556</v>
      </c>
      <c r="C689" s="29" t="s">
        <v>552</v>
      </c>
      <c r="D689" s="29"/>
      <c r="I689" s="67">
        <v>3.41</v>
      </c>
      <c r="J689" s="67">
        <v>3.35</v>
      </c>
      <c r="K689" s="67">
        <v>0.38159999999999999</v>
      </c>
      <c r="L689" s="67">
        <v>72.959999999999994</v>
      </c>
      <c r="M689" s="67">
        <v>8.4699999999999998E-2</v>
      </c>
      <c r="N689" s="67">
        <v>8.7300000000000003E-2</v>
      </c>
      <c r="O689" s="67">
        <v>0.59789999999999999</v>
      </c>
      <c r="P689" s="67">
        <v>4.1799999999999997E-2</v>
      </c>
      <c r="Q689" s="67">
        <v>11.96</v>
      </c>
      <c r="R689" s="67">
        <v>1.23E-2</v>
      </c>
      <c r="S689" s="67">
        <v>92.8857</v>
      </c>
      <c r="V689" s="67">
        <f t="shared" si="974"/>
        <v>3.6711786636694348</v>
      </c>
      <c r="W689" s="67"/>
      <c r="X689" s="67">
        <f t="shared" si="975"/>
        <v>3.6065831446605885</v>
      </c>
      <c r="Y689" s="67"/>
      <c r="Z689" s="67">
        <f t="shared" si="976"/>
        <v>0.4108275008962628</v>
      </c>
      <c r="AA689" s="67"/>
      <c r="AB689" s="67">
        <f t="shared" si="977"/>
        <v>78.548151114757161</v>
      </c>
      <c r="AC689" s="67"/>
      <c r="AD689" s="67">
        <f t="shared" si="978"/>
        <v>9.1187341000821431E-2</v>
      </c>
      <c r="AE689" s="67"/>
      <c r="AF689" s="67">
        <f t="shared" si="979"/>
        <v>9.3986480157871449E-2</v>
      </c>
      <c r="AG689" s="67"/>
      <c r="AH689" s="67">
        <f t="shared" si="980"/>
        <v>0.64369434692315397</v>
      </c>
      <c r="AI689" s="67"/>
      <c r="AJ689" s="62">
        <f t="shared" si="981"/>
        <v>4.5001544909496295E-2</v>
      </c>
      <c r="AK689" s="62"/>
      <c r="AL689" s="67">
        <f t="shared" si="982"/>
        <v>12.876040122430041</v>
      </c>
      <c r="AM689" s="67"/>
      <c r="AN689" s="62">
        <f t="shared" si="983"/>
        <v>1.3242081396813503E-2</v>
      </c>
      <c r="AO689" s="62"/>
      <c r="AP689" s="67">
        <f t="shared" si="984"/>
        <v>7.2777618083300233</v>
      </c>
      <c r="AQ689" s="67"/>
      <c r="AR689" s="67"/>
      <c r="AS689" s="67"/>
      <c r="AT689" s="67"/>
      <c r="AU689" s="67"/>
      <c r="AV689" s="67"/>
      <c r="AW689" s="67"/>
      <c r="AX689" s="67"/>
      <c r="AY689" s="67"/>
      <c r="AZ689" s="67"/>
      <c r="BA689" s="67"/>
      <c r="BB689" s="67"/>
      <c r="BC689" s="67"/>
      <c r="BD689" s="67"/>
      <c r="BE689" s="67"/>
      <c r="BF689" s="67"/>
      <c r="BG689" s="67"/>
      <c r="BH689" s="67"/>
      <c r="BI689" s="67"/>
      <c r="BJ689" s="67"/>
      <c r="BK689" s="67"/>
      <c r="BL689" s="67"/>
      <c r="BM689" s="67"/>
      <c r="BN689" s="67"/>
      <c r="BO689" s="67"/>
      <c r="BP689" s="67"/>
      <c r="BQ689" s="67"/>
      <c r="BR689" s="67"/>
      <c r="BS689" s="67"/>
      <c r="BT689" s="67"/>
      <c r="BU689" s="67"/>
      <c r="BV689" s="67"/>
      <c r="BW689" s="67"/>
      <c r="BX689" s="67"/>
      <c r="BY689" s="67"/>
      <c r="BZ689" s="67"/>
      <c r="CA689" s="67"/>
      <c r="CB689" s="67"/>
      <c r="CC689" s="67"/>
      <c r="CD689" s="67"/>
      <c r="CE689" s="67"/>
      <c r="CF689" s="67"/>
      <c r="CG689" s="67"/>
      <c r="CH689" s="67"/>
      <c r="CI689" s="67"/>
      <c r="CJ689" s="67"/>
      <c r="CK689" s="67"/>
      <c r="CL689" s="67"/>
      <c r="CM689" s="67"/>
      <c r="CN689" s="67"/>
      <c r="CO689" s="67"/>
      <c r="CP689" s="67"/>
      <c r="CQ689" s="67"/>
      <c r="CR689" s="67"/>
      <c r="CS689" s="67"/>
      <c r="CT689" s="67"/>
      <c r="CU689" s="67"/>
      <c r="CV689" s="67"/>
      <c r="CW689" s="67"/>
      <c r="CX689" s="67"/>
      <c r="CY689" s="67"/>
      <c r="CZ689" s="67"/>
      <c r="DA689" s="67"/>
      <c r="DB689" s="67"/>
      <c r="DC689" s="67"/>
      <c r="DD689" s="67"/>
      <c r="DE689" s="67"/>
      <c r="DF689" s="67"/>
      <c r="DG689" s="67"/>
      <c r="DH689" s="67"/>
      <c r="DI689" s="67"/>
      <c r="DJ689" s="67"/>
      <c r="DK689" s="67"/>
      <c r="DL689" s="67"/>
      <c r="DM689" s="67"/>
      <c r="DN689" s="67"/>
      <c r="DO689" s="67"/>
      <c r="DP689" s="67"/>
      <c r="DQ689" s="67"/>
      <c r="DR689" s="67"/>
      <c r="DS689" s="67"/>
      <c r="DT689" s="67"/>
      <c r="DU689" s="67"/>
      <c r="DV689" s="67"/>
      <c r="DW689" s="67"/>
      <c r="DX689" s="67"/>
      <c r="DY689" s="67"/>
      <c r="DZ689" s="67"/>
      <c r="EA689" s="67"/>
      <c r="EB689" s="67"/>
      <c r="EC689" s="67"/>
      <c r="ED689" s="67"/>
      <c r="EE689" s="67"/>
      <c r="EF689" s="67"/>
      <c r="EG689" s="67"/>
      <c r="EH689" s="67"/>
      <c r="EI689" s="67"/>
      <c r="EJ689" s="67"/>
      <c r="EK689" s="67"/>
      <c r="EL689" s="67"/>
    </row>
    <row r="690" spans="1:142" s="5" customFormat="1">
      <c r="B690" s="29" t="s">
        <v>557</v>
      </c>
      <c r="C690" s="29" t="s">
        <v>552</v>
      </c>
      <c r="D690" s="29"/>
      <c r="I690" s="67">
        <v>3.43</v>
      </c>
      <c r="J690" s="67">
        <v>3.73</v>
      </c>
      <c r="K690" s="67">
        <v>0.39419999999999999</v>
      </c>
      <c r="L690" s="67">
        <v>73.87</v>
      </c>
      <c r="M690" s="67">
        <v>8.5699999999999998E-2</v>
      </c>
      <c r="N690" s="67">
        <v>0.10680000000000001</v>
      </c>
      <c r="O690" s="67">
        <v>0.65790000000000004</v>
      </c>
      <c r="P690" s="67">
        <v>9.5899999999999999E-2</v>
      </c>
      <c r="Q690" s="67">
        <v>12.3</v>
      </c>
      <c r="R690" s="67">
        <v>5.0000000000000001E-3</v>
      </c>
      <c r="S690" s="67">
        <v>94.675600000000003</v>
      </c>
      <c r="V690" s="67">
        <f t="shared" si="974"/>
        <v>3.6228975575544284</v>
      </c>
      <c r="W690" s="67"/>
      <c r="X690" s="67">
        <f t="shared" si="975"/>
        <v>3.939769064046069</v>
      </c>
      <c r="Y690" s="67"/>
      <c r="Z690" s="67">
        <f t="shared" si="976"/>
        <v>0.41636915953001613</v>
      </c>
      <c r="AA690" s="67"/>
      <c r="AB690" s="67">
        <f t="shared" si="977"/>
        <v>78.024327281791713</v>
      </c>
      <c r="AC690" s="67"/>
      <c r="AD690" s="67">
        <f t="shared" si="978"/>
        <v>9.051962702111209E-2</v>
      </c>
      <c r="AE690" s="67"/>
      <c r="AF690" s="67">
        <f t="shared" si="979"/>
        <v>0.11280625631102419</v>
      </c>
      <c r="AG690" s="67"/>
      <c r="AH690" s="67">
        <f t="shared" si="980"/>
        <v>0.69489921373616859</v>
      </c>
      <c r="AI690" s="67"/>
      <c r="AJ690" s="62">
        <f t="shared" si="981"/>
        <v>0.10129325824182787</v>
      </c>
      <c r="AK690" s="62"/>
      <c r="AL690" s="67">
        <f t="shared" si="982"/>
        <v>12.991731766157278</v>
      </c>
      <c r="AM690" s="67"/>
      <c r="AN690" s="62">
        <f t="shared" si="983"/>
        <v>5.2811917748606819E-3</v>
      </c>
      <c r="AO690" s="62"/>
      <c r="AP690" s="67">
        <f t="shared" si="984"/>
        <v>7.5626666216004974</v>
      </c>
      <c r="AQ690" s="67"/>
      <c r="AR690" s="67"/>
      <c r="AS690" s="67"/>
      <c r="AT690" s="67"/>
      <c r="AU690" s="67"/>
      <c r="AV690" s="67"/>
      <c r="AW690" s="67"/>
      <c r="AX690" s="67"/>
      <c r="AY690" s="67"/>
      <c r="AZ690" s="67"/>
      <c r="BA690" s="67"/>
      <c r="BB690" s="67"/>
      <c r="BC690" s="67"/>
      <c r="BD690" s="67"/>
      <c r="BE690" s="67"/>
      <c r="BF690" s="67"/>
      <c r="BG690" s="67"/>
      <c r="BH690" s="67"/>
      <c r="BI690" s="67"/>
      <c r="BJ690" s="67"/>
      <c r="BK690" s="67"/>
      <c r="BL690" s="67"/>
      <c r="BM690" s="67"/>
      <c r="BN690" s="67"/>
      <c r="BO690" s="67"/>
      <c r="BP690" s="67"/>
      <c r="BQ690" s="67"/>
      <c r="BR690" s="67"/>
      <c r="BS690" s="67"/>
      <c r="BT690" s="67"/>
      <c r="BU690" s="67"/>
      <c r="BV690" s="67"/>
      <c r="BW690" s="67"/>
      <c r="BX690" s="67"/>
      <c r="BY690" s="67"/>
      <c r="BZ690" s="67"/>
      <c r="CA690" s="67"/>
      <c r="CB690" s="67"/>
      <c r="CC690" s="67"/>
      <c r="CD690" s="67"/>
      <c r="CE690" s="67"/>
      <c r="CF690" s="67"/>
      <c r="CG690" s="67"/>
      <c r="CH690" s="67"/>
      <c r="CI690" s="67"/>
      <c r="CJ690" s="67"/>
      <c r="CK690" s="67"/>
      <c r="CL690" s="67"/>
      <c r="CM690" s="67"/>
      <c r="CN690" s="67"/>
      <c r="CO690" s="67"/>
      <c r="CP690" s="67"/>
      <c r="CQ690" s="67"/>
      <c r="CR690" s="67"/>
      <c r="CS690" s="67"/>
      <c r="CT690" s="67"/>
      <c r="CU690" s="67"/>
      <c r="CV690" s="67"/>
      <c r="CW690" s="67"/>
      <c r="CX690" s="67"/>
      <c r="CY690" s="67"/>
      <c r="CZ690" s="67"/>
      <c r="DA690" s="67"/>
      <c r="DB690" s="67"/>
      <c r="DC690" s="67"/>
      <c r="DD690" s="67"/>
      <c r="DE690" s="67"/>
      <c r="DF690" s="67"/>
      <c r="DG690" s="67"/>
      <c r="DH690" s="67"/>
      <c r="DI690" s="67"/>
      <c r="DJ690" s="67"/>
      <c r="DK690" s="67"/>
      <c r="DL690" s="67"/>
      <c r="DM690" s="67"/>
      <c r="DN690" s="67"/>
      <c r="DO690" s="67"/>
      <c r="DP690" s="67"/>
      <c r="DQ690" s="67"/>
      <c r="DR690" s="67"/>
      <c r="DS690" s="67"/>
      <c r="DT690" s="67"/>
      <c r="DU690" s="67"/>
      <c r="DV690" s="67"/>
      <c r="DW690" s="67"/>
      <c r="DX690" s="67"/>
      <c r="DY690" s="67"/>
      <c r="DZ690" s="67"/>
      <c r="EA690" s="67"/>
      <c r="EB690" s="67"/>
      <c r="EC690" s="67"/>
      <c r="ED690" s="67"/>
      <c r="EE690" s="67"/>
      <c r="EF690" s="67"/>
      <c r="EG690" s="67"/>
      <c r="EH690" s="67"/>
      <c r="EI690" s="67"/>
      <c r="EJ690" s="67"/>
      <c r="EK690" s="67"/>
      <c r="EL690" s="67"/>
    </row>
    <row r="691" spans="1:142" s="5" customFormat="1">
      <c r="B691" s="29" t="s">
        <v>558</v>
      </c>
      <c r="C691" s="29" t="s">
        <v>552</v>
      </c>
      <c r="D691" s="29"/>
      <c r="I691" s="67">
        <v>3.49</v>
      </c>
      <c r="J691" s="67">
        <v>3.69</v>
      </c>
      <c r="K691" s="67">
        <v>0.54659999999999997</v>
      </c>
      <c r="L691" s="67">
        <v>74.319999999999993</v>
      </c>
      <c r="M691" s="67">
        <v>6.7100000000000007E-2</v>
      </c>
      <c r="N691" s="67">
        <v>6.4899999999999999E-2</v>
      </c>
      <c r="O691" s="67">
        <v>0.5736</v>
      </c>
      <c r="P691" s="67">
        <v>2.4500000000000001E-2</v>
      </c>
      <c r="Q691" s="67">
        <v>12.23</v>
      </c>
      <c r="R691" s="67">
        <v>5.5800000000000002E-2</v>
      </c>
      <c r="S691" s="67">
        <v>95.062600000000003</v>
      </c>
      <c r="V691" s="67">
        <f t="shared" si="974"/>
        <v>3.6712650400893727</v>
      </c>
      <c r="W691" s="67"/>
      <c r="X691" s="67">
        <f t="shared" si="975"/>
        <v>3.8816527214698526</v>
      </c>
      <c r="Y691" s="67"/>
      <c r="Z691" s="67">
        <f t="shared" si="976"/>
        <v>0.57498953321285129</v>
      </c>
      <c r="AA691" s="67"/>
      <c r="AB691" s="67">
        <f t="shared" si="977"/>
        <v>78.180062400986287</v>
      </c>
      <c r="AC691" s="67"/>
      <c r="AD691" s="67">
        <f t="shared" si="978"/>
        <v>7.0585067103150975E-2</v>
      </c>
      <c r="AE691" s="67"/>
      <c r="AF691" s="67">
        <f t="shared" si="979"/>
        <v>6.8270802607965697E-2</v>
      </c>
      <c r="AG691" s="67"/>
      <c r="AH691" s="67">
        <f t="shared" si="980"/>
        <v>0.60339187019921603</v>
      </c>
      <c r="AI691" s="67"/>
      <c r="AJ691" s="62">
        <f t="shared" si="981"/>
        <v>2.5772490969108778E-2</v>
      </c>
      <c r="AK691" s="62"/>
      <c r="AL691" s="67">
        <f t="shared" si="982"/>
        <v>12.865206716416342</v>
      </c>
      <c r="AM691" s="67"/>
      <c r="AN691" s="62">
        <f t="shared" si="983"/>
        <v>5.8698163105153869E-2</v>
      </c>
      <c r="AO691" s="62"/>
      <c r="AP691" s="67">
        <f t="shared" si="984"/>
        <v>7.5529177615592253</v>
      </c>
      <c r="AQ691" s="67"/>
      <c r="AR691" s="67"/>
      <c r="AS691" s="67"/>
      <c r="AT691" s="67"/>
      <c r="AU691" s="67"/>
      <c r="AV691" s="67"/>
      <c r="AW691" s="67"/>
      <c r="AX691" s="67"/>
      <c r="AY691" s="67"/>
      <c r="AZ691" s="67"/>
      <c r="BA691" s="67"/>
      <c r="BB691" s="67"/>
      <c r="BC691" s="67"/>
      <c r="BD691" s="67"/>
      <c r="BE691" s="67"/>
      <c r="BF691" s="67"/>
      <c r="BG691" s="67"/>
      <c r="BH691" s="67"/>
      <c r="BI691" s="67"/>
      <c r="BJ691" s="67"/>
      <c r="BK691" s="67"/>
      <c r="BL691" s="67"/>
      <c r="BM691" s="67"/>
      <c r="BN691" s="67"/>
      <c r="BO691" s="67"/>
      <c r="BP691" s="67"/>
      <c r="BQ691" s="67"/>
      <c r="BR691" s="67"/>
      <c r="BS691" s="67"/>
      <c r="BT691" s="67"/>
      <c r="BU691" s="67"/>
      <c r="BV691" s="67"/>
      <c r="BW691" s="67"/>
      <c r="BX691" s="67"/>
      <c r="BY691" s="67"/>
      <c r="BZ691" s="67"/>
      <c r="CA691" s="67"/>
      <c r="CB691" s="67"/>
      <c r="CC691" s="67"/>
      <c r="CD691" s="67"/>
      <c r="CE691" s="67"/>
      <c r="CF691" s="67"/>
      <c r="CG691" s="67"/>
      <c r="CH691" s="67"/>
      <c r="CI691" s="67"/>
      <c r="CJ691" s="67"/>
      <c r="CK691" s="67"/>
      <c r="CL691" s="67"/>
      <c r="CM691" s="67"/>
      <c r="CN691" s="67"/>
      <c r="CO691" s="67"/>
      <c r="CP691" s="67"/>
      <c r="CQ691" s="67"/>
      <c r="CR691" s="67"/>
      <c r="CS691" s="67"/>
      <c r="CT691" s="67"/>
      <c r="CU691" s="67"/>
      <c r="CV691" s="67"/>
      <c r="CW691" s="67"/>
      <c r="CX691" s="67"/>
      <c r="CY691" s="67"/>
      <c r="CZ691" s="67"/>
      <c r="DA691" s="67"/>
      <c r="DB691" s="67"/>
      <c r="DC691" s="67"/>
      <c r="DD691" s="67"/>
      <c r="DE691" s="67"/>
      <c r="DF691" s="67"/>
      <c r="DG691" s="67"/>
      <c r="DH691" s="67"/>
      <c r="DI691" s="67"/>
      <c r="DJ691" s="67"/>
      <c r="DK691" s="67"/>
      <c r="DL691" s="67"/>
      <c r="DM691" s="67"/>
      <c r="DN691" s="67"/>
      <c r="DO691" s="67"/>
      <c r="DP691" s="67"/>
      <c r="DQ691" s="67"/>
      <c r="DR691" s="67"/>
      <c r="DS691" s="67"/>
      <c r="DT691" s="67"/>
      <c r="DU691" s="67"/>
      <c r="DV691" s="67"/>
      <c r="DW691" s="67"/>
      <c r="DX691" s="67"/>
      <c r="DY691" s="67"/>
      <c r="DZ691" s="67"/>
      <c r="EA691" s="67"/>
      <c r="EB691" s="67"/>
      <c r="EC691" s="67"/>
      <c r="ED691" s="67"/>
      <c r="EE691" s="67"/>
      <c r="EF691" s="67"/>
      <c r="EG691" s="67"/>
      <c r="EH691" s="67"/>
      <c r="EI691" s="67"/>
      <c r="EJ691" s="67"/>
      <c r="EK691" s="67"/>
      <c r="EL691" s="67"/>
    </row>
    <row r="692" spans="1:142" s="5" customFormat="1">
      <c r="B692" s="29" t="s">
        <v>559</v>
      </c>
      <c r="C692" s="29" t="s">
        <v>552</v>
      </c>
      <c r="D692" s="29"/>
      <c r="I692" s="67">
        <v>3.43</v>
      </c>
      <c r="J692" s="67">
        <v>3.72</v>
      </c>
      <c r="K692" s="67">
        <v>0.63570000000000004</v>
      </c>
      <c r="L692" s="67">
        <v>74.64</v>
      </c>
      <c r="M692" s="67">
        <v>7.6899999999999996E-2</v>
      </c>
      <c r="N692" s="67">
        <v>5.7299999999999997E-2</v>
      </c>
      <c r="O692" s="67">
        <v>0.55630000000000002</v>
      </c>
      <c r="P692" s="67">
        <v>0</v>
      </c>
      <c r="Q692" s="67">
        <v>11.73</v>
      </c>
      <c r="R692" s="67">
        <v>0</v>
      </c>
      <c r="S692" s="67">
        <v>94.846199999999996</v>
      </c>
      <c r="V692" s="67">
        <f t="shared" si="974"/>
        <v>3.6163810463676991</v>
      </c>
      <c r="W692" s="67"/>
      <c r="X692" s="67">
        <f t="shared" si="975"/>
        <v>3.9221392106378539</v>
      </c>
      <c r="Y692" s="67"/>
      <c r="Z692" s="67">
        <f t="shared" si="976"/>
        <v>0.67024298285013006</v>
      </c>
      <c r="AA692" s="67"/>
      <c r="AB692" s="67">
        <f t="shared" si="977"/>
        <v>78.695825452153073</v>
      </c>
      <c r="AC692" s="67"/>
      <c r="AD692" s="67">
        <f t="shared" si="978"/>
        <v>8.1078630456465309E-2</v>
      </c>
      <c r="AE692" s="67"/>
      <c r="AF692" s="67">
        <f t="shared" si="979"/>
        <v>6.0413595905792747E-2</v>
      </c>
      <c r="AG692" s="67"/>
      <c r="AH692" s="67">
        <f t="shared" si="980"/>
        <v>0.58652850614995644</v>
      </c>
      <c r="AI692" s="67"/>
      <c r="AJ692" s="62">
        <f t="shared" si="981"/>
        <v>0</v>
      </c>
      <c r="AK692" s="62"/>
      <c r="AL692" s="67">
        <f t="shared" si="982"/>
        <v>12.367390575479039</v>
      </c>
      <c r="AM692" s="67"/>
      <c r="AN692" s="62">
        <f t="shared" si="983"/>
        <v>0</v>
      </c>
      <c r="AO692" s="62"/>
      <c r="AP692" s="67">
        <f t="shared" si="984"/>
        <v>7.5385202570055529</v>
      </c>
      <c r="AQ692" s="67"/>
      <c r="AR692" s="67"/>
      <c r="AS692" s="67"/>
      <c r="AT692" s="67"/>
      <c r="AU692" s="67"/>
      <c r="AV692" s="67"/>
      <c r="AW692" s="67"/>
      <c r="AX692" s="67"/>
      <c r="AY692" s="67"/>
      <c r="AZ692" s="67"/>
      <c r="BA692" s="67"/>
      <c r="BB692" s="67"/>
      <c r="BC692" s="67"/>
      <c r="BD692" s="67"/>
      <c r="BE692" s="67"/>
      <c r="BF692" s="67"/>
      <c r="BG692" s="67"/>
      <c r="BH692" s="67"/>
      <c r="BI692" s="67"/>
      <c r="BJ692" s="67"/>
      <c r="BK692" s="67"/>
      <c r="BL692" s="67"/>
      <c r="BM692" s="67"/>
      <c r="BN692" s="67"/>
      <c r="BO692" s="67"/>
      <c r="BP692" s="67"/>
      <c r="BQ692" s="67"/>
      <c r="BR692" s="67"/>
      <c r="BS692" s="67"/>
      <c r="BT692" s="67"/>
      <c r="BU692" s="67"/>
      <c r="BV692" s="67"/>
      <c r="BW692" s="67"/>
      <c r="BX692" s="67"/>
      <c r="BY692" s="67"/>
      <c r="BZ692" s="67"/>
      <c r="CA692" s="67"/>
      <c r="CB692" s="67"/>
      <c r="CC692" s="67"/>
      <c r="CD692" s="67"/>
      <c r="CE692" s="67"/>
      <c r="CF692" s="67"/>
      <c r="CG692" s="67"/>
      <c r="CH692" s="67"/>
      <c r="CI692" s="67"/>
      <c r="CJ692" s="67"/>
      <c r="CK692" s="67"/>
      <c r="CL692" s="67"/>
      <c r="CM692" s="67"/>
      <c r="CN692" s="67"/>
      <c r="CO692" s="67"/>
      <c r="CP692" s="67"/>
      <c r="CQ692" s="67"/>
      <c r="CR692" s="67"/>
      <c r="CS692" s="67"/>
      <c r="CT692" s="67"/>
      <c r="CU692" s="67"/>
      <c r="CV692" s="67"/>
      <c r="CW692" s="67"/>
      <c r="CX692" s="67"/>
      <c r="CY692" s="67"/>
      <c r="CZ692" s="67"/>
      <c r="DA692" s="67"/>
      <c r="DB692" s="67"/>
      <c r="DC692" s="67"/>
      <c r="DD692" s="67"/>
      <c r="DE692" s="67"/>
      <c r="DF692" s="67"/>
      <c r="DG692" s="67"/>
      <c r="DH692" s="67"/>
      <c r="DI692" s="67"/>
      <c r="DJ692" s="67"/>
      <c r="DK692" s="67"/>
      <c r="DL692" s="67"/>
      <c r="DM692" s="67"/>
      <c r="DN692" s="67"/>
      <c r="DO692" s="67"/>
      <c r="DP692" s="67"/>
      <c r="DQ692" s="67"/>
      <c r="DR692" s="67"/>
      <c r="DS692" s="67"/>
      <c r="DT692" s="67"/>
      <c r="DU692" s="67"/>
      <c r="DV692" s="67"/>
      <c r="DW692" s="67"/>
      <c r="DX692" s="67"/>
      <c r="DY692" s="67"/>
      <c r="DZ692" s="67"/>
      <c r="EA692" s="67"/>
      <c r="EB692" s="67"/>
      <c r="EC692" s="67"/>
      <c r="ED692" s="67"/>
      <c r="EE692" s="67"/>
      <c r="EF692" s="67"/>
      <c r="EG692" s="67"/>
      <c r="EH692" s="67"/>
      <c r="EI692" s="67"/>
      <c r="EJ692" s="67"/>
      <c r="EK692" s="67"/>
      <c r="EL692" s="67"/>
    </row>
    <row r="693" spans="1:142" s="5" customFormat="1">
      <c r="B693" s="29" t="s">
        <v>560</v>
      </c>
      <c r="C693" s="29" t="s">
        <v>552</v>
      </c>
      <c r="D693" s="29"/>
      <c r="I693" s="67">
        <v>3.29</v>
      </c>
      <c r="J693" s="67">
        <v>3.42</v>
      </c>
      <c r="K693" s="67">
        <v>0.52749999999999997</v>
      </c>
      <c r="L693" s="67">
        <v>73.81</v>
      </c>
      <c r="M693" s="67">
        <v>8.5599999999999996E-2</v>
      </c>
      <c r="N693" s="67">
        <v>8.9099999999999999E-2</v>
      </c>
      <c r="O693" s="67">
        <v>0.61280000000000001</v>
      </c>
      <c r="P693" s="67">
        <v>0.14419999999999999</v>
      </c>
      <c r="Q693" s="67">
        <v>12.06</v>
      </c>
      <c r="R693" s="67">
        <v>1.7999999999999999E-2</v>
      </c>
      <c r="S693" s="67">
        <v>94.057299999999998</v>
      </c>
      <c r="V693" s="67">
        <f t="shared" si="974"/>
        <v>3.4978677891030254</v>
      </c>
      <c r="W693" s="67"/>
      <c r="X693" s="67">
        <f t="shared" si="975"/>
        <v>3.6360814099490413</v>
      </c>
      <c r="Y693" s="67"/>
      <c r="Z693" s="67">
        <f t="shared" si="976"/>
        <v>0.56082834612518118</v>
      </c>
      <c r="AA693" s="67"/>
      <c r="AB693" s="67">
        <f t="shared" si="977"/>
        <v>78.473441189572739</v>
      </c>
      <c r="AC693" s="67"/>
      <c r="AD693" s="67">
        <f t="shared" si="978"/>
        <v>9.1008353418607593E-2</v>
      </c>
      <c r="AE693" s="67"/>
      <c r="AF693" s="67">
        <f t="shared" si="979"/>
        <v>9.4729489364461877E-2</v>
      </c>
      <c r="AG693" s="67"/>
      <c r="AH693" s="67">
        <f t="shared" si="980"/>
        <v>0.65151774503414406</v>
      </c>
      <c r="AI693" s="67"/>
      <c r="AJ693" s="62">
        <f t="shared" si="981"/>
        <v>0.15331080096919641</v>
      </c>
      <c r="AK693" s="62"/>
      <c r="AL693" s="67">
        <f t="shared" si="982"/>
        <v>12.821971287715042</v>
      </c>
      <c r="AM693" s="67"/>
      <c r="AN693" s="62">
        <f t="shared" si="983"/>
        <v>1.9137270578679165E-2</v>
      </c>
      <c r="AO693" s="62"/>
      <c r="AP693" s="67">
        <f t="shared" si="984"/>
        <v>7.1339491990520667</v>
      </c>
      <c r="AQ693" s="67"/>
      <c r="AR693" s="67"/>
      <c r="AS693" s="67"/>
      <c r="AT693" s="67"/>
      <c r="AU693" s="67"/>
      <c r="AV693" s="67"/>
      <c r="AW693" s="67"/>
      <c r="AX693" s="67"/>
      <c r="AY693" s="67"/>
      <c r="AZ693" s="67"/>
      <c r="BA693" s="67"/>
      <c r="BB693" s="67"/>
      <c r="BC693" s="67"/>
      <c r="BD693" s="67"/>
      <c r="BE693" s="67"/>
      <c r="BF693" s="67"/>
      <c r="BG693" s="67"/>
      <c r="BH693" s="67"/>
      <c r="BI693" s="67"/>
      <c r="BJ693" s="67"/>
      <c r="BK693" s="67"/>
      <c r="BL693" s="67"/>
      <c r="BM693" s="67"/>
      <c r="BN693" s="67"/>
      <c r="BO693" s="67"/>
      <c r="BP693" s="67"/>
      <c r="BQ693" s="67"/>
      <c r="BR693" s="67"/>
      <c r="BS693" s="67"/>
      <c r="BT693" s="67"/>
      <c r="BU693" s="67"/>
      <c r="BV693" s="67"/>
      <c r="BW693" s="67"/>
      <c r="BX693" s="67"/>
      <c r="BY693" s="67"/>
      <c r="BZ693" s="67"/>
      <c r="CA693" s="67"/>
      <c r="CB693" s="67"/>
      <c r="CC693" s="67"/>
      <c r="CD693" s="67"/>
      <c r="CE693" s="67"/>
      <c r="CF693" s="67"/>
      <c r="CG693" s="67"/>
      <c r="CH693" s="67"/>
      <c r="CI693" s="67"/>
      <c r="CJ693" s="67"/>
      <c r="CK693" s="67"/>
      <c r="CL693" s="67"/>
      <c r="CM693" s="67"/>
      <c r="CN693" s="67"/>
      <c r="CO693" s="67"/>
      <c r="CP693" s="67"/>
      <c r="CQ693" s="67"/>
      <c r="CR693" s="67"/>
      <c r="CS693" s="67"/>
      <c r="CT693" s="67"/>
      <c r="CU693" s="67"/>
      <c r="CV693" s="67"/>
      <c r="CW693" s="67"/>
      <c r="CX693" s="67"/>
      <c r="CY693" s="67"/>
      <c r="CZ693" s="67"/>
      <c r="DA693" s="67"/>
      <c r="DB693" s="67"/>
      <c r="DC693" s="67"/>
      <c r="DD693" s="67"/>
      <c r="DE693" s="67"/>
      <c r="DF693" s="67"/>
      <c r="DG693" s="67"/>
      <c r="DH693" s="67"/>
      <c r="DI693" s="67"/>
      <c r="DJ693" s="67"/>
      <c r="DK693" s="67"/>
      <c r="DL693" s="67"/>
      <c r="DM693" s="67"/>
      <c r="DN693" s="67"/>
      <c r="DO693" s="67"/>
      <c r="DP693" s="67"/>
      <c r="DQ693" s="67"/>
      <c r="DR693" s="67"/>
      <c r="DS693" s="67"/>
      <c r="DT693" s="67"/>
      <c r="DU693" s="67"/>
      <c r="DV693" s="67"/>
      <c r="DW693" s="67"/>
      <c r="DX693" s="67"/>
      <c r="DY693" s="67"/>
      <c r="DZ693" s="67"/>
      <c r="EA693" s="67"/>
      <c r="EB693" s="67"/>
      <c r="EC693" s="67"/>
      <c r="ED693" s="67"/>
      <c r="EE693" s="67"/>
      <c r="EF693" s="67"/>
      <c r="EG693" s="67"/>
      <c r="EH693" s="67"/>
      <c r="EI693" s="67"/>
      <c r="EJ693" s="67"/>
      <c r="EK693" s="67"/>
      <c r="EL693" s="67"/>
    </row>
    <row r="694" spans="1:142" s="5" customFormat="1">
      <c r="B694" s="29" t="s">
        <v>561</v>
      </c>
      <c r="C694" s="29" t="s">
        <v>552</v>
      </c>
      <c r="D694" s="29"/>
      <c r="I694" s="67">
        <v>3.39</v>
      </c>
      <c r="J694" s="67">
        <v>3.94</v>
      </c>
      <c r="K694" s="67">
        <v>0.57820000000000005</v>
      </c>
      <c r="L694" s="67">
        <v>72.41</v>
      </c>
      <c r="M694" s="67">
        <v>0.1016</v>
      </c>
      <c r="N694" s="67">
        <v>6.4399999999999999E-2</v>
      </c>
      <c r="O694" s="67">
        <v>0.60419999999999996</v>
      </c>
      <c r="P694" s="67">
        <v>9.8900000000000002E-2</v>
      </c>
      <c r="Q694" s="67">
        <v>11.79</v>
      </c>
      <c r="R694" s="67">
        <v>2.23E-2</v>
      </c>
      <c r="S694" s="67">
        <v>92.999700000000004</v>
      </c>
      <c r="V694" s="67">
        <f t="shared" si="974"/>
        <v>3.6451730489453196</v>
      </c>
      <c r="W694" s="67"/>
      <c r="X694" s="67">
        <f t="shared" si="975"/>
        <v>4.2365728061488372</v>
      </c>
      <c r="Y694" s="67"/>
      <c r="Z694" s="67">
        <f t="shared" si="976"/>
        <v>0.62172243566377106</v>
      </c>
      <c r="AA694" s="67"/>
      <c r="AB694" s="67">
        <f t="shared" si="977"/>
        <v>77.860466216557683</v>
      </c>
      <c r="AC694" s="67"/>
      <c r="AD694" s="67">
        <f t="shared" si="978"/>
        <v>0.10924766423977711</v>
      </c>
      <c r="AE694" s="67"/>
      <c r="AF694" s="67">
        <f t="shared" si="979"/>
        <v>6.924753520710282E-2</v>
      </c>
      <c r="AG694" s="67"/>
      <c r="AH694" s="67">
        <f t="shared" si="980"/>
        <v>0.64967951509520994</v>
      </c>
      <c r="AI694" s="67"/>
      <c r="AJ694" s="62">
        <f t="shared" si="981"/>
        <v>0.10634442906805076</v>
      </c>
      <c r="AK694" s="62"/>
      <c r="AL694" s="67">
        <f t="shared" si="982"/>
        <v>12.677460249871771</v>
      </c>
      <c r="AM694" s="67"/>
      <c r="AN694" s="62">
        <f t="shared" si="983"/>
        <v>2.3978571973888085E-2</v>
      </c>
      <c r="AO694" s="62"/>
      <c r="AP694" s="67">
        <f t="shared" si="984"/>
        <v>7.8817458550941568</v>
      </c>
      <c r="AQ694" s="67"/>
      <c r="AR694" s="67"/>
      <c r="AS694" s="67"/>
      <c r="AT694" s="67"/>
      <c r="AU694" s="67"/>
      <c r="AV694" s="67"/>
      <c r="AW694" s="67"/>
      <c r="AX694" s="67"/>
      <c r="AY694" s="67"/>
      <c r="AZ694" s="67"/>
      <c r="BA694" s="67"/>
      <c r="BB694" s="67"/>
      <c r="BC694" s="67"/>
      <c r="BD694" s="67"/>
      <c r="BE694" s="67"/>
      <c r="BF694" s="67"/>
      <c r="BG694" s="67"/>
      <c r="BH694" s="67"/>
      <c r="BI694" s="67"/>
      <c r="BJ694" s="67"/>
      <c r="BK694" s="67"/>
      <c r="BL694" s="67"/>
      <c r="BM694" s="67"/>
      <c r="BN694" s="67"/>
      <c r="BO694" s="67"/>
      <c r="BP694" s="67"/>
      <c r="BQ694" s="67"/>
      <c r="BR694" s="67"/>
      <c r="BS694" s="67"/>
      <c r="BT694" s="67"/>
      <c r="BU694" s="67"/>
      <c r="BV694" s="67"/>
      <c r="BW694" s="67"/>
      <c r="BX694" s="67"/>
      <c r="BY694" s="67"/>
      <c r="BZ694" s="67"/>
      <c r="CA694" s="67"/>
      <c r="CB694" s="67"/>
      <c r="CC694" s="67"/>
      <c r="CD694" s="67"/>
      <c r="CE694" s="67"/>
      <c r="CF694" s="67"/>
      <c r="CG694" s="67"/>
      <c r="CH694" s="67"/>
      <c r="CI694" s="67"/>
      <c r="CJ694" s="67"/>
      <c r="CK694" s="67"/>
      <c r="CL694" s="67"/>
      <c r="CM694" s="67"/>
      <c r="CN694" s="67"/>
      <c r="CO694" s="67"/>
      <c r="CP694" s="67"/>
      <c r="CQ694" s="67"/>
      <c r="CR694" s="67"/>
      <c r="CS694" s="67"/>
      <c r="CT694" s="67"/>
      <c r="CU694" s="67"/>
      <c r="CV694" s="67"/>
      <c r="CW694" s="67"/>
      <c r="CX694" s="67"/>
      <c r="CY694" s="67"/>
      <c r="CZ694" s="67"/>
      <c r="DA694" s="67"/>
      <c r="DB694" s="67"/>
      <c r="DC694" s="67"/>
      <c r="DD694" s="67"/>
      <c r="DE694" s="67"/>
      <c r="DF694" s="67"/>
      <c r="DG694" s="67"/>
      <c r="DH694" s="67"/>
      <c r="DI694" s="67"/>
      <c r="DJ694" s="67"/>
      <c r="DK694" s="67"/>
      <c r="DL694" s="67"/>
      <c r="DM694" s="67"/>
      <c r="DN694" s="67"/>
      <c r="DO694" s="67"/>
      <c r="DP694" s="67"/>
      <c r="DQ694" s="67"/>
      <c r="DR694" s="67"/>
      <c r="DS694" s="67"/>
      <c r="DT694" s="67"/>
      <c r="DU694" s="67"/>
      <c r="DV694" s="67"/>
      <c r="DW694" s="67"/>
      <c r="DX694" s="67"/>
      <c r="DY694" s="67"/>
      <c r="DZ694" s="67"/>
      <c r="EA694" s="67"/>
      <c r="EB694" s="67"/>
      <c r="EC694" s="67"/>
      <c r="ED694" s="67"/>
      <c r="EE694" s="67"/>
      <c r="EF694" s="67"/>
      <c r="EG694" s="67"/>
      <c r="EH694" s="67"/>
      <c r="EI694" s="67"/>
      <c r="EJ694" s="67"/>
      <c r="EK694" s="67"/>
      <c r="EL694" s="67"/>
    </row>
    <row r="695" spans="1:142" s="5" customFormat="1">
      <c r="B695" s="29" t="s">
        <v>562</v>
      </c>
      <c r="C695" s="29" t="s">
        <v>552</v>
      </c>
      <c r="D695" s="29"/>
      <c r="I695" s="67">
        <v>3.37</v>
      </c>
      <c r="J695" s="67">
        <v>3.63</v>
      </c>
      <c r="K695" s="67">
        <v>0.53369999999999995</v>
      </c>
      <c r="L695" s="67">
        <v>73.2</v>
      </c>
      <c r="M695" s="67">
        <v>7.1599999999999997E-2</v>
      </c>
      <c r="N695" s="67">
        <v>8.0199999999999994E-2</v>
      </c>
      <c r="O695" s="67">
        <v>0.60960000000000003</v>
      </c>
      <c r="P695" s="67">
        <v>4.6899999999999997E-2</v>
      </c>
      <c r="Q695" s="67">
        <v>11.97</v>
      </c>
      <c r="R695" s="67">
        <v>3.2099999999999997E-2</v>
      </c>
      <c r="S695" s="67">
        <v>93.5441</v>
      </c>
      <c r="V695" s="67">
        <f t="shared" si="974"/>
        <v>3.6025788905981244</v>
      </c>
      <c r="W695" s="67"/>
      <c r="X695" s="67">
        <f t="shared" si="975"/>
        <v>3.8805226625730533</v>
      </c>
      <c r="Y695" s="67"/>
      <c r="Z695" s="67">
        <f t="shared" si="976"/>
        <v>0.57053304270392247</v>
      </c>
      <c r="AA695" s="67"/>
      <c r="AB695" s="67">
        <f t="shared" si="977"/>
        <v>78.251861956018615</v>
      </c>
      <c r="AC695" s="67"/>
      <c r="AD695" s="67">
        <f t="shared" si="978"/>
        <v>7.6541438743865181E-2</v>
      </c>
      <c r="AE695" s="67"/>
      <c r="AF695" s="67">
        <f t="shared" si="979"/>
        <v>8.5734963509189771E-2</v>
      </c>
      <c r="AG695" s="67"/>
      <c r="AH695" s="67">
        <f t="shared" si="980"/>
        <v>0.65167124383045005</v>
      </c>
      <c r="AI695" s="67"/>
      <c r="AJ695" s="62">
        <f t="shared" si="981"/>
        <v>5.0136780406246889E-2</v>
      </c>
      <c r="AK695" s="62"/>
      <c r="AL695" s="67">
        <f t="shared" si="982"/>
        <v>12.796103655922716</v>
      </c>
      <c r="AM695" s="67"/>
      <c r="AN695" s="62">
        <f t="shared" si="983"/>
        <v>3.4315365693827829E-2</v>
      </c>
      <c r="AO695" s="62"/>
      <c r="AP695" s="67">
        <f t="shared" si="984"/>
        <v>7.4831015531711778</v>
      </c>
      <c r="AQ695" s="67"/>
      <c r="AR695" s="67"/>
      <c r="AS695" s="67"/>
      <c r="AT695" s="67"/>
      <c r="AU695" s="67"/>
      <c r="AV695" s="67"/>
      <c r="AW695" s="67"/>
      <c r="AX695" s="67"/>
      <c r="AY695" s="67"/>
      <c r="AZ695" s="67"/>
      <c r="BA695" s="67"/>
      <c r="BB695" s="67"/>
      <c r="BC695" s="67"/>
      <c r="BD695" s="67"/>
      <c r="BE695" s="67"/>
      <c r="BF695" s="67"/>
      <c r="BG695" s="67"/>
      <c r="BH695" s="67"/>
      <c r="BI695" s="67"/>
      <c r="BJ695" s="67"/>
      <c r="BK695" s="67"/>
      <c r="BL695" s="67"/>
      <c r="BM695" s="67"/>
      <c r="BN695" s="67"/>
      <c r="BO695" s="67"/>
      <c r="BP695" s="67"/>
      <c r="BQ695" s="67"/>
      <c r="BR695" s="67"/>
      <c r="BS695" s="67"/>
      <c r="BT695" s="67"/>
      <c r="BU695" s="67"/>
      <c r="BV695" s="67"/>
      <c r="BW695" s="67"/>
      <c r="BX695" s="67"/>
      <c r="BY695" s="67"/>
      <c r="BZ695" s="67"/>
      <c r="CA695" s="67"/>
      <c r="CB695" s="67"/>
      <c r="CC695" s="67"/>
      <c r="CD695" s="67"/>
      <c r="CE695" s="67"/>
      <c r="CF695" s="67"/>
      <c r="CG695" s="67"/>
      <c r="CH695" s="67"/>
      <c r="CI695" s="67"/>
      <c r="CJ695" s="67"/>
      <c r="CK695" s="67"/>
      <c r="CL695" s="67"/>
      <c r="CM695" s="67"/>
      <c r="CN695" s="67"/>
      <c r="CO695" s="67"/>
      <c r="CP695" s="67"/>
      <c r="CQ695" s="67"/>
      <c r="CR695" s="67"/>
      <c r="CS695" s="67"/>
      <c r="CT695" s="67"/>
      <c r="CU695" s="67"/>
      <c r="CV695" s="67"/>
      <c r="CW695" s="67"/>
      <c r="CX695" s="67"/>
      <c r="CY695" s="67"/>
      <c r="CZ695" s="67"/>
      <c r="DA695" s="67"/>
      <c r="DB695" s="67"/>
      <c r="DC695" s="67"/>
      <c r="DD695" s="67"/>
      <c r="DE695" s="67"/>
      <c r="DF695" s="67"/>
      <c r="DG695" s="67"/>
      <c r="DH695" s="67"/>
      <c r="DI695" s="67"/>
      <c r="DJ695" s="67"/>
      <c r="DK695" s="67"/>
      <c r="DL695" s="67"/>
      <c r="DM695" s="67"/>
      <c r="DN695" s="67"/>
      <c r="DO695" s="67"/>
      <c r="DP695" s="67"/>
      <c r="DQ695" s="67"/>
      <c r="DR695" s="67"/>
      <c r="DS695" s="67"/>
      <c r="DT695" s="67"/>
      <c r="DU695" s="67"/>
      <c r="DV695" s="67"/>
      <c r="DW695" s="67"/>
      <c r="DX695" s="67"/>
      <c r="DY695" s="67"/>
      <c r="DZ695" s="67"/>
      <c r="EA695" s="67"/>
      <c r="EB695" s="67"/>
      <c r="EC695" s="67"/>
      <c r="ED695" s="67"/>
      <c r="EE695" s="67"/>
      <c r="EF695" s="67"/>
      <c r="EG695" s="67"/>
      <c r="EH695" s="67"/>
      <c r="EI695" s="67"/>
      <c r="EJ695" s="67"/>
      <c r="EK695" s="67"/>
      <c r="EL695" s="67"/>
    </row>
    <row r="696" spans="1:142" s="5" customFormat="1">
      <c r="B696" s="29" t="s">
        <v>563</v>
      </c>
      <c r="C696" s="29" t="s">
        <v>552</v>
      </c>
      <c r="D696" s="29"/>
      <c r="I696" s="67">
        <v>3.4</v>
      </c>
      <c r="J696" s="67">
        <v>3.68</v>
      </c>
      <c r="K696" s="67">
        <v>0.45779999999999998</v>
      </c>
      <c r="L696" s="67">
        <v>73.02</v>
      </c>
      <c r="M696" s="67">
        <v>0.1196</v>
      </c>
      <c r="N696" s="67">
        <v>6.9599999999999995E-2</v>
      </c>
      <c r="O696" s="67">
        <v>0.61080000000000001</v>
      </c>
      <c r="P696" s="67">
        <v>4.3799999999999999E-2</v>
      </c>
      <c r="Q696" s="67">
        <v>11.99</v>
      </c>
      <c r="R696" s="67">
        <v>2.5000000000000001E-3</v>
      </c>
      <c r="S696" s="67">
        <v>93.394099999999995</v>
      </c>
      <c r="V696" s="67">
        <f t="shared" si="974"/>
        <v>3.640486925833645</v>
      </c>
      <c r="W696" s="67"/>
      <c r="X696" s="67">
        <f t="shared" si="975"/>
        <v>3.9402917314905332</v>
      </c>
      <c r="Y696" s="67"/>
      <c r="Z696" s="67">
        <f t="shared" si="976"/>
        <v>0.4901808572490125</v>
      </c>
      <c r="AA696" s="67"/>
      <c r="AB696" s="67">
        <f t="shared" si="977"/>
        <v>78.184810389521402</v>
      </c>
      <c r="AC696" s="67"/>
      <c r="AD696" s="67">
        <f t="shared" si="978"/>
        <v>0.12805948127344233</v>
      </c>
      <c r="AE696" s="67"/>
      <c r="AF696" s="67">
        <f t="shared" si="979"/>
        <v>7.4522908834712256E-2</v>
      </c>
      <c r="AG696" s="67"/>
      <c r="AH696" s="67">
        <f t="shared" si="980"/>
        <v>0.65400276891152664</v>
      </c>
      <c r="AI696" s="67"/>
      <c r="AJ696" s="62">
        <f t="shared" si="981"/>
        <v>4.6898037456327542E-2</v>
      </c>
      <c r="AK696" s="62"/>
      <c r="AL696" s="67">
        <f t="shared" si="982"/>
        <v>12.838070070807472</v>
      </c>
      <c r="AM696" s="67"/>
      <c r="AN696" s="62">
        <f t="shared" si="983"/>
        <v>2.6768286219365036E-3</v>
      </c>
      <c r="AO696" s="62"/>
      <c r="AP696" s="67">
        <f t="shared" si="984"/>
        <v>7.5807786573241778</v>
      </c>
      <c r="AQ696" s="67"/>
      <c r="AR696" s="67"/>
      <c r="AS696" s="67"/>
      <c r="AT696" s="67"/>
      <c r="AU696" s="67"/>
      <c r="AV696" s="67"/>
      <c r="AW696" s="67"/>
      <c r="AX696" s="67"/>
      <c r="AY696" s="67"/>
      <c r="AZ696" s="67"/>
      <c r="BA696" s="67"/>
      <c r="BB696" s="67"/>
      <c r="BC696" s="67"/>
      <c r="BD696" s="67"/>
      <c r="BE696" s="67"/>
      <c r="BF696" s="67"/>
      <c r="BG696" s="67"/>
      <c r="BH696" s="67"/>
      <c r="BI696" s="67"/>
      <c r="BJ696" s="67"/>
      <c r="BK696" s="67"/>
      <c r="BL696" s="67"/>
      <c r="BM696" s="67"/>
      <c r="BN696" s="67"/>
      <c r="BO696" s="67"/>
      <c r="BP696" s="67"/>
      <c r="BQ696" s="67"/>
      <c r="BR696" s="67"/>
      <c r="BS696" s="67"/>
      <c r="BT696" s="67"/>
      <c r="BU696" s="67"/>
      <c r="BV696" s="67"/>
      <c r="BW696" s="67"/>
      <c r="BX696" s="67"/>
      <c r="BY696" s="67"/>
      <c r="BZ696" s="67"/>
      <c r="CA696" s="67"/>
      <c r="CB696" s="67"/>
      <c r="CC696" s="67"/>
      <c r="CD696" s="67"/>
      <c r="CE696" s="67"/>
      <c r="CF696" s="67"/>
      <c r="CG696" s="67"/>
      <c r="CH696" s="67"/>
      <c r="CI696" s="67"/>
      <c r="CJ696" s="67"/>
      <c r="CK696" s="67"/>
      <c r="CL696" s="67"/>
      <c r="CM696" s="67"/>
      <c r="CN696" s="67"/>
      <c r="CO696" s="67"/>
      <c r="CP696" s="67"/>
      <c r="CQ696" s="67"/>
      <c r="CR696" s="67"/>
      <c r="CS696" s="67"/>
      <c r="CT696" s="67"/>
      <c r="CU696" s="67"/>
      <c r="CV696" s="67"/>
      <c r="CW696" s="67"/>
      <c r="CX696" s="67"/>
      <c r="CY696" s="67"/>
      <c r="CZ696" s="67"/>
      <c r="DA696" s="67"/>
      <c r="DB696" s="67"/>
      <c r="DC696" s="67"/>
      <c r="DD696" s="67"/>
      <c r="DE696" s="67"/>
      <c r="DF696" s="67"/>
      <c r="DG696" s="67"/>
      <c r="DH696" s="67"/>
      <c r="DI696" s="67"/>
      <c r="DJ696" s="67"/>
      <c r="DK696" s="67"/>
      <c r="DL696" s="67"/>
      <c r="DM696" s="67"/>
      <c r="DN696" s="67"/>
      <c r="DO696" s="67"/>
      <c r="DP696" s="67"/>
      <c r="DQ696" s="67"/>
      <c r="DR696" s="67"/>
      <c r="DS696" s="67"/>
      <c r="DT696" s="67"/>
      <c r="DU696" s="67"/>
      <c r="DV696" s="67"/>
      <c r="DW696" s="67"/>
      <c r="DX696" s="67"/>
      <c r="DY696" s="67"/>
      <c r="DZ696" s="67"/>
      <c r="EA696" s="67"/>
      <c r="EB696" s="67"/>
      <c r="EC696" s="67"/>
      <c r="ED696" s="67"/>
      <c r="EE696" s="67"/>
      <c r="EF696" s="67"/>
      <c r="EG696" s="67"/>
      <c r="EH696" s="67"/>
      <c r="EI696" s="67"/>
      <c r="EJ696" s="67"/>
      <c r="EK696" s="67"/>
      <c r="EL696" s="67"/>
    </row>
    <row r="697" spans="1:142" s="5" customFormat="1">
      <c r="B697" s="29" t="s">
        <v>564</v>
      </c>
      <c r="C697" s="29" t="s">
        <v>552</v>
      </c>
      <c r="D697" s="29"/>
      <c r="I697" s="67">
        <v>3.46</v>
      </c>
      <c r="J697" s="67">
        <v>3.58</v>
      </c>
      <c r="K697" s="67">
        <v>0.47020000000000001</v>
      </c>
      <c r="L697" s="67">
        <v>74.13</v>
      </c>
      <c r="M697" s="67">
        <v>6.4100000000000004E-2</v>
      </c>
      <c r="N697" s="67">
        <v>8.3699999999999997E-2</v>
      </c>
      <c r="O697" s="67">
        <v>0.60270000000000001</v>
      </c>
      <c r="P697" s="67">
        <v>6.3200000000000006E-2</v>
      </c>
      <c r="Q697" s="67">
        <v>12.13</v>
      </c>
      <c r="R697" s="67">
        <v>4.0000000000000002E-4</v>
      </c>
      <c r="S697" s="67">
        <v>94.584400000000002</v>
      </c>
      <c r="V697" s="67">
        <f t="shared" si="974"/>
        <v>3.6581085252959262</v>
      </c>
      <c r="W697" s="67"/>
      <c r="X697" s="67">
        <f t="shared" si="975"/>
        <v>3.7849793412021429</v>
      </c>
      <c r="Y697" s="67"/>
      <c r="Z697" s="67">
        <f t="shared" si="976"/>
        <v>0.49712214699252727</v>
      </c>
      <c r="AA697" s="67"/>
      <c r="AB697" s="67">
        <f t="shared" si="977"/>
        <v>78.374446526065597</v>
      </c>
      <c r="AC697" s="67"/>
      <c r="AD697" s="67">
        <f t="shared" si="978"/>
        <v>6.7770160829904308E-2</v>
      </c>
      <c r="AE697" s="67"/>
      <c r="AF697" s="67">
        <f t="shared" si="979"/>
        <v>8.8492394094586424E-2</v>
      </c>
      <c r="AG697" s="67"/>
      <c r="AH697" s="67">
        <f t="shared" si="980"/>
        <v>0.63720867288897531</v>
      </c>
      <c r="AI697" s="67"/>
      <c r="AJ697" s="62">
        <f t="shared" si="981"/>
        <v>6.6818629710607674E-2</v>
      </c>
      <c r="AK697" s="62"/>
      <c r="AL697" s="67">
        <f t="shared" si="982"/>
        <v>12.824524974520113</v>
      </c>
      <c r="AM697" s="67"/>
      <c r="AN697" s="62">
        <f t="shared" si="983"/>
        <v>4.2290271968739031E-4</v>
      </c>
      <c r="AO697" s="62"/>
      <c r="AP697" s="67">
        <f t="shared" si="984"/>
        <v>7.4430878664980691</v>
      </c>
      <c r="AQ697" s="67"/>
      <c r="AR697" s="67"/>
      <c r="AS697" s="67"/>
      <c r="AT697" s="67"/>
      <c r="AU697" s="67"/>
      <c r="AV697" s="67"/>
      <c r="AW697" s="67"/>
      <c r="AX697" s="67"/>
      <c r="AY697" s="67"/>
      <c r="AZ697" s="67"/>
      <c r="BA697" s="67"/>
      <c r="BB697" s="67"/>
      <c r="BC697" s="67"/>
      <c r="BD697" s="67"/>
      <c r="BE697" s="67"/>
      <c r="BF697" s="67"/>
      <c r="BG697" s="67"/>
      <c r="BH697" s="67"/>
      <c r="BI697" s="67"/>
      <c r="BJ697" s="67"/>
      <c r="BK697" s="67"/>
      <c r="BL697" s="67"/>
      <c r="BM697" s="67"/>
      <c r="BN697" s="67"/>
      <c r="BO697" s="67"/>
      <c r="BP697" s="67"/>
      <c r="BQ697" s="67"/>
      <c r="BR697" s="67"/>
      <c r="BS697" s="67"/>
      <c r="BT697" s="67"/>
      <c r="BU697" s="67"/>
      <c r="BV697" s="67"/>
      <c r="BW697" s="67"/>
      <c r="BX697" s="67"/>
      <c r="BY697" s="67"/>
      <c r="BZ697" s="67"/>
      <c r="CA697" s="67"/>
      <c r="CB697" s="67"/>
      <c r="CC697" s="67"/>
      <c r="CD697" s="67"/>
      <c r="CE697" s="67"/>
      <c r="CF697" s="67"/>
      <c r="CG697" s="67"/>
      <c r="CH697" s="67"/>
      <c r="CI697" s="67"/>
      <c r="CJ697" s="67"/>
      <c r="CK697" s="67"/>
      <c r="CL697" s="67"/>
      <c r="CM697" s="67"/>
      <c r="CN697" s="67"/>
      <c r="CO697" s="67"/>
      <c r="CP697" s="67"/>
      <c r="CQ697" s="67"/>
      <c r="CR697" s="67"/>
      <c r="CS697" s="67"/>
      <c r="CT697" s="67"/>
      <c r="CU697" s="67"/>
      <c r="CV697" s="67"/>
      <c r="CW697" s="67"/>
      <c r="CX697" s="67"/>
      <c r="CY697" s="67"/>
      <c r="CZ697" s="67"/>
      <c r="DA697" s="67"/>
      <c r="DB697" s="67"/>
      <c r="DC697" s="67"/>
      <c r="DD697" s="67"/>
      <c r="DE697" s="67"/>
      <c r="DF697" s="67"/>
      <c r="DG697" s="67"/>
      <c r="DH697" s="67"/>
      <c r="DI697" s="67"/>
      <c r="DJ697" s="67"/>
      <c r="DK697" s="67"/>
      <c r="DL697" s="67"/>
      <c r="DM697" s="67"/>
      <c r="DN697" s="67"/>
      <c r="DO697" s="67"/>
      <c r="DP697" s="67"/>
      <c r="DQ697" s="67"/>
      <c r="DR697" s="67"/>
      <c r="DS697" s="67"/>
      <c r="DT697" s="67"/>
      <c r="DU697" s="67"/>
      <c r="DV697" s="67"/>
      <c r="DW697" s="67"/>
      <c r="DX697" s="67"/>
      <c r="DY697" s="67"/>
      <c r="DZ697" s="67"/>
      <c r="EA697" s="67"/>
      <c r="EB697" s="67"/>
      <c r="EC697" s="67"/>
      <c r="ED697" s="67"/>
      <c r="EE697" s="67"/>
      <c r="EF697" s="67"/>
      <c r="EG697" s="67"/>
      <c r="EH697" s="67"/>
      <c r="EI697" s="67"/>
      <c r="EJ697" s="67"/>
      <c r="EK697" s="67"/>
      <c r="EL697" s="67"/>
    </row>
    <row r="698" spans="1:142" s="5" customFormat="1">
      <c r="B698" s="29" t="s">
        <v>565</v>
      </c>
      <c r="C698" s="29" t="s">
        <v>552</v>
      </c>
      <c r="D698" s="29"/>
      <c r="I698" s="67">
        <v>3.39</v>
      </c>
      <c r="J698" s="67">
        <v>3.71</v>
      </c>
      <c r="K698" s="67">
        <v>0.4834</v>
      </c>
      <c r="L698" s="67">
        <v>74.45</v>
      </c>
      <c r="M698" s="67">
        <v>0.1056</v>
      </c>
      <c r="N698" s="67">
        <v>0.108</v>
      </c>
      <c r="O698" s="67">
        <v>0.63919999999999999</v>
      </c>
      <c r="P698" s="67">
        <v>4.0099999999999997E-2</v>
      </c>
      <c r="Q698" s="67">
        <v>12.22</v>
      </c>
      <c r="R698" s="67">
        <v>3.5700000000000003E-2</v>
      </c>
      <c r="S698" s="67">
        <v>95.182100000000005</v>
      </c>
      <c r="V698" s="67">
        <f t="shared" si="974"/>
        <v>3.5615940392153567</v>
      </c>
      <c r="W698" s="67"/>
      <c r="X698" s="67">
        <f t="shared" si="975"/>
        <v>3.8977917066339152</v>
      </c>
      <c r="Y698" s="67"/>
      <c r="Z698" s="67">
        <f t="shared" si="976"/>
        <v>0.50786860134416023</v>
      </c>
      <c r="AA698" s="67"/>
      <c r="AB698" s="67">
        <f t="shared" si="977"/>
        <v>78.218488560349059</v>
      </c>
      <c r="AC698" s="67"/>
      <c r="AD698" s="67">
        <f t="shared" si="978"/>
        <v>0.11094523024812437</v>
      </c>
      <c r="AE698" s="67"/>
      <c r="AF698" s="67">
        <f t="shared" si="979"/>
        <v>0.11346671275376356</v>
      </c>
      <c r="AG698" s="67"/>
      <c r="AH698" s="67">
        <f t="shared" si="980"/>
        <v>0.67155484066857107</v>
      </c>
      <c r="AI698" s="67"/>
      <c r="AJ698" s="62">
        <f t="shared" si="981"/>
        <v>4.2129770198388136E-2</v>
      </c>
      <c r="AK698" s="62"/>
      <c r="AL698" s="67">
        <f t="shared" si="982"/>
        <v>12.838548424546211</v>
      </c>
      <c r="AM698" s="67"/>
      <c r="AN698" s="62">
        <f t="shared" si="983"/>
        <v>3.7507052271382957E-2</v>
      </c>
      <c r="AO698" s="62"/>
      <c r="AP698" s="67">
        <f t="shared" si="984"/>
        <v>7.4593857458492714</v>
      </c>
      <c r="AQ698" s="67"/>
      <c r="AR698" s="67"/>
      <c r="AS698" s="67"/>
      <c r="AT698" s="67"/>
      <c r="AU698" s="67"/>
      <c r="AV698" s="67"/>
      <c r="AW698" s="67"/>
      <c r="AX698" s="67"/>
      <c r="AY698" s="67"/>
      <c r="AZ698" s="67"/>
      <c r="BA698" s="67"/>
      <c r="BB698" s="67"/>
      <c r="BC698" s="67"/>
      <c r="BD698" s="67"/>
      <c r="BE698" s="67"/>
      <c r="BF698" s="67"/>
      <c r="BG698" s="67"/>
      <c r="BH698" s="67"/>
      <c r="BI698" s="67"/>
      <c r="BJ698" s="67"/>
      <c r="BK698" s="67"/>
      <c r="BL698" s="67"/>
      <c r="BM698" s="67"/>
      <c r="BN698" s="67"/>
      <c r="BO698" s="67"/>
      <c r="BP698" s="67"/>
      <c r="BQ698" s="67"/>
      <c r="BR698" s="67"/>
      <c r="BS698" s="67"/>
      <c r="BT698" s="67"/>
      <c r="BU698" s="67"/>
      <c r="BV698" s="67"/>
      <c r="BW698" s="67"/>
      <c r="BX698" s="67"/>
      <c r="BY698" s="67"/>
      <c r="BZ698" s="67"/>
      <c r="CA698" s="67"/>
      <c r="CB698" s="67"/>
      <c r="CC698" s="67"/>
      <c r="CD698" s="67"/>
      <c r="CE698" s="67"/>
      <c r="CF698" s="67"/>
      <c r="CG698" s="67"/>
      <c r="CH698" s="67"/>
      <c r="CI698" s="67"/>
      <c r="CJ698" s="67"/>
      <c r="CK698" s="67"/>
      <c r="CL698" s="67"/>
      <c r="CM698" s="67"/>
      <c r="CN698" s="67"/>
      <c r="CO698" s="67"/>
      <c r="CP698" s="67"/>
      <c r="CQ698" s="67"/>
      <c r="CR698" s="67"/>
      <c r="CS698" s="67"/>
      <c r="CT698" s="67"/>
      <c r="CU698" s="67"/>
      <c r="CV698" s="67"/>
      <c r="CW698" s="67"/>
      <c r="CX698" s="67"/>
      <c r="CY698" s="67"/>
      <c r="CZ698" s="67"/>
      <c r="DA698" s="67"/>
      <c r="DB698" s="67"/>
      <c r="DC698" s="67"/>
      <c r="DD698" s="67"/>
      <c r="DE698" s="67"/>
      <c r="DF698" s="67"/>
      <c r="DG698" s="67"/>
      <c r="DH698" s="67"/>
      <c r="DI698" s="67"/>
      <c r="DJ698" s="67"/>
      <c r="DK698" s="67"/>
      <c r="DL698" s="67"/>
      <c r="DM698" s="67"/>
      <c r="DN698" s="67"/>
      <c r="DO698" s="67"/>
      <c r="DP698" s="67"/>
      <c r="DQ698" s="67"/>
      <c r="DR698" s="67"/>
      <c r="DS698" s="67"/>
      <c r="DT698" s="67"/>
      <c r="DU698" s="67"/>
      <c r="DV698" s="67"/>
      <c r="DW698" s="67"/>
      <c r="DX698" s="67"/>
      <c r="DY698" s="67"/>
      <c r="DZ698" s="67"/>
      <c r="EA698" s="67"/>
      <c r="EB698" s="67"/>
      <c r="EC698" s="67"/>
      <c r="ED698" s="67"/>
      <c r="EE698" s="67"/>
      <c r="EF698" s="67"/>
      <c r="EG698" s="67"/>
      <c r="EH698" s="67"/>
      <c r="EI698" s="67"/>
      <c r="EJ698" s="67"/>
      <c r="EK698" s="67"/>
      <c r="EL698" s="67"/>
    </row>
    <row r="699" spans="1:142" s="27" customFormat="1">
      <c r="A699" s="27" t="s">
        <v>566</v>
      </c>
      <c r="B699" s="27" t="s">
        <v>567</v>
      </c>
      <c r="I699" s="65">
        <f t="shared" ref="I699:T699" si="985">AVERAGE(I685:I698)</f>
        <v>3.4435714285714285</v>
      </c>
      <c r="J699" s="65">
        <f t="shared" si="985"/>
        <v>3.6714285714285713</v>
      </c>
      <c r="K699" s="65">
        <f t="shared" si="985"/>
        <v>0.50987142857142853</v>
      </c>
      <c r="L699" s="65">
        <f t="shared" si="985"/>
        <v>73.592857142857142</v>
      </c>
      <c r="M699" s="65">
        <f t="shared" si="985"/>
        <v>8.3428571428571421E-2</v>
      </c>
      <c r="N699" s="65">
        <f t="shared" si="985"/>
        <v>8.1421428571428561E-2</v>
      </c>
      <c r="O699" s="65">
        <f t="shared" si="985"/>
        <v>0.60800714285714297</v>
      </c>
      <c r="P699" s="65">
        <f t="shared" si="985"/>
        <v>6.5421428571428561E-2</v>
      </c>
      <c r="Q699" s="65">
        <f t="shared" si="985"/>
        <v>12.019285714285715</v>
      </c>
      <c r="R699" s="65">
        <f t="shared" si="985"/>
        <v>1.8264285714285712E-2</v>
      </c>
      <c r="S699" s="65">
        <f t="shared" si="985"/>
        <v>94.09362142857141</v>
      </c>
      <c r="T699" s="27" t="e">
        <f t="shared" si="985"/>
        <v>#DIV/0!</v>
      </c>
      <c r="V699" s="65">
        <f t="shared" ref="V699:CY699" si="986">AVERAGE(V685:V698)</f>
        <v>3.659909434928529</v>
      </c>
      <c r="W699" s="65"/>
      <c r="X699" s="65">
        <f t="shared" si="986"/>
        <v>3.9018118731393954</v>
      </c>
      <c r="Y699" s="65"/>
      <c r="Z699" s="65">
        <f t="shared" si="986"/>
        <v>0.5417294662269444</v>
      </c>
      <c r="AA699" s="65"/>
      <c r="AB699" s="65">
        <f t="shared" si="986"/>
        <v>78.212278420570598</v>
      </c>
      <c r="AC699" s="65"/>
      <c r="AD699" s="65">
        <f t="shared" si="986"/>
        <v>8.8719176713514161E-2</v>
      </c>
      <c r="AE699" s="65"/>
      <c r="AF699" s="65">
        <f t="shared" si="986"/>
        <v>8.6488736338875022E-2</v>
      </c>
      <c r="AG699" s="65"/>
      <c r="AH699" s="65">
        <f t="shared" si="986"/>
        <v>0.64617231701113698</v>
      </c>
      <c r="AI699" s="65"/>
      <c r="AJ699" s="65">
        <f t="shared" si="986"/>
        <v>6.9682167316947291E-2</v>
      </c>
      <c r="AK699" s="65"/>
      <c r="AL699" s="65">
        <f t="shared" si="986"/>
        <v>12.773757060455747</v>
      </c>
      <c r="AM699" s="65"/>
      <c r="AN699" s="65">
        <f t="shared" si="986"/>
        <v>1.9383138290446186E-2</v>
      </c>
      <c r="AO699" s="65"/>
      <c r="AP699" s="65">
        <f t="shared" si="986"/>
        <v>7.5617213080679244</v>
      </c>
      <c r="AQ699" s="65"/>
      <c r="AR699" s="65"/>
      <c r="AS699" s="65"/>
      <c r="AT699" s="65"/>
      <c r="AU699" s="65"/>
      <c r="AV699" s="65"/>
      <c r="AW699" s="65"/>
      <c r="AX699" s="65"/>
      <c r="AY699" s="65" t="e">
        <f t="shared" si="986"/>
        <v>#DIV/0!</v>
      </c>
      <c r="AZ699" s="65" t="e">
        <f t="shared" si="986"/>
        <v>#DIV/0!</v>
      </c>
      <c r="BA699" s="65" t="e">
        <f t="shared" si="986"/>
        <v>#DIV/0!</v>
      </c>
      <c r="BB699" s="65" t="e">
        <f t="shared" si="986"/>
        <v>#DIV/0!</v>
      </c>
      <c r="BC699" s="65" t="e">
        <f t="shared" si="986"/>
        <v>#DIV/0!</v>
      </c>
      <c r="BD699" s="65" t="e">
        <f t="shared" si="986"/>
        <v>#DIV/0!</v>
      </c>
      <c r="BE699" s="65" t="e">
        <f t="shared" si="986"/>
        <v>#DIV/0!</v>
      </c>
      <c r="BF699" s="65" t="e">
        <f t="shared" si="986"/>
        <v>#DIV/0!</v>
      </c>
      <c r="BG699" s="65" t="e">
        <f t="shared" si="986"/>
        <v>#DIV/0!</v>
      </c>
      <c r="BH699" s="65" t="e">
        <f t="shared" si="986"/>
        <v>#DIV/0!</v>
      </c>
      <c r="BI699" s="65" t="e">
        <f t="shared" si="986"/>
        <v>#DIV/0!</v>
      </c>
      <c r="BJ699" s="65" t="e">
        <f t="shared" si="986"/>
        <v>#DIV/0!</v>
      </c>
      <c r="BK699" s="65" t="e">
        <f t="shared" si="986"/>
        <v>#DIV/0!</v>
      </c>
      <c r="BL699" s="65" t="e">
        <f t="shared" si="986"/>
        <v>#DIV/0!</v>
      </c>
      <c r="BM699" s="65" t="e">
        <f t="shared" si="986"/>
        <v>#DIV/0!</v>
      </c>
      <c r="BN699" s="65" t="e">
        <f t="shared" si="986"/>
        <v>#DIV/0!</v>
      </c>
      <c r="BO699" s="65" t="e">
        <f t="shared" si="986"/>
        <v>#DIV/0!</v>
      </c>
      <c r="BP699" s="65" t="e">
        <f t="shared" si="986"/>
        <v>#DIV/0!</v>
      </c>
      <c r="BQ699" s="65" t="e">
        <f t="shared" si="986"/>
        <v>#DIV/0!</v>
      </c>
      <c r="BR699" s="65" t="e">
        <f t="shared" si="986"/>
        <v>#DIV/0!</v>
      </c>
      <c r="BS699" s="65" t="e">
        <f t="shared" si="986"/>
        <v>#DIV/0!</v>
      </c>
      <c r="BT699" s="65" t="e">
        <f t="shared" si="986"/>
        <v>#DIV/0!</v>
      </c>
      <c r="BU699" s="65" t="e">
        <f t="shared" si="986"/>
        <v>#DIV/0!</v>
      </c>
      <c r="BV699" s="65" t="e">
        <f t="shared" si="986"/>
        <v>#DIV/0!</v>
      </c>
      <c r="BW699" s="65" t="e">
        <f t="shared" si="986"/>
        <v>#DIV/0!</v>
      </c>
      <c r="BX699" s="65" t="e">
        <f t="shared" si="986"/>
        <v>#DIV/0!</v>
      </c>
      <c r="BY699" s="65" t="e">
        <f t="shared" si="986"/>
        <v>#DIV/0!</v>
      </c>
      <c r="BZ699" s="65" t="e">
        <f t="shared" si="986"/>
        <v>#DIV/0!</v>
      </c>
      <c r="CA699" s="65" t="e">
        <f t="shared" si="986"/>
        <v>#DIV/0!</v>
      </c>
      <c r="CB699" s="65" t="e">
        <f t="shared" si="986"/>
        <v>#DIV/0!</v>
      </c>
      <c r="CC699" s="65" t="e">
        <f t="shared" si="986"/>
        <v>#DIV/0!</v>
      </c>
      <c r="CD699" s="65" t="e">
        <f t="shared" si="986"/>
        <v>#DIV/0!</v>
      </c>
      <c r="CE699" s="65" t="e">
        <f t="shared" si="986"/>
        <v>#DIV/0!</v>
      </c>
      <c r="CF699" s="65" t="e">
        <f t="shared" si="986"/>
        <v>#DIV/0!</v>
      </c>
      <c r="CG699" s="65" t="e">
        <f t="shared" si="986"/>
        <v>#DIV/0!</v>
      </c>
      <c r="CH699" s="65" t="e">
        <f t="shared" si="986"/>
        <v>#DIV/0!</v>
      </c>
      <c r="CI699" s="65" t="e">
        <f t="shared" si="986"/>
        <v>#DIV/0!</v>
      </c>
      <c r="CJ699" s="65" t="e">
        <f t="shared" si="986"/>
        <v>#DIV/0!</v>
      </c>
      <c r="CK699" s="65" t="e">
        <f t="shared" si="986"/>
        <v>#DIV/0!</v>
      </c>
      <c r="CL699" s="65" t="e">
        <f t="shared" si="986"/>
        <v>#DIV/0!</v>
      </c>
      <c r="CM699" s="65" t="e">
        <f t="shared" si="986"/>
        <v>#DIV/0!</v>
      </c>
      <c r="CN699" s="65" t="e">
        <f t="shared" si="986"/>
        <v>#DIV/0!</v>
      </c>
      <c r="CO699" s="65" t="e">
        <f t="shared" si="986"/>
        <v>#DIV/0!</v>
      </c>
      <c r="CP699" s="65" t="e">
        <f t="shared" si="986"/>
        <v>#DIV/0!</v>
      </c>
      <c r="CQ699" s="65" t="e">
        <f t="shared" si="986"/>
        <v>#DIV/0!</v>
      </c>
      <c r="CR699" s="65" t="e">
        <f t="shared" si="986"/>
        <v>#DIV/0!</v>
      </c>
      <c r="CS699" s="65" t="e">
        <f t="shared" si="986"/>
        <v>#DIV/0!</v>
      </c>
      <c r="CT699" s="65" t="e">
        <f t="shared" si="986"/>
        <v>#DIV/0!</v>
      </c>
      <c r="CU699" s="65" t="e">
        <f t="shared" si="986"/>
        <v>#DIV/0!</v>
      </c>
      <c r="CV699" s="65" t="e">
        <f t="shared" si="986"/>
        <v>#DIV/0!</v>
      </c>
      <c r="CW699" s="65" t="e">
        <f t="shared" si="986"/>
        <v>#DIV/0!</v>
      </c>
      <c r="CX699" s="65" t="e">
        <f t="shared" si="986"/>
        <v>#DIV/0!</v>
      </c>
      <c r="CY699" s="65" t="e">
        <f t="shared" si="986"/>
        <v>#DIV/0!</v>
      </c>
      <c r="CZ699" s="65" t="e">
        <f t="shared" ref="CZ699:EL699" si="987">AVERAGE(CZ685:CZ698)</f>
        <v>#DIV/0!</v>
      </c>
      <c r="DA699" s="65" t="e">
        <f t="shared" si="987"/>
        <v>#DIV/0!</v>
      </c>
      <c r="DB699" s="65" t="e">
        <f t="shared" si="987"/>
        <v>#DIV/0!</v>
      </c>
      <c r="DC699" s="65" t="e">
        <f t="shared" si="987"/>
        <v>#DIV/0!</v>
      </c>
      <c r="DD699" s="65" t="e">
        <f t="shared" si="987"/>
        <v>#DIV/0!</v>
      </c>
      <c r="DE699" s="65" t="e">
        <f t="shared" si="987"/>
        <v>#DIV/0!</v>
      </c>
      <c r="DF699" s="65" t="e">
        <f t="shared" si="987"/>
        <v>#DIV/0!</v>
      </c>
      <c r="DG699" s="65" t="e">
        <f t="shared" si="987"/>
        <v>#DIV/0!</v>
      </c>
      <c r="DH699" s="65" t="e">
        <f t="shared" si="987"/>
        <v>#DIV/0!</v>
      </c>
      <c r="DI699" s="65" t="e">
        <f t="shared" si="987"/>
        <v>#DIV/0!</v>
      </c>
      <c r="DJ699" s="65" t="e">
        <f t="shared" si="987"/>
        <v>#DIV/0!</v>
      </c>
      <c r="DK699" s="65" t="e">
        <f t="shared" si="987"/>
        <v>#DIV/0!</v>
      </c>
      <c r="DL699" s="65" t="e">
        <f t="shared" si="987"/>
        <v>#DIV/0!</v>
      </c>
      <c r="DM699" s="65" t="e">
        <f t="shared" si="987"/>
        <v>#DIV/0!</v>
      </c>
      <c r="DN699" s="65" t="e">
        <f t="shared" si="987"/>
        <v>#DIV/0!</v>
      </c>
      <c r="DO699" s="65" t="e">
        <f t="shared" si="987"/>
        <v>#DIV/0!</v>
      </c>
      <c r="DP699" s="65" t="e">
        <f t="shared" si="987"/>
        <v>#DIV/0!</v>
      </c>
      <c r="DQ699" s="65" t="e">
        <f t="shared" si="987"/>
        <v>#DIV/0!</v>
      </c>
      <c r="DR699" s="65" t="e">
        <f t="shared" si="987"/>
        <v>#DIV/0!</v>
      </c>
      <c r="DS699" s="65" t="e">
        <f t="shared" si="987"/>
        <v>#DIV/0!</v>
      </c>
      <c r="DT699" s="65" t="e">
        <f t="shared" si="987"/>
        <v>#DIV/0!</v>
      </c>
      <c r="DU699" s="65" t="e">
        <f t="shared" si="987"/>
        <v>#DIV/0!</v>
      </c>
      <c r="DV699" s="65" t="e">
        <f t="shared" si="987"/>
        <v>#DIV/0!</v>
      </c>
      <c r="DW699" s="65" t="e">
        <f t="shared" si="987"/>
        <v>#DIV/0!</v>
      </c>
      <c r="DX699" s="65" t="e">
        <f t="shared" si="987"/>
        <v>#DIV/0!</v>
      </c>
      <c r="DY699" s="65" t="e">
        <f t="shared" si="987"/>
        <v>#DIV/0!</v>
      </c>
      <c r="DZ699" s="65" t="e">
        <f>AVERAGE(GZ685:GZ698)</f>
        <v>#DIV/0!</v>
      </c>
      <c r="EA699" s="65" t="e">
        <f t="shared" si="987"/>
        <v>#DIV/0!</v>
      </c>
      <c r="EB699" s="65" t="e">
        <f t="shared" si="987"/>
        <v>#DIV/0!</v>
      </c>
      <c r="EC699" s="65" t="e">
        <f t="shared" si="987"/>
        <v>#DIV/0!</v>
      </c>
      <c r="ED699" s="65" t="e">
        <f t="shared" si="987"/>
        <v>#DIV/0!</v>
      </c>
      <c r="EE699" s="65" t="e">
        <f t="shared" si="987"/>
        <v>#DIV/0!</v>
      </c>
      <c r="EF699" s="65" t="e">
        <f t="shared" si="987"/>
        <v>#DIV/0!</v>
      </c>
      <c r="EG699" s="65" t="e">
        <f t="shared" si="987"/>
        <v>#DIV/0!</v>
      </c>
      <c r="EH699" s="65" t="e">
        <f t="shared" si="987"/>
        <v>#DIV/0!</v>
      </c>
      <c r="EI699" s="65" t="e">
        <f t="shared" si="987"/>
        <v>#DIV/0!</v>
      </c>
      <c r="EJ699" s="65" t="e">
        <f t="shared" si="987"/>
        <v>#DIV/0!</v>
      </c>
      <c r="EK699" s="65" t="e">
        <f t="shared" si="987"/>
        <v>#DIV/0!</v>
      </c>
      <c r="EL699" s="65" t="e">
        <f t="shared" si="987"/>
        <v>#DIV/0!</v>
      </c>
    </row>
    <row r="700" spans="1:142" s="28" customFormat="1">
      <c r="A700" s="28" t="s">
        <v>507</v>
      </c>
      <c r="I700" s="66">
        <f t="shared" ref="I700:CK700" si="988">STDEV(I685:I698)</f>
        <v>7.8113048536389521E-2</v>
      </c>
      <c r="J700" s="66">
        <f t="shared" si="988"/>
        <v>0.15481289664311873</v>
      </c>
      <c r="K700" s="66">
        <f t="shared" si="988"/>
        <v>7.2912597081621469E-2</v>
      </c>
      <c r="L700" s="66">
        <f t="shared" si="988"/>
        <v>0.70948983373676777</v>
      </c>
      <c r="M700" s="66">
        <f t="shared" si="988"/>
        <v>1.6107782570566932E-2</v>
      </c>
      <c r="N700" s="66">
        <f t="shared" si="988"/>
        <v>1.6134777468438923E-2</v>
      </c>
      <c r="O700" s="66">
        <f t="shared" si="988"/>
        <v>3.2725230545952069E-2</v>
      </c>
      <c r="P700" s="66">
        <f t="shared" si="988"/>
        <v>4.0217125678026738E-2</v>
      </c>
      <c r="Q700" s="66">
        <f t="shared" si="988"/>
        <v>0.18201708650623946</v>
      </c>
      <c r="R700" s="66">
        <f t="shared" si="988"/>
        <v>1.6393835949614025E-2</v>
      </c>
      <c r="S700" s="66">
        <f t="shared" si="988"/>
        <v>0.84046185030207576</v>
      </c>
      <c r="T700" s="28" t="e">
        <f t="shared" si="988"/>
        <v>#DIV/0!</v>
      </c>
      <c r="V700" s="66">
        <f t="shared" si="988"/>
        <v>8.5280979051301858E-2</v>
      </c>
      <c r="W700" s="66"/>
      <c r="X700" s="66">
        <f t="shared" si="988"/>
        <v>0.15966387997714848</v>
      </c>
      <c r="Y700" s="66"/>
      <c r="Z700" s="66">
        <f t="shared" si="988"/>
        <v>7.6259056507543513E-2</v>
      </c>
      <c r="AA700" s="66"/>
      <c r="AB700" s="66">
        <f t="shared" si="988"/>
        <v>0.25408765008135364</v>
      </c>
      <c r="AC700" s="66"/>
      <c r="AD700" s="66">
        <f t="shared" si="988"/>
        <v>1.7416935406234495E-2</v>
      </c>
      <c r="AE700" s="66"/>
      <c r="AF700" s="66">
        <f t="shared" si="988"/>
        <v>1.6804192142581831E-2</v>
      </c>
      <c r="AG700" s="66"/>
      <c r="AH700" s="66">
        <f t="shared" si="988"/>
        <v>3.4155831125329758E-2</v>
      </c>
      <c r="AI700" s="66"/>
      <c r="AJ700" s="66">
        <f t="shared" si="988"/>
        <v>4.3013159300054643E-2</v>
      </c>
      <c r="AK700" s="66"/>
      <c r="AL700" s="66">
        <f t="shared" si="988"/>
        <v>0.15599576858249467</v>
      </c>
      <c r="AM700" s="66"/>
      <c r="AN700" s="66">
        <f t="shared" si="988"/>
        <v>1.7295380602693276E-2</v>
      </c>
      <c r="AO700" s="66"/>
      <c r="AP700" s="66">
        <f t="shared" si="988"/>
        <v>0.20265234074158839</v>
      </c>
      <c r="AQ700" s="66"/>
      <c r="AR700" s="66"/>
      <c r="AS700" s="66"/>
      <c r="AT700" s="66"/>
      <c r="AU700" s="66"/>
      <c r="AV700" s="66"/>
      <c r="AW700" s="66"/>
      <c r="AX700" s="66"/>
      <c r="AY700" s="66" t="e">
        <f t="shared" si="988"/>
        <v>#DIV/0!</v>
      </c>
      <c r="AZ700" s="66" t="e">
        <f t="shared" si="988"/>
        <v>#DIV/0!</v>
      </c>
      <c r="BA700" s="66" t="e">
        <f t="shared" si="988"/>
        <v>#DIV/0!</v>
      </c>
      <c r="BB700" s="66" t="e">
        <f t="shared" si="988"/>
        <v>#DIV/0!</v>
      </c>
      <c r="BC700" s="66" t="e">
        <f t="shared" si="988"/>
        <v>#DIV/0!</v>
      </c>
      <c r="BD700" s="66" t="e">
        <f t="shared" si="988"/>
        <v>#DIV/0!</v>
      </c>
      <c r="BE700" s="66" t="e">
        <f t="shared" si="988"/>
        <v>#DIV/0!</v>
      </c>
      <c r="BF700" s="66" t="e">
        <f t="shared" si="988"/>
        <v>#DIV/0!</v>
      </c>
      <c r="BG700" s="66" t="e">
        <f t="shared" si="988"/>
        <v>#DIV/0!</v>
      </c>
      <c r="BH700" s="66" t="e">
        <f t="shared" si="988"/>
        <v>#DIV/0!</v>
      </c>
      <c r="BI700" s="66" t="e">
        <f t="shared" si="988"/>
        <v>#DIV/0!</v>
      </c>
      <c r="BJ700" s="66" t="e">
        <f t="shared" si="988"/>
        <v>#DIV/0!</v>
      </c>
      <c r="BK700" s="66" t="e">
        <f t="shared" si="988"/>
        <v>#DIV/0!</v>
      </c>
      <c r="BL700" s="66" t="e">
        <f t="shared" si="988"/>
        <v>#DIV/0!</v>
      </c>
      <c r="BM700" s="66" t="e">
        <f t="shared" si="988"/>
        <v>#DIV/0!</v>
      </c>
      <c r="BN700" s="66" t="e">
        <f t="shared" si="988"/>
        <v>#DIV/0!</v>
      </c>
      <c r="BO700" s="66" t="e">
        <f t="shared" si="988"/>
        <v>#DIV/0!</v>
      </c>
      <c r="BP700" s="66" t="e">
        <f t="shared" si="988"/>
        <v>#DIV/0!</v>
      </c>
      <c r="BQ700" s="66" t="e">
        <f t="shared" si="988"/>
        <v>#DIV/0!</v>
      </c>
      <c r="BR700" s="66" t="e">
        <f t="shared" si="988"/>
        <v>#DIV/0!</v>
      </c>
      <c r="BS700" s="66" t="e">
        <f t="shared" si="988"/>
        <v>#DIV/0!</v>
      </c>
      <c r="BT700" s="66" t="e">
        <f t="shared" si="988"/>
        <v>#DIV/0!</v>
      </c>
      <c r="BU700" s="66" t="e">
        <f t="shared" si="988"/>
        <v>#DIV/0!</v>
      </c>
      <c r="BV700" s="66" t="e">
        <f t="shared" si="988"/>
        <v>#DIV/0!</v>
      </c>
      <c r="BW700" s="66" t="e">
        <f t="shared" si="988"/>
        <v>#DIV/0!</v>
      </c>
      <c r="BX700" s="66" t="e">
        <f t="shared" si="988"/>
        <v>#DIV/0!</v>
      </c>
      <c r="BY700" s="66" t="e">
        <f t="shared" si="988"/>
        <v>#DIV/0!</v>
      </c>
      <c r="BZ700" s="66" t="e">
        <f t="shared" si="988"/>
        <v>#DIV/0!</v>
      </c>
      <c r="CA700" s="66" t="e">
        <f t="shared" si="988"/>
        <v>#DIV/0!</v>
      </c>
      <c r="CB700" s="66" t="e">
        <f t="shared" si="988"/>
        <v>#DIV/0!</v>
      </c>
      <c r="CC700" s="66" t="e">
        <f t="shared" si="988"/>
        <v>#DIV/0!</v>
      </c>
      <c r="CD700" s="66" t="e">
        <f t="shared" si="988"/>
        <v>#DIV/0!</v>
      </c>
      <c r="CE700" s="66" t="e">
        <f t="shared" si="988"/>
        <v>#DIV/0!</v>
      </c>
      <c r="CF700" s="66" t="e">
        <f t="shared" si="988"/>
        <v>#DIV/0!</v>
      </c>
      <c r="CG700" s="66" t="e">
        <f t="shared" si="988"/>
        <v>#DIV/0!</v>
      </c>
      <c r="CH700" s="66" t="e">
        <f t="shared" si="988"/>
        <v>#DIV/0!</v>
      </c>
      <c r="CI700" s="66" t="e">
        <f t="shared" si="988"/>
        <v>#DIV/0!</v>
      </c>
      <c r="CJ700" s="66" t="e">
        <f t="shared" si="988"/>
        <v>#DIV/0!</v>
      </c>
      <c r="CK700" s="66" t="e">
        <f t="shared" si="988"/>
        <v>#DIV/0!</v>
      </c>
      <c r="CL700" s="66" t="e">
        <f t="shared" ref="CL700:EL700" si="989">STDEV(CL685:CL698)</f>
        <v>#DIV/0!</v>
      </c>
      <c r="CM700" s="66" t="e">
        <f t="shared" si="989"/>
        <v>#DIV/0!</v>
      </c>
      <c r="CN700" s="66" t="e">
        <f t="shared" si="989"/>
        <v>#DIV/0!</v>
      </c>
      <c r="CO700" s="66" t="e">
        <f t="shared" si="989"/>
        <v>#DIV/0!</v>
      </c>
      <c r="CP700" s="66" t="e">
        <f t="shared" si="989"/>
        <v>#DIV/0!</v>
      </c>
      <c r="CQ700" s="66" t="e">
        <f t="shared" si="989"/>
        <v>#DIV/0!</v>
      </c>
      <c r="CR700" s="66" t="e">
        <f t="shared" si="989"/>
        <v>#DIV/0!</v>
      </c>
      <c r="CS700" s="66" t="e">
        <f t="shared" si="989"/>
        <v>#DIV/0!</v>
      </c>
      <c r="CT700" s="66" t="e">
        <f t="shared" si="989"/>
        <v>#DIV/0!</v>
      </c>
      <c r="CU700" s="66" t="e">
        <f t="shared" si="989"/>
        <v>#DIV/0!</v>
      </c>
      <c r="CV700" s="66" t="e">
        <f t="shared" si="989"/>
        <v>#DIV/0!</v>
      </c>
      <c r="CW700" s="66" t="e">
        <f t="shared" si="989"/>
        <v>#DIV/0!</v>
      </c>
      <c r="CX700" s="66" t="e">
        <f t="shared" si="989"/>
        <v>#DIV/0!</v>
      </c>
      <c r="CY700" s="66" t="e">
        <f t="shared" si="989"/>
        <v>#DIV/0!</v>
      </c>
      <c r="CZ700" s="66" t="e">
        <f t="shared" si="989"/>
        <v>#DIV/0!</v>
      </c>
      <c r="DA700" s="66" t="e">
        <f t="shared" si="989"/>
        <v>#DIV/0!</v>
      </c>
      <c r="DB700" s="66" t="e">
        <f t="shared" si="989"/>
        <v>#DIV/0!</v>
      </c>
      <c r="DC700" s="66" t="e">
        <f t="shared" si="989"/>
        <v>#DIV/0!</v>
      </c>
      <c r="DD700" s="66" t="e">
        <f t="shared" si="989"/>
        <v>#DIV/0!</v>
      </c>
      <c r="DE700" s="66" t="e">
        <f t="shared" si="989"/>
        <v>#DIV/0!</v>
      </c>
      <c r="DF700" s="66" t="e">
        <f t="shared" si="989"/>
        <v>#DIV/0!</v>
      </c>
      <c r="DG700" s="66" t="e">
        <f t="shared" si="989"/>
        <v>#DIV/0!</v>
      </c>
      <c r="DH700" s="66" t="e">
        <f t="shared" si="989"/>
        <v>#DIV/0!</v>
      </c>
      <c r="DI700" s="66" t="e">
        <f t="shared" si="989"/>
        <v>#DIV/0!</v>
      </c>
      <c r="DJ700" s="66" t="e">
        <f t="shared" si="989"/>
        <v>#DIV/0!</v>
      </c>
      <c r="DK700" s="66" t="e">
        <f t="shared" si="989"/>
        <v>#DIV/0!</v>
      </c>
      <c r="DL700" s="66" t="e">
        <f t="shared" si="989"/>
        <v>#DIV/0!</v>
      </c>
      <c r="DM700" s="66" t="e">
        <f t="shared" si="989"/>
        <v>#DIV/0!</v>
      </c>
      <c r="DN700" s="66" t="e">
        <f t="shared" si="989"/>
        <v>#DIV/0!</v>
      </c>
      <c r="DO700" s="66" t="e">
        <f t="shared" si="989"/>
        <v>#DIV/0!</v>
      </c>
      <c r="DP700" s="66" t="e">
        <f t="shared" si="989"/>
        <v>#DIV/0!</v>
      </c>
      <c r="DQ700" s="66" t="e">
        <f t="shared" si="989"/>
        <v>#DIV/0!</v>
      </c>
      <c r="DR700" s="66" t="e">
        <f t="shared" si="989"/>
        <v>#DIV/0!</v>
      </c>
      <c r="DS700" s="66" t="e">
        <f t="shared" si="989"/>
        <v>#DIV/0!</v>
      </c>
      <c r="DT700" s="66" t="e">
        <f t="shared" si="989"/>
        <v>#DIV/0!</v>
      </c>
      <c r="DU700" s="66" t="e">
        <f t="shared" si="989"/>
        <v>#DIV/0!</v>
      </c>
      <c r="DV700" s="66" t="e">
        <f t="shared" si="989"/>
        <v>#DIV/0!</v>
      </c>
      <c r="DW700" s="66" t="e">
        <f t="shared" si="989"/>
        <v>#DIV/0!</v>
      </c>
      <c r="DX700" s="66" t="e">
        <f t="shared" si="989"/>
        <v>#DIV/0!</v>
      </c>
      <c r="DY700" s="66" t="e">
        <f t="shared" si="989"/>
        <v>#DIV/0!</v>
      </c>
      <c r="DZ700" s="66" t="e">
        <f>STDEV(GZ685:GZ698)</f>
        <v>#DIV/0!</v>
      </c>
      <c r="EA700" s="66" t="e">
        <f t="shared" si="989"/>
        <v>#DIV/0!</v>
      </c>
      <c r="EB700" s="66" t="e">
        <f t="shared" si="989"/>
        <v>#DIV/0!</v>
      </c>
      <c r="EC700" s="66" t="e">
        <f t="shared" si="989"/>
        <v>#DIV/0!</v>
      </c>
      <c r="ED700" s="66" t="e">
        <f t="shared" si="989"/>
        <v>#DIV/0!</v>
      </c>
      <c r="EE700" s="66" t="e">
        <f t="shared" si="989"/>
        <v>#DIV/0!</v>
      </c>
      <c r="EF700" s="66" t="e">
        <f t="shared" si="989"/>
        <v>#DIV/0!</v>
      </c>
      <c r="EG700" s="66" t="e">
        <f t="shared" si="989"/>
        <v>#DIV/0!</v>
      </c>
      <c r="EH700" s="66" t="e">
        <f t="shared" si="989"/>
        <v>#DIV/0!</v>
      </c>
      <c r="EI700" s="66" t="e">
        <f t="shared" si="989"/>
        <v>#DIV/0!</v>
      </c>
      <c r="EJ700" s="66" t="e">
        <f t="shared" si="989"/>
        <v>#DIV/0!</v>
      </c>
      <c r="EK700" s="66" t="e">
        <f t="shared" si="989"/>
        <v>#DIV/0!</v>
      </c>
      <c r="EL700" s="66" t="e">
        <f t="shared" si="989"/>
        <v>#DIV/0!</v>
      </c>
    </row>
    <row r="701" spans="1:142" s="6" customFormat="1">
      <c r="B701" s="33"/>
      <c r="C701" s="33"/>
      <c r="D701" s="33"/>
      <c r="E701" s="7"/>
      <c r="F701" s="7"/>
      <c r="G701" s="7"/>
      <c r="H701" s="7"/>
      <c r="I701" s="67"/>
      <c r="J701" s="67"/>
      <c r="K701" s="67"/>
      <c r="L701" s="67"/>
      <c r="M701" s="67"/>
      <c r="N701" s="67"/>
      <c r="O701" s="67"/>
      <c r="P701" s="67"/>
      <c r="Q701" s="67"/>
      <c r="R701" s="67"/>
      <c r="S701" s="67"/>
      <c r="V701" s="67"/>
      <c r="W701" s="67"/>
      <c r="X701" s="67"/>
      <c r="Y701" s="67"/>
      <c r="Z701" s="67"/>
      <c r="AA701" s="67"/>
      <c r="AB701" s="67"/>
      <c r="AC701" s="67"/>
      <c r="AD701" s="67"/>
      <c r="AE701" s="67"/>
      <c r="AF701" s="67"/>
      <c r="AG701" s="67"/>
      <c r="AH701" s="67"/>
      <c r="AI701" s="67"/>
      <c r="AJ701" s="67"/>
      <c r="AK701" s="67"/>
      <c r="AL701" s="67"/>
      <c r="AM701" s="67"/>
      <c r="AN701" s="67"/>
      <c r="AO701" s="67"/>
      <c r="AP701" s="67"/>
      <c r="AQ701" s="67"/>
      <c r="AR701" s="67"/>
      <c r="AS701" s="67"/>
      <c r="AT701" s="67"/>
      <c r="AU701" s="67"/>
      <c r="AV701" s="67"/>
      <c r="AW701" s="67"/>
      <c r="AX701" s="67"/>
      <c r="AY701" s="67"/>
      <c r="AZ701" s="67"/>
      <c r="BA701" s="67"/>
      <c r="BB701" s="67"/>
      <c r="BC701" s="67"/>
      <c r="BD701" s="67"/>
      <c r="BE701" s="67"/>
      <c r="BF701" s="67"/>
      <c r="BG701" s="67"/>
      <c r="BH701" s="67"/>
      <c r="BI701" s="67"/>
      <c r="BJ701" s="67"/>
      <c r="BK701" s="67"/>
      <c r="BL701" s="67"/>
      <c r="BM701" s="67"/>
      <c r="BN701" s="67"/>
      <c r="BO701" s="67"/>
      <c r="BP701" s="67"/>
      <c r="BQ701" s="67"/>
      <c r="BR701" s="67"/>
      <c r="BS701" s="67"/>
      <c r="BT701" s="67"/>
      <c r="BU701" s="67"/>
      <c r="BV701" s="67"/>
      <c r="BW701" s="67"/>
      <c r="BX701" s="67"/>
      <c r="BY701" s="67"/>
      <c r="BZ701" s="67"/>
      <c r="CA701" s="67"/>
      <c r="CB701" s="67"/>
      <c r="CC701" s="67"/>
      <c r="CD701" s="67"/>
      <c r="CE701" s="67"/>
      <c r="CF701" s="67"/>
      <c r="CG701" s="67"/>
      <c r="CH701" s="67"/>
      <c r="CI701" s="67"/>
      <c r="CJ701" s="67"/>
      <c r="CK701" s="67"/>
      <c r="CL701" s="67"/>
      <c r="CM701" s="67"/>
      <c r="CN701" s="67"/>
      <c r="CO701" s="67"/>
      <c r="CP701" s="67"/>
      <c r="CQ701" s="67"/>
      <c r="CR701" s="67"/>
      <c r="CS701" s="67"/>
      <c r="CT701" s="67"/>
      <c r="CU701" s="67"/>
      <c r="CV701" s="67"/>
      <c r="CW701" s="67"/>
      <c r="CX701" s="67"/>
      <c r="CY701" s="67"/>
      <c r="CZ701" s="67"/>
      <c r="DA701" s="67"/>
      <c r="DB701" s="67"/>
      <c r="DC701" s="67"/>
      <c r="DD701" s="67"/>
      <c r="DE701" s="67"/>
      <c r="DF701" s="67"/>
      <c r="DG701" s="67"/>
      <c r="DH701" s="67"/>
      <c r="DI701" s="67"/>
      <c r="DJ701" s="67"/>
      <c r="DK701" s="67"/>
      <c r="DL701" s="67"/>
      <c r="DM701" s="67"/>
      <c r="DN701" s="67"/>
      <c r="DO701" s="67"/>
      <c r="DP701" s="67"/>
      <c r="DQ701" s="67"/>
      <c r="DR701" s="67"/>
      <c r="DS701" s="67"/>
      <c r="DT701" s="67"/>
      <c r="DU701" s="67"/>
      <c r="DV701" s="67"/>
      <c r="DW701" s="67"/>
      <c r="DX701" s="67"/>
      <c r="DY701" s="67"/>
      <c r="DZ701" s="67"/>
      <c r="EA701" s="67"/>
      <c r="EB701" s="67"/>
      <c r="EC701" s="67"/>
      <c r="ED701" s="67"/>
      <c r="EE701" s="67"/>
      <c r="EF701" s="67"/>
      <c r="EG701" s="67"/>
      <c r="EH701" s="67"/>
      <c r="EI701" s="67"/>
      <c r="EJ701" s="67"/>
      <c r="EK701" s="67"/>
      <c r="EL701" s="67"/>
    </row>
    <row r="702" spans="1:142" s="6" customFormat="1">
      <c r="A702" s="33" t="s">
        <v>568</v>
      </c>
      <c r="B702" s="7" t="s">
        <v>569</v>
      </c>
      <c r="C702" s="33" t="s">
        <v>530</v>
      </c>
      <c r="D702" s="7"/>
      <c r="E702" s="7"/>
      <c r="F702" s="7"/>
      <c r="G702" s="101">
        <v>764938</v>
      </c>
      <c r="H702" s="101">
        <v>1605025</v>
      </c>
      <c r="I702" s="67">
        <v>3.58</v>
      </c>
      <c r="J702" s="67">
        <v>3.92</v>
      </c>
      <c r="K702" s="67">
        <v>0.50309999999999999</v>
      </c>
      <c r="L702" s="67">
        <v>73.930000000000007</v>
      </c>
      <c r="M702" s="67">
        <v>6.3700000000000007E-2</v>
      </c>
      <c r="N702" s="67">
        <v>6.6900000000000001E-2</v>
      </c>
      <c r="O702" s="67">
        <v>0.63670000000000004</v>
      </c>
      <c r="P702" s="67">
        <v>3.6499999999999998E-2</v>
      </c>
      <c r="Q702" s="67">
        <v>11.93</v>
      </c>
      <c r="R702" s="67">
        <v>2.92E-2</v>
      </c>
      <c r="S702" s="67">
        <v>94.696200000000005</v>
      </c>
      <c r="V702" s="67">
        <f t="shared" ref="V702:V716" si="990">(I702/S702)*100</f>
        <v>3.7805107279911971</v>
      </c>
      <c r="W702" s="67"/>
      <c r="X702" s="67">
        <f t="shared" ref="X702:X716" si="991">(J702/S702)*100</f>
        <v>4.1395536462920361</v>
      </c>
      <c r="Y702" s="67"/>
      <c r="Z702" s="67">
        <f t="shared" ref="Z702:Z716" si="992">(K702/S702)*100</f>
        <v>0.53127791822691928</v>
      </c>
      <c r="AA702" s="67"/>
      <c r="AB702" s="67">
        <f t="shared" ref="AB702:AB716" si="993">(L702/S702)*100</f>
        <v>78.070714558767946</v>
      </c>
      <c r="AC702" s="67"/>
      <c r="AD702" s="67">
        <f t="shared" ref="AD702:AD716" si="994">(M702/S702)*100</f>
        <v>6.7267746752245602E-2</v>
      </c>
      <c r="AE702" s="67"/>
      <c r="AF702" s="67">
        <f t="shared" ref="AF702:AF716" si="995">(N702/S702)*100</f>
        <v>7.0646974218606454E-2</v>
      </c>
      <c r="AG702" s="67"/>
      <c r="AH702" s="67">
        <f t="shared" ref="AH702:AH716" si="996">(O702/S702)*100</f>
        <v>0.6723606649474847</v>
      </c>
      <c r="AI702" s="67"/>
      <c r="AJ702" s="62">
        <f t="shared" ref="AJ702:AJ716" si="997">(P702/S702)*100</f>
        <v>3.8544313288178401E-2</v>
      </c>
      <c r="AK702" s="62"/>
      <c r="AL702" s="67">
        <f t="shared" ref="AL702:AL716" si="998">(Q702/S702)*100</f>
        <v>12.59818239802653</v>
      </c>
      <c r="AM702" s="67"/>
      <c r="AN702" s="62">
        <f t="shared" ref="AN702:AN716" si="999">(R702/S702)*100</f>
        <v>3.0835450630542723E-2</v>
      </c>
      <c r="AO702" s="62"/>
      <c r="AP702" s="67">
        <f t="shared" ref="AP702:AP716" si="1000">V702+X702</f>
        <v>7.9200643742832337</v>
      </c>
      <c r="AQ702" s="67"/>
      <c r="AR702" s="67"/>
      <c r="AS702" s="67"/>
      <c r="AT702" s="67"/>
      <c r="AU702" s="67"/>
      <c r="AV702" s="67"/>
      <c r="AW702" s="67"/>
      <c r="AX702" s="67"/>
      <c r="AY702" s="67">
        <v>21.89</v>
      </c>
      <c r="AZ702" s="67"/>
      <c r="BA702" s="67"/>
      <c r="BB702" s="67"/>
      <c r="BC702" s="67">
        <v>4574.09</v>
      </c>
      <c r="BD702" s="67">
        <v>3.62</v>
      </c>
      <c r="BE702" s="67"/>
      <c r="BF702" s="67"/>
      <c r="BG702" s="67">
        <v>28.27</v>
      </c>
      <c r="BH702" s="67"/>
      <c r="BI702" s="67">
        <v>0.40500000000000003</v>
      </c>
      <c r="BJ702" s="67"/>
      <c r="BK702" s="67"/>
      <c r="BL702" s="67"/>
      <c r="BM702" s="67">
        <v>154.68</v>
      </c>
      <c r="BN702" s="67">
        <v>74.959999999999994</v>
      </c>
      <c r="BO702" s="67">
        <v>12.06</v>
      </c>
      <c r="BP702" s="67">
        <v>56.53</v>
      </c>
      <c r="BQ702" s="67">
        <v>7.17</v>
      </c>
      <c r="BR702" s="67"/>
      <c r="BS702" s="67">
        <v>7.43</v>
      </c>
      <c r="BT702" s="67">
        <v>1092.29</v>
      </c>
      <c r="BU702" s="67">
        <v>17.95</v>
      </c>
      <c r="BV702" s="67">
        <v>31.54</v>
      </c>
      <c r="BW702" s="67">
        <v>3.6</v>
      </c>
      <c r="BX702" s="67">
        <v>12.13</v>
      </c>
      <c r="BY702" s="67">
        <v>2.64</v>
      </c>
      <c r="BZ702" s="67">
        <v>0.30299999999999999</v>
      </c>
      <c r="CA702" s="67">
        <v>2.15</v>
      </c>
      <c r="CB702" s="67">
        <v>0.18</v>
      </c>
      <c r="CC702" s="67">
        <v>2</v>
      </c>
      <c r="CD702" s="67">
        <v>0.43</v>
      </c>
      <c r="CE702" s="67">
        <v>1.4</v>
      </c>
      <c r="CF702" s="67">
        <v>0.152</v>
      </c>
      <c r="CG702" s="67">
        <v>1.49</v>
      </c>
      <c r="CH702" s="67">
        <v>0.23200000000000001</v>
      </c>
      <c r="CI702" s="67">
        <v>2.52</v>
      </c>
      <c r="CJ702" s="67">
        <v>0.63600000000000001</v>
      </c>
      <c r="CK702" s="67">
        <v>25.68</v>
      </c>
      <c r="CL702" s="67">
        <v>12.99</v>
      </c>
      <c r="CM702" s="67">
        <v>5.05</v>
      </c>
      <c r="CN702" s="67">
        <f>BU702/CL702</f>
        <v>1.3818321785989223</v>
      </c>
      <c r="CO702" s="67">
        <f>BU702/CG702</f>
        <v>12.046979865771812</v>
      </c>
      <c r="CP702" s="67">
        <f>BM702/BU702</f>
        <v>8.6172701949860731</v>
      </c>
      <c r="CQ702" s="67">
        <f>BU702/BY702</f>
        <v>6.7992424242424239</v>
      </c>
      <c r="CR702" s="67">
        <f>BV702/CG702</f>
        <v>21.167785234899327</v>
      </c>
      <c r="CS702" s="67">
        <f>BP702/BS702</f>
        <v>7.6083445491251691</v>
      </c>
      <c r="CT702" s="67">
        <f>CK702/BX702</f>
        <v>2.1170651277823578</v>
      </c>
      <c r="CU702" s="67">
        <f>AY702/BO702</f>
        <v>1.8150912106135986</v>
      </c>
      <c r="CV702" s="67">
        <f>BQ702/BM702</f>
        <v>4.6353762606671838E-2</v>
      </c>
      <c r="CW702" s="67">
        <f>BT702/BV702</f>
        <v>34.631896005072925</v>
      </c>
      <c r="CX702" s="67">
        <f>BV702/CK702</f>
        <v>1.2281931464174454</v>
      </c>
      <c r="CY702" s="67">
        <f>CM702/CL702</f>
        <v>0.38876058506543493</v>
      </c>
      <c r="CZ702" s="67">
        <f>BT702/BU702</f>
        <v>60.851810584958216</v>
      </c>
      <c r="DA702" s="67">
        <f>CM702/CK702</f>
        <v>0.19665109034267914</v>
      </c>
      <c r="DB702" s="67">
        <f>BT702/BM702</f>
        <v>7.0616110680113779</v>
      </c>
      <c r="DC702" s="67">
        <f>BQ702/CJ702</f>
        <v>11.273584905660377</v>
      </c>
      <c r="DD702" s="67">
        <f>BT702/CL702</f>
        <v>84.086989992301767</v>
      </c>
      <c r="DE702" s="67">
        <f>CL702/CJ702</f>
        <v>20.424528301886792</v>
      </c>
      <c r="DF702" s="67">
        <f>BT702/BQ702</f>
        <v>152.34170153417014</v>
      </c>
      <c r="DG702" s="67">
        <f>BQ702/CL702</f>
        <v>0.55196304849884525</v>
      </c>
      <c r="DH702" s="67">
        <f>BM702/CI702</f>
        <v>61.380952380952387</v>
      </c>
      <c r="DI702" s="67">
        <f>BM702/BX702</f>
        <v>12.751854905193735</v>
      </c>
      <c r="DJ702" s="67">
        <f>BM702/BN702</f>
        <v>2.0635005336179297</v>
      </c>
      <c r="DK702" s="67">
        <f>BT702/BP702</f>
        <v>19.322306739784185</v>
      </c>
      <c r="DL702" s="67">
        <f>(M702*0.59933)/BP702*10000</f>
        <v>6.7534620555457288</v>
      </c>
      <c r="DM702" s="67">
        <f>BP702/BQ702</f>
        <v>7.8842398884239895</v>
      </c>
      <c r="DN702" s="67">
        <f>CC702/CH702</f>
        <v>8.6206896551724128</v>
      </c>
      <c r="DO702" s="67">
        <f>BU702/BQ702</f>
        <v>2.5034867503486748</v>
      </c>
      <c r="DP702" s="67">
        <f>BY702/CG702</f>
        <v>1.7718120805369129</v>
      </c>
      <c r="DQ702" s="67">
        <f>CJ702/CM702</f>
        <v>0.12594059405940594</v>
      </c>
      <c r="DR702" s="67">
        <f>BQ702/BP702</f>
        <v>0.12683530868565362</v>
      </c>
      <c r="DS702" s="67">
        <f>BV702/BZ702</f>
        <v>104.0924092409241</v>
      </c>
      <c r="DT702" s="67">
        <f>BV702/CI702</f>
        <v>12.515873015873016</v>
      </c>
      <c r="DU702" s="67">
        <f>BY702/BX702</f>
        <v>0.21764220939818632</v>
      </c>
      <c r="DV702" s="67">
        <f>BY702/BP702</f>
        <v>4.6700866796391301E-2</v>
      </c>
      <c r="DW702" s="67">
        <f>CH702/CI702</f>
        <v>9.2063492063492069E-2</v>
      </c>
      <c r="DX702" s="67">
        <f>(J702*0.83014)/BU702</f>
        <v>0.18128962674094706</v>
      </c>
      <c r="DY702" s="67">
        <f>BM702/CL702</f>
        <v>11.907621247113164</v>
      </c>
      <c r="DZ702" s="67">
        <f>BQ702/(M702*0.59933)</f>
        <v>187.80783491853708</v>
      </c>
      <c r="EA702" s="67">
        <f>BP702/CI702</f>
        <v>22.432539682539684</v>
      </c>
      <c r="EB702" s="67">
        <f>BQ702/CM702</f>
        <v>1.4198019801980197</v>
      </c>
      <c r="EC702" s="67">
        <f>BM702/BS702</f>
        <v>20.818304172274566</v>
      </c>
      <c r="ED702" s="67">
        <f>BV702/CM702</f>
        <v>6.2455445544554458</v>
      </c>
      <c r="EE702" s="67">
        <f>BN702/BX702</f>
        <v>6.1797197032151683</v>
      </c>
      <c r="EF702" s="67">
        <f>CM702/BU702</f>
        <v>0.28133704735376047</v>
      </c>
      <c r="EG702" s="67">
        <f>BT702/BU702*0.1</f>
        <v>6.0851810584958219</v>
      </c>
      <c r="EH702" s="67">
        <f>BT702/BU702*0.3</f>
        <v>18.255543175487464</v>
      </c>
      <c r="EI702" s="67">
        <f>DM702*1.1</f>
        <v>8.6726638772663893</v>
      </c>
      <c r="EJ702" s="67">
        <f>CY702*50</f>
        <v>19.438029253271747</v>
      </c>
      <c r="EK702" s="67">
        <f>CR702*1.5</f>
        <v>31.75167785234899</v>
      </c>
      <c r="EL702" s="67">
        <f>CI702/3</f>
        <v>0.84</v>
      </c>
    </row>
    <row r="703" spans="1:142" s="6" customFormat="1">
      <c r="A703" s="7"/>
      <c r="B703" s="7" t="s">
        <v>570</v>
      </c>
      <c r="C703" s="33" t="s">
        <v>530</v>
      </c>
      <c r="D703" s="7"/>
      <c r="E703" s="7"/>
      <c r="F703" s="7"/>
      <c r="G703" s="7"/>
      <c r="H703" s="7"/>
      <c r="I703" s="67">
        <v>3.62</v>
      </c>
      <c r="J703" s="67">
        <v>3.65</v>
      </c>
      <c r="K703" s="67">
        <v>0.38179999999999997</v>
      </c>
      <c r="L703" s="67">
        <v>73.760000000000005</v>
      </c>
      <c r="M703" s="67">
        <v>7.4700000000000003E-2</v>
      </c>
      <c r="N703" s="67">
        <v>8.6900000000000005E-2</v>
      </c>
      <c r="O703" s="67">
        <v>0.62890000000000001</v>
      </c>
      <c r="P703" s="67">
        <v>0.1027</v>
      </c>
      <c r="Q703" s="67">
        <v>12.06</v>
      </c>
      <c r="R703" s="67">
        <v>0</v>
      </c>
      <c r="S703" s="67">
        <v>94.365099999999998</v>
      </c>
      <c r="V703" s="67">
        <f t="shared" si="990"/>
        <v>3.8361640055486617</v>
      </c>
      <c r="W703" s="67"/>
      <c r="X703" s="67">
        <f t="shared" si="991"/>
        <v>3.8679554199592863</v>
      </c>
      <c r="Y703" s="67"/>
      <c r="Z703" s="67">
        <f t="shared" si="992"/>
        <v>0.40459873406587815</v>
      </c>
      <c r="AA703" s="67"/>
      <c r="AB703" s="67">
        <f t="shared" si="993"/>
        <v>78.164490897588195</v>
      </c>
      <c r="AC703" s="67"/>
      <c r="AD703" s="67">
        <f t="shared" si="994"/>
        <v>7.9160621882454429E-2</v>
      </c>
      <c r="AE703" s="67"/>
      <c r="AF703" s="67">
        <f t="shared" si="995"/>
        <v>9.2089130409441639E-2</v>
      </c>
      <c r="AG703" s="67"/>
      <c r="AH703" s="67">
        <f t="shared" si="996"/>
        <v>0.66645401742805344</v>
      </c>
      <c r="AI703" s="67"/>
      <c r="AJ703" s="62">
        <f t="shared" si="997"/>
        <v>0.10883260866570374</v>
      </c>
      <c r="AK703" s="62"/>
      <c r="AL703" s="67">
        <f t="shared" si="998"/>
        <v>12.780148593070956</v>
      </c>
      <c r="AM703" s="67"/>
      <c r="AN703" s="62">
        <f t="shared" si="999"/>
        <v>0</v>
      </c>
      <c r="AO703" s="62"/>
      <c r="AP703" s="67">
        <f t="shared" si="1000"/>
        <v>7.7041194255079475</v>
      </c>
      <c r="AQ703" s="67"/>
      <c r="AR703" s="67"/>
      <c r="AS703" s="67"/>
      <c r="AT703" s="67"/>
      <c r="AU703" s="67"/>
      <c r="AV703" s="67"/>
      <c r="AW703" s="67"/>
      <c r="AX703" s="67"/>
      <c r="AY703" s="67">
        <v>34.67</v>
      </c>
      <c r="AZ703" s="67"/>
      <c r="BA703" s="67"/>
      <c r="BB703" s="67"/>
      <c r="BC703" s="67">
        <v>4574.09</v>
      </c>
      <c r="BD703" s="67">
        <v>4.4400000000000004</v>
      </c>
      <c r="BE703" s="67"/>
      <c r="BF703" s="67"/>
      <c r="BG703" s="67" t="s">
        <v>571</v>
      </c>
      <c r="BH703" s="67"/>
      <c r="BI703" s="67">
        <v>0.25</v>
      </c>
      <c r="BJ703" s="67"/>
      <c r="BK703" s="67"/>
      <c r="BL703" s="67"/>
      <c r="BM703" s="67">
        <v>151.9</v>
      </c>
      <c r="BN703" s="67">
        <v>73.52</v>
      </c>
      <c r="BO703" s="67">
        <v>13.32</v>
      </c>
      <c r="BP703" s="67">
        <v>57.95</v>
      </c>
      <c r="BQ703" s="67">
        <v>8.19</v>
      </c>
      <c r="BR703" s="67"/>
      <c r="BS703" s="67">
        <v>7.49</v>
      </c>
      <c r="BT703" s="67">
        <v>1270.53</v>
      </c>
      <c r="BU703" s="67">
        <v>16.12</v>
      </c>
      <c r="BV703" s="67">
        <v>31.59</v>
      </c>
      <c r="BW703" s="67">
        <v>3.54</v>
      </c>
      <c r="BX703" s="67">
        <v>11.87</v>
      </c>
      <c r="BY703" s="67">
        <v>2.4900000000000002</v>
      </c>
      <c r="BZ703" s="67">
        <v>0.254</v>
      </c>
      <c r="CA703" s="67">
        <v>1.95</v>
      </c>
      <c r="CB703" s="67">
        <v>0.375</v>
      </c>
      <c r="CC703" s="67">
        <v>2.23</v>
      </c>
      <c r="CD703" s="67">
        <v>0.48299999999999998</v>
      </c>
      <c r="CE703" s="67">
        <v>1.42</v>
      </c>
      <c r="CF703" s="67">
        <v>0.22700000000000001</v>
      </c>
      <c r="CG703" s="67">
        <v>1.5</v>
      </c>
      <c r="CH703" s="67">
        <v>0.224</v>
      </c>
      <c r="CI703" s="67">
        <v>2.33</v>
      </c>
      <c r="CJ703" s="67">
        <v>0.85499999999999998</v>
      </c>
      <c r="CK703" s="67">
        <v>17.010000000000002</v>
      </c>
      <c r="CL703" s="67">
        <v>13.66</v>
      </c>
      <c r="CM703" s="67">
        <v>5.42</v>
      </c>
      <c r="CN703" s="67">
        <f>BU703/CL703</f>
        <v>1.1800878477306003</v>
      </c>
      <c r="CO703" s="67">
        <f>BU703/CG703</f>
        <v>10.746666666666668</v>
      </c>
      <c r="CP703" s="67">
        <f>BM703/BU703</f>
        <v>9.4230769230769234</v>
      </c>
      <c r="CQ703" s="67">
        <f>BU703/BY703</f>
        <v>6.4738955823293169</v>
      </c>
      <c r="CR703" s="67">
        <f>BV703/CG703</f>
        <v>21.06</v>
      </c>
      <c r="CS703" s="67">
        <f>BP703/BS703</f>
        <v>7.7369826435246996</v>
      </c>
      <c r="CT703" s="67">
        <f>CK703/BX703</f>
        <v>1.4330244313395115</v>
      </c>
      <c r="CU703" s="67">
        <f>AY703/BO703</f>
        <v>2.6028528528528527</v>
      </c>
      <c r="CV703" s="67">
        <f>BQ703/BM703</f>
        <v>5.3917050691244237E-2</v>
      </c>
      <c r="CW703" s="67">
        <f>BT703/BV703</f>
        <v>40.219373219373217</v>
      </c>
      <c r="CX703" s="67">
        <f>BV703/CK703</f>
        <v>1.857142857142857</v>
      </c>
      <c r="CY703" s="67">
        <f>CM703/CL703</f>
        <v>0.39677891654465591</v>
      </c>
      <c r="CZ703" s="67">
        <f>BT703/BU703</f>
        <v>78.816997518610421</v>
      </c>
      <c r="DA703" s="67">
        <f>CM703/CK703</f>
        <v>0.31863609641387414</v>
      </c>
      <c r="DB703" s="67">
        <f>BT703/BM703</f>
        <v>8.3642527978933501</v>
      </c>
      <c r="DC703" s="67">
        <f>BQ703/CJ703</f>
        <v>9.5789473684210531</v>
      </c>
      <c r="DD703" s="67">
        <f>BT703/CL703</f>
        <v>93.010980966325036</v>
      </c>
      <c r="DE703" s="67">
        <f>CL703/CJ703</f>
        <v>15.976608187134504</v>
      </c>
      <c r="DF703" s="67">
        <f>BT703/BQ703</f>
        <v>155.13186813186815</v>
      </c>
      <c r="DG703" s="67">
        <f>BQ703/CL703</f>
        <v>0.59956076134699854</v>
      </c>
      <c r="DH703" s="67">
        <f>BM703/CI703</f>
        <v>65.193133047210296</v>
      </c>
      <c r="DI703" s="67">
        <f>BM703/BX703</f>
        <v>12.796967144060659</v>
      </c>
      <c r="DJ703" s="67">
        <f>BM703/BN703</f>
        <v>2.0661044613710557</v>
      </c>
      <c r="DK703" s="67">
        <f>BT703/BP703</f>
        <v>21.924590163934425</v>
      </c>
      <c r="DL703" s="67">
        <f>(M703*0.59933)/BP703*10000</f>
        <v>7.7256170836928391</v>
      </c>
      <c r="DM703" s="67">
        <f>BP703/BQ703</f>
        <v>7.0757020757020763</v>
      </c>
      <c r="DN703" s="67">
        <f>CC703/CH703</f>
        <v>9.9553571428571423</v>
      </c>
      <c r="DO703" s="67">
        <f>BU703/BQ703</f>
        <v>1.9682539682539686</v>
      </c>
      <c r="DP703" s="67">
        <f>BY703/CG703</f>
        <v>1.6600000000000001</v>
      </c>
      <c r="DQ703" s="67">
        <f>CJ703/CM703</f>
        <v>0.15774907749077491</v>
      </c>
      <c r="DR703" s="67">
        <f>BQ703/BP703</f>
        <v>0.14132873166522864</v>
      </c>
      <c r="DS703" s="67">
        <f>BV703/BZ703</f>
        <v>124.37007874015748</v>
      </c>
      <c r="DT703" s="67">
        <f>BV703/CI703</f>
        <v>13.557939914163089</v>
      </c>
      <c r="DU703" s="67">
        <f>BY703/BX703</f>
        <v>0.20977253580454933</v>
      </c>
      <c r="DV703" s="67">
        <f>BY703/BP703</f>
        <v>4.2968075927523726E-2</v>
      </c>
      <c r="DW703" s="67">
        <f>CH703/CI703</f>
        <v>9.6137339055793997E-2</v>
      </c>
      <c r="DX703" s="67">
        <f>(J703*0.83014)/BU703</f>
        <v>0.1879659429280397</v>
      </c>
      <c r="DY703" s="67">
        <f>BM703/CL703</f>
        <v>11.120058565153734</v>
      </c>
      <c r="DZ703" s="67">
        <f>BQ703/(M703*0.59933)</f>
        <v>182.93520133627126</v>
      </c>
      <c r="EA703" s="67">
        <f>BP703/CI703</f>
        <v>24.871244635193133</v>
      </c>
      <c r="EB703" s="67">
        <f>BQ703/CM703</f>
        <v>1.5110701107011069</v>
      </c>
      <c r="EC703" s="67">
        <f>BM703/BS703</f>
        <v>20.280373831775702</v>
      </c>
      <c r="ED703" s="67">
        <f>BV703/CM703</f>
        <v>5.8284132841328411</v>
      </c>
      <c r="EE703" s="67">
        <f>BN703/BX703</f>
        <v>6.1937657961246844</v>
      </c>
      <c r="EF703" s="67">
        <f>CM703/BU703</f>
        <v>0.33622828784119102</v>
      </c>
      <c r="EG703" s="67">
        <f>BT703/BU703*0.1</f>
        <v>7.8816997518610421</v>
      </c>
      <c r="EH703" s="67">
        <f>BT703/BU703*0.3</f>
        <v>23.645099255583126</v>
      </c>
      <c r="EI703" s="67">
        <f>DM703*1.1</f>
        <v>7.7832722832722849</v>
      </c>
      <c r="EJ703" s="67">
        <f>CY703*50</f>
        <v>19.838945827232795</v>
      </c>
      <c r="EK703" s="67">
        <f>CR703*1.5</f>
        <v>31.589999999999996</v>
      </c>
      <c r="EL703" s="67">
        <f>CI703/3</f>
        <v>0.77666666666666673</v>
      </c>
    </row>
    <row r="704" spans="1:142" s="6" customFormat="1">
      <c r="A704" s="7"/>
      <c r="B704" s="7" t="s">
        <v>572</v>
      </c>
      <c r="C704" s="33" t="s">
        <v>530</v>
      </c>
      <c r="D704" s="7"/>
      <c r="E704" s="7"/>
      <c r="F704" s="7"/>
      <c r="G704" s="7"/>
      <c r="H704" s="7"/>
      <c r="I704" s="67">
        <v>3.4</v>
      </c>
      <c r="J704" s="67">
        <v>3.62</v>
      </c>
      <c r="K704" s="67">
        <v>0.42</v>
      </c>
      <c r="L704" s="67">
        <v>73.599999999999994</v>
      </c>
      <c r="M704" s="67">
        <v>7.6600000000000001E-2</v>
      </c>
      <c r="N704" s="67">
        <v>9.6799999999999997E-2</v>
      </c>
      <c r="O704" s="67">
        <v>0.55710000000000004</v>
      </c>
      <c r="P704" s="67">
        <v>0</v>
      </c>
      <c r="Q704" s="67">
        <v>11.78</v>
      </c>
      <c r="R704" s="67">
        <v>2.4199999999999999E-2</v>
      </c>
      <c r="S704" s="67">
        <v>93.574799999999996</v>
      </c>
      <c r="V704" s="67">
        <f t="shared" si="990"/>
        <v>3.6334568708669428</v>
      </c>
      <c r="W704" s="67"/>
      <c r="X704" s="67">
        <f t="shared" si="991"/>
        <v>3.8685629036877454</v>
      </c>
      <c r="Y704" s="67"/>
      <c r="Z704" s="67">
        <f t="shared" si="992"/>
        <v>0.44883878993062232</v>
      </c>
      <c r="AA704" s="67"/>
      <c r="AB704" s="67">
        <f t="shared" si="993"/>
        <v>78.653654616413817</v>
      </c>
      <c r="AC704" s="67"/>
      <c r="AD704" s="67">
        <f t="shared" si="994"/>
        <v>8.1859645973061126E-2</v>
      </c>
      <c r="AE704" s="67"/>
      <c r="AF704" s="67">
        <f t="shared" si="995"/>
        <v>0.10344665444115297</v>
      </c>
      <c r="AG704" s="67"/>
      <c r="AH704" s="67">
        <f t="shared" si="996"/>
        <v>0.59535259492940418</v>
      </c>
      <c r="AI704" s="67"/>
      <c r="AJ704" s="62">
        <f t="shared" si="997"/>
        <v>0</v>
      </c>
      <c r="AK704" s="62"/>
      <c r="AL704" s="67">
        <f t="shared" si="998"/>
        <v>12.588859393768406</v>
      </c>
      <c r="AM704" s="67"/>
      <c r="AN704" s="62">
        <f t="shared" si="999"/>
        <v>2.5861663610288244E-2</v>
      </c>
      <c r="AO704" s="62"/>
      <c r="AP704" s="67">
        <f t="shared" si="1000"/>
        <v>7.5020197745546877</v>
      </c>
      <c r="AQ704" s="67"/>
      <c r="AR704" s="67"/>
      <c r="AS704" s="67"/>
      <c r="AT704" s="67"/>
      <c r="AU704" s="67"/>
      <c r="AV704" s="67"/>
      <c r="AW704" s="67"/>
      <c r="AX704" s="67"/>
      <c r="AY704" s="67">
        <v>29.59</v>
      </c>
      <c r="AZ704" s="67"/>
      <c r="BA704" s="67"/>
      <c r="BB704" s="67"/>
      <c r="BC704" s="67">
        <v>4574.09</v>
      </c>
      <c r="BD704" s="67">
        <v>3.43</v>
      </c>
      <c r="BE704" s="67"/>
      <c r="BF704" s="67"/>
      <c r="BG704" s="67" t="s">
        <v>573</v>
      </c>
      <c r="BH704" s="67"/>
      <c r="BI704" s="67">
        <v>0.23200000000000001</v>
      </c>
      <c r="BJ704" s="67"/>
      <c r="BK704" s="67"/>
      <c r="BL704" s="67"/>
      <c r="BM704" s="67">
        <v>121.12</v>
      </c>
      <c r="BN704" s="67">
        <v>68.84</v>
      </c>
      <c r="BO704" s="67">
        <v>10.16</v>
      </c>
      <c r="BP704" s="67">
        <v>47.85</v>
      </c>
      <c r="BQ704" s="67">
        <v>6.56</v>
      </c>
      <c r="BR704" s="67"/>
      <c r="BS704" s="67">
        <v>6.21</v>
      </c>
      <c r="BT704" s="67">
        <v>1035.8599999999999</v>
      </c>
      <c r="BU704" s="67">
        <v>15.39</v>
      </c>
      <c r="BV704" s="67">
        <v>30.21</v>
      </c>
      <c r="BW704" s="67">
        <v>3.14</v>
      </c>
      <c r="BX704" s="67">
        <v>10.51</v>
      </c>
      <c r="BY704" s="67">
        <v>2.2000000000000002</v>
      </c>
      <c r="BZ704" s="67">
        <v>0.29599999999999999</v>
      </c>
      <c r="CA704" s="67">
        <v>1.54</v>
      </c>
      <c r="CB704" s="67">
        <v>0.29299999999999998</v>
      </c>
      <c r="CC704" s="67">
        <v>1.66</v>
      </c>
      <c r="CD704" s="67">
        <v>0.30399999999999999</v>
      </c>
      <c r="CE704" s="67">
        <v>0.89200000000000002</v>
      </c>
      <c r="CF704" s="67">
        <v>0.15</v>
      </c>
      <c r="CG704" s="67">
        <v>1.2</v>
      </c>
      <c r="CH704" s="67">
        <v>0.158</v>
      </c>
      <c r="CI704" s="67">
        <v>1.96</v>
      </c>
      <c r="CJ704" s="67">
        <v>0.70599999999999996</v>
      </c>
      <c r="CK704" s="67">
        <v>14.03</v>
      </c>
      <c r="CL704" s="67">
        <v>11.26</v>
      </c>
      <c r="CM704" s="67">
        <v>4.49</v>
      </c>
      <c r="CN704" s="67">
        <f>BU704/CL704</f>
        <v>1.366785079928952</v>
      </c>
      <c r="CO704" s="67">
        <f>BU704/CG704</f>
        <v>12.825000000000001</v>
      </c>
      <c r="CP704" s="67">
        <f>BM704/BU704</f>
        <v>7.8700454840805714</v>
      </c>
      <c r="CQ704" s="67">
        <f>BU704/BY704</f>
        <v>6.9954545454545451</v>
      </c>
      <c r="CR704" s="67">
        <f>BV704/CG704</f>
        <v>25.175000000000001</v>
      </c>
      <c r="CS704" s="67">
        <f>BP704/BS704</f>
        <v>7.7053140096618362</v>
      </c>
      <c r="CT704" s="67">
        <f>CK704/BX704</f>
        <v>1.3349191246431968</v>
      </c>
      <c r="CU704" s="67">
        <f>AY704/BO704</f>
        <v>2.9124015748031495</v>
      </c>
      <c r="CV704" s="67">
        <f>BQ704/BM704</f>
        <v>5.4161162483487443E-2</v>
      </c>
      <c r="CW704" s="67">
        <f>BT704/BV704</f>
        <v>34.288646143661033</v>
      </c>
      <c r="CX704" s="67">
        <f>BV704/CK704</f>
        <v>2.1532430506058446</v>
      </c>
      <c r="CY704" s="67">
        <f>CM704/CL704</f>
        <v>0.39875666074600358</v>
      </c>
      <c r="CZ704" s="67">
        <f>BT704/BU704</f>
        <v>67.307342430149433</v>
      </c>
      <c r="DA704" s="67">
        <f>CM704/CK704</f>
        <v>0.32002851033499646</v>
      </c>
      <c r="DB704" s="67">
        <f>BT704/BM704</f>
        <v>8.5523447820343446</v>
      </c>
      <c r="DC704" s="67">
        <f>BQ704/CJ704</f>
        <v>9.2917847025495757</v>
      </c>
      <c r="DD704" s="67">
        <f>BT704/CL704</f>
        <v>91.994671403197145</v>
      </c>
      <c r="DE704" s="67">
        <f>CL704/CJ704</f>
        <v>15.94900849858357</v>
      </c>
      <c r="DF704" s="67">
        <f>BT704/BQ704</f>
        <v>157.90548780487805</v>
      </c>
      <c r="DG704" s="67">
        <f>BQ704/CL704</f>
        <v>0.58259325044404975</v>
      </c>
      <c r="DH704" s="67">
        <f>BM704/CI704</f>
        <v>61.795918367346943</v>
      </c>
      <c r="DI704" s="67">
        <f>BM704/BX704</f>
        <v>11.524262607040914</v>
      </c>
      <c r="DJ704" s="67">
        <f>BM704/BN704</f>
        <v>1.7594421847762929</v>
      </c>
      <c r="DK704" s="67">
        <f>BT704/BP704</f>
        <v>21.648066875653079</v>
      </c>
      <c r="DL704" s="67">
        <f>(M704*0.59933)/BP704*10000</f>
        <v>9.5942900731452454</v>
      </c>
      <c r="DM704" s="67">
        <f>BP704/BQ704</f>
        <v>7.2942073170731714</v>
      </c>
      <c r="DN704" s="67">
        <f>CC704/CH704</f>
        <v>10.50632911392405</v>
      </c>
      <c r="DO704" s="67">
        <f>BU704/BQ704</f>
        <v>2.3460365853658538</v>
      </c>
      <c r="DP704" s="67">
        <f>BY704/CG704</f>
        <v>1.8333333333333335</v>
      </c>
      <c r="DQ704" s="67">
        <f>CJ704/CM704</f>
        <v>0.1572383073496659</v>
      </c>
      <c r="DR704" s="67">
        <f>BQ704/BP704</f>
        <v>0.13709508881922675</v>
      </c>
      <c r="DS704" s="67">
        <f>BV704/BZ704</f>
        <v>102.06081081081082</v>
      </c>
      <c r="DT704" s="67">
        <f>BV704/CI704</f>
        <v>15.413265306122449</v>
      </c>
      <c r="DU704" s="67">
        <f>BY704/BX704</f>
        <v>0.20932445290199811</v>
      </c>
      <c r="DV704" s="67">
        <f>BY704/BP704</f>
        <v>4.5977011494252873E-2</v>
      </c>
      <c r="DW704" s="67">
        <f>CH704/CI704</f>
        <v>8.0612244897959193E-2</v>
      </c>
      <c r="DX704" s="67">
        <f>(J704*0.83014)/BU704</f>
        <v>0.19526359974009097</v>
      </c>
      <c r="DY704" s="67">
        <f>BM704/CL704</f>
        <v>10.756660746003552</v>
      </c>
      <c r="DZ704" s="67">
        <f>BQ704/(M704*0.59933)</f>
        <v>142.89237429141392</v>
      </c>
      <c r="EA704" s="67">
        <f>BP704/CI704</f>
        <v>24.413265306122451</v>
      </c>
      <c r="EB704" s="67">
        <f>BQ704/CM704</f>
        <v>1.4610244988864141</v>
      </c>
      <c r="EC704" s="67">
        <f>BM704/BS704</f>
        <v>19.504025764895331</v>
      </c>
      <c r="ED704" s="67">
        <f>BV704/CM704</f>
        <v>6.7282850779510017</v>
      </c>
      <c r="EE704" s="67">
        <f>BN704/BX704</f>
        <v>6.5499524262607043</v>
      </c>
      <c r="EF704" s="67">
        <f>CM704/BU704</f>
        <v>0.29174788823911629</v>
      </c>
      <c r="EG704" s="67">
        <f>BT704/BU704*0.1</f>
        <v>6.7307342430149433</v>
      </c>
      <c r="EH704" s="67">
        <f>BT704/BU704*0.3</f>
        <v>20.19220272904483</v>
      </c>
      <c r="EI704" s="67">
        <f>DM704*1.1</f>
        <v>8.0236280487804894</v>
      </c>
      <c r="EJ704" s="67">
        <f>CY704*50</f>
        <v>19.93783303730018</v>
      </c>
      <c r="EK704" s="67">
        <f>CR704*1.5</f>
        <v>37.762500000000003</v>
      </c>
      <c r="EL704" s="67">
        <f>CI704/3</f>
        <v>0.65333333333333332</v>
      </c>
    </row>
    <row r="705" spans="1:142" s="6" customFormat="1">
      <c r="A705" s="33"/>
      <c r="B705" s="7" t="s">
        <v>574</v>
      </c>
      <c r="C705" s="33" t="s">
        <v>530</v>
      </c>
      <c r="D705" s="7"/>
      <c r="E705" s="7"/>
      <c r="F705" s="7"/>
      <c r="G705" s="7"/>
      <c r="H705" s="7"/>
      <c r="I705" s="67">
        <v>3.58</v>
      </c>
      <c r="J705" s="67">
        <v>3.78</v>
      </c>
      <c r="K705" s="67">
        <v>0.49659999999999999</v>
      </c>
      <c r="L705" s="67">
        <v>73.540000000000006</v>
      </c>
      <c r="M705" s="67">
        <v>9.69E-2</v>
      </c>
      <c r="N705" s="67">
        <v>6.4500000000000002E-2</v>
      </c>
      <c r="O705" s="67">
        <v>0.58320000000000005</v>
      </c>
      <c r="P705" s="67">
        <v>9.0999999999999998E-2</v>
      </c>
      <c r="Q705" s="67">
        <v>11.95</v>
      </c>
      <c r="R705" s="67">
        <v>1.95E-2</v>
      </c>
      <c r="S705" s="67">
        <v>94.201800000000006</v>
      </c>
      <c r="V705" s="67">
        <f t="shared" si="990"/>
        <v>3.8003520102588269</v>
      </c>
      <c r="W705" s="67"/>
      <c r="X705" s="67">
        <f t="shared" si="991"/>
        <v>4.0126621784297107</v>
      </c>
      <c r="Y705" s="67"/>
      <c r="Z705" s="67">
        <f t="shared" si="992"/>
        <v>0.52716614756830538</v>
      </c>
      <c r="AA705" s="67"/>
      <c r="AB705" s="67">
        <f t="shared" si="993"/>
        <v>78.06644883643412</v>
      </c>
      <c r="AC705" s="67"/>
      <c r="AD705" s="67">
        <f t="shared" si="994"/>
        <v>0.10286427647879338</v>
      </c>
      <c r="AE705" s="67"/>
      <c r="AF705" s="67">
        <f t="shared" si="995"/>
        <v>6.8470029235110155E-2</v>
      </c>
      <c r="AG705" s="67"/>
      <c r="AH705" s="67">
        <f t="shared" si="996"/>
        <v>0.61909645038629835</v>
      </c>
      <c r="AI705" s="67"/>
      <c r="AJ705" s="62">
        <f t="shared" si="997"/>
        <v>9.6601126517752309E-2</v>
      </c>
      <c r="AK705" s="62"/>
      <c r="AL705" s="67">
        <f t="shared" si="998"/>
        <v>12.685532548210329</v>
      </c>
      <c r="AM705" s="67"/>
      <c r="AN705" s="62">
        <f t="shared" si="999"/>
        <v>2.0700241396661209E-2</v>
      </c>
      <c r="AO705" s="62"/>
      <c r="AP705" s="67">
        <f t="shared" si="1000"/>
        <v>7.8130141886885376</v>
      </c>
      <c r="AQ705" s="67"/>
      <c r="AR705" s="67"/>
      <c r="AS705" s="67"/>
      <c r="AT705" s="67"/>
      <c r="AU705" s="67"/>
      <c r="AV705" s="67"/>
      <c r="AW705" s="67"/>
      <c r="AX705" s="67"/>
      <c r="AY705" s="67"/>
      <c r="AZ705" s="67"/>
      <c r="BA705" s="67"/>
      <c r="BB705" s="67"/>
      <c r="BC705" s="67"/>
      <c r="BD705" s="67"/>
      <c r="BE705" s="67"/>
      <c r="BF705" s="67"/>
      <c r="BG705" s="67"/>
      <c r="BH705" s="67"/>
      <c r="BI705" s="67"/>
      <c r="BJ705" s="67"/>
      <c r="BK705" s="67"/>
      <c r="BL705" s="67"/>
      <c r="BM705" s="67"/>
      <c r="BN705" s="67"/>
      <c r="BO705" s="67"/>
      <c r="BP705" s="67"/>
      <c r="BQ705" s="67"/>
      <c r="BR705" s="67"/>
      <c r="BS705" s="67"/>
      <c r="BT705" s="67"/>
      <c r="BU705" s="67"/>
      <c r="BV705" s="67"/>
      <c r="BW705" s="67"/>
      <c r="BX705" s="67"/>
      <c r="BY705" s="67"/>
      <c r="BZ705" s="67"/>
      <c r="CA705" s="67"/>
      <c r="CB705" s="67"/>
      <c r="CC705" s="67"/>
      <c r="CD705" s="67"/>
      <c r="CE705" s="67"/>
      <c r="CF705" s="67"/>
      <c r="CG705" s="67"/>
      <c r="CH705" s="67"/>
      <c r="CI705" s="67"/>
      <c r="CJ705" s="67"/>
      <c r="CK705" s="67"/>
      <c r="CL705" s="67"/>
      <c r="CM705" s="67"/>
      <c r="CN705" s="67"/>
      <c r="CO705" s="67"/>
      <c r="CP705" s="67"/>
      <c r="CQ705" s="67"/>
      <c r="CR705" s="67"/>
      <c r="CS705" s="67"/>
      <c r="CT705" s="67"/>
      <c r="CU705" s="67"/>
      <c r="CV705" s="67"/>
      <c r="CW705" s="67"/>
      <c r="CX705" s="67"/>
      <c r="CY705" s="67"/>
      <c r="CZ705" s="67"/>
      <c r="DA705" s="67"/>
      <c r="DB705" s="67"/>
      <c r="DC705" s="67"/>
      <c r="DD705" s="67"/>
      <c r="DE705" s="67"/>
      <c r="DF705" s="67"/>
      <c r="DG705" s="67"/>
      <c r="DH705" s="67"/>
      <c r="DI705" s="67"/>
      <c r="DJ705" s="67"/>
      <c r="DK705" s="67"/>
      <c r="DL705" s="67"/>
      <c r="DM705" s="67"/>
      <c r="DN705" s="67"/>
      <c r="DO705" s="67"/>
      <c r="DP705" s="67"/>
      <c r="DQ705" s="67"/>
      <c r="DR705" s="67"/>
      <c r="DS705" s="67"/>
      <c r="DT705" s="67"/>
      <c r="DU705" s="67"/>
      <c r="DV705" s="67"/>
      <c r="DW705" s="67"/>
      <c r="DX705" s="67"/>
      <c r="DY705" s="67"/>
      <c r="DZ705" s="67"/>
      <c r="EA705" s="67"/>
      <c r="EB705" s="67"/>
      <c r="EC705" s="67"/>
      <c r="ED705" s="67"/>
      <c r="EE705" s="67"/>
      <c r="EF705" s="67"/>
      <c r="EG705" s="67"/>
      <c r="EH705" s="67"/>
      <c r="EI705" s="67"/>
      <c r="EJ705" s="67"/>
      <c r="EK705" s="67"/>
      <c r="EL705" s="67"/>
    </row>
    <row r="706" spans="1:142" s="6" customFormat="1">
      <c r="A706" s="33" t="s">
        <v>575</v>
      </c>
      <c r="B706" s="7" t="s">
        <v>576</v>
      </c>
      <c r="C706" s="33" t="s">
        <v>530</v>
      </c>
      <c r="D706" s="7"/>
      <c r="E706" s="7"/>
      <c r="F706" s="7"/>
      <c r="G706" s="7"/>
      <c r="H706" s="7"/>
      <c r="I706" s="67">
        <v>3.53</v>
      </c>
      <c r="J706" s="67">
        <v>3.67</v>
      </c>
      <c r="K706" s="67">
        <v>0.64929999999999999</v>
      </c>
      <c r="L706" s="67">
        <v>73.17</v>
      </c>
      <c r="M706" s="67">
        <v>6.9500000000000006E-2</v>
      </c>
      <c r="N706" s="67">
        <v>9.01E-2</v>
      </c>
      <c r="O706" s="67">
        <v>0.66879999999999995</v>
      </c>
      <c r="P706" s="67">
        <v>7.9100000000000004E-2</v>
      </c>
      <c r="Q706" s="67">
        <v>12.14</v>
      </c>
      <c r="R706" s="67">
        <v>1.8700000000000001E-2</v>
      </c>
      <c r="S706" s="67">
        <v>94.085599999999999</v>
      </c>
      <c r="V706" s="67">
        <f t="shared" si="990"/>
        <v>3.7519025228090164</v>
      </c>
      <c r="W706" s="67"/>
      <c r="X706" s="67">
        <f t="shared" si="991"/>
        <v>3.9007031894360029</v>
      </c>
      <c r="Y706" s="67"/>
      <c r="Z706" s="67">
        <f t="shared" si="992"/>
        <v>0.69011623457787374</v>
      </c>
      <c r="AA706" s="67"/>
      <c r="AB706" s="67">
        <f t="shared" si="993"/>
        <v>77.769605550690017</v>
      </c>
      <c r="AC706" s="67"/>
      <c r="AD706" s="67">
        <f t="shared" si="994"/>
        <v>7.3868902361254013E-2</v>
      </c>
      <c r="AE706" s="67"/>
      <c r="AF706" s="67">
        <f t="shared" si="995"/>
        <v>9.5763857593510596E-2</v>
      </c>
      <c r="AG706" s="67"/>
      <c r="AH706" s="67">
        <f t="shared" si="996"/>
        <v>0.71084204171520404</v>
      </c>
      <c r="AI706" s="67"/>
      <c r="AJ706" s="62">
        <f t="shared" si="997"/>
        <v>8.4072376644247382E-2</v>
      </c>
      <c r="AK706" s="62"/>
      <c r="AL706" s="67">
        <f t="shared" si="998"/>
        <v>12.903143520368687</v>
      </c>
      <c r="AM706" s="67"/>
      <c r="AN706" s="62">
        <f t="shared" si="999"/>
        <v>1.9875517613747482E-2</v>
      </c>
      <c r="AO706" s="62"/>
      <c r="AP706" s="67">
        <f t="shared" si="1000"/>
        <v>7.6526057122450197</v>
      </c>
      <c r="AQ706" s="67"/>
      <c r="AR706" s="67"/>
      <c r="AS706" s="67"/>
      <c r="AT706" s="67"/>
      <c r="AU706" s="67"/>
      <c r="AV706" s="67"/>
      <c r="AW706" s="67"/>
      <c r="AX706" s="67"/>
      <c r="AY706" s="67"/>
      <c r="AZ706" s="67"/>
      <c r="BA706" s="67"/>
      <c r="BB706" s="67"/>
      <c r="BC706" s="67"/>
      <c r="BD706" s="67"/>
      <c r="BE706" s="67"/>
      <c r="BF706" s="67"/>
      <c r="BG706" s="67"/>
      <c r="BH706" s="67"/>
      <c r="BI706" s="67"/>
      <c r="BJ706" s="67"/>
      <c r="BK706" s="67"/>
      <c r="BL706" s="67"/>
      <c r="BM706" s="67"/>
      <c r="BN706" s="67"/>
      <c r="BO706" s="67"/>
      <c r="BP706" s="67"/>
      <c r="BQ706" s="67"/>
      <c r="BR706" s="67"/>
      <c r="BS706" s="67"/>
      <c r="BT706" s="67"/>
      <c r="BU706" s="67"/>
      <c r="BV706" s="67"/>
      <c r="BW706" s="67"/>
      <c r="BX706" s="67"/>
      <c r="BY706" s="67"/>
      <c r="BZ706" s="67"/>
      <c r="CA706" s="67"/>
      <c r="CB706" s="67"/>
      <c r="CC706" s="67"/>
      <c r="CD706" s="67"/>
      <c r="CE706" s="67"/>
      <c r="CF706" s="67"/>
      <c r="CG706" s="67"/>
      <c r="CH706" s="67"/>
      <c r="CI706" s="67"/>
      <c r="CJ706" s="67"/>
      <c r="CK706" s="67"/>
      <c r="CL706" s="67"/>
      <c r="CM706" s="67"/>
      <c r="CN706" s="67"/>
      <c r="CO706" s="67"/>
      <c r="CP706" s="67"/>
      <c r="CQ706" s="67"/>
      <c r="CR706" s="67"/>
      <c r="CS706" s="67"/>
      <c r="CT706" s="67"/>
      <c r="CU706" s="67"/>
      <c r="CV706" s="67"/>
      <c r="CW706" s="67"/>
      <c r="CX706" s="67"/>
      <c r="CY706" s="67"/>
      <c r="CZ706" s="67"/>
      <c r="DA706" s="67"/>
      <c r="DB706" s="67"/>
      <c r="DC706" s="67"/>
      <c r="DD706" s="67"/>
      <c r="DE706" s="67"/>
      <c r="DF706" s="67"/>
      <c r="DG706" s="67"/>
      <c r="DH706" s="67"/>
      <c r="DI706" s="67"/>
      <c r="DJ706" s="67"/>
      <c r="DK706" s="67"/>
      <c r="DL706" s="67"/>
      <c r="DM706" s="67"/>
      <c r="DN706" s="67"/>
      <c r="DO706" s="67"/>
      <c r="DP706" s="67"/>
      <c r="DQ706" s="67"/>
      <c r="DR706" s="67"/>
      <c r="DS706" s="67"/>
      <c r="DT706" s="67"/>
      <c r="DU706" s="67"/>
      <c r="DV706" s="67"/>
      <c r="DW706" s="67"/>
      <c r="DX706" s="67"/>
      <c r="DY706" s="67"/>
      <c r="DZ706" s="67"/>
      <c r="EA706" s="67"/>
      <c r="EB706" s="67"/>
      <c r="EC706" s="67"/>
      <c r="ED706" s="67"/>
      <c r="EE706" s="67"/>
      <c r="EF706" s="67"/>
      <c r="EG706" s="67"/>
      <c r="EH706" s="67"/>
      <c r="EI706" s="67"/>
      <c r="EJ706" s="67"/>
      <c r="EK706" s="67"/>
      <c r="EL706" s="67"/>
    </row>
    <row r="707" spans="1:142" s="6" customFormat="1">
      <c r="A707" s="7"/>
      <c r="B707" s="7" t="s">
        <v>577</v>
      </c>
      <c r="C707" s="33" t="s">
        <v>530</v>
      </c>
      <c r="D707" s="7"/>
      <c r="E707" s="7"/>
      <c r="F707" s="7"/>
      <c r="G707" s="7"/>
      <c r="H707" s="7"/>
      <c r="I707" s="67">
        <v>3.26</v>
      </c>
      <c r="J707" s="67">
        <v>3.85</v>
      </c>
      <c r="K707" s="67">
        <v>0.62980000000000003</v>
      </c>
      <c r="L707" s="67">
        <v>72.239999999999995</v>
      </c>
      <c r="M707" s="67">
        <v>6.0699999999999997E-2</v>
      </c>
      <c r="N707" s="67">
        <v>5.67E-2</v>
      </c>
      <c r="O707" s="67">
        <v>0.57779999999999998</v>
      </c>
      <c r="P707" s="67">
        <v>2.5899999999999999E-2</v>
      </c>
      <c r="Q707" s="67">
        <v>11.71</v>
      </c>
      <c r="R707" s="67">
        <v>5.62E-2</v>
      </c>
      <c r="S707" s="67">
        <v>92.467100000000002</v>
      </c>
      <c r="V707" s="67">
        <f t="shared" si="990"/>
        <v>3.5255782867636163</v>
      </c>
      <c r="W707" s="67"/>
      <c r="X707" s="67">
        <f t="shared" si="991"/>
        <v>4.1636430687239034</v>
      </c>
      <c r="Y707" s="67"/>
      <c r="Z707" s="67">
        <f t="shared" si="992"/>
        <v>0.68110711809930236</v>
      </c>
      <c r="AA707" s="67"/>
      <c r="AB707" s="67">
        <f t="shared" si="993"/>
        <v>78.125084489510328</v>
      </c>
      <c r="AC707" s="67"/>
      <c r="AD707" s="67">
        <f t="shared" si="994"/>
        <v>6.5644969940659978E-2</v>
      </c>
      <c r="AE707" s="67"/>
      <c r="AF707" s="67">
        <f t="shared" si="995"/>
        <v>6.131910701211566E-2</v>
      </c>
      <c r="AG707" s="67"/>
      <c r="AH707" s="67">
        <f t="shared" si="996"/>
        <v>0.62487090002822621</v>
      </c>
      <c r="AI707" s="67"/>
      <c r="AJ707" s="62">
        <f t="shared" si="997"/>
        <v>2.8009962462324435E-2</v>
      </c>
      <c r="AK707" s="62"/>
      <c r="AL707" s="67">
        <f t="shared" si="998"/>
        <v>12.663963723313481</v>
      </c>
      <c r="AM707" s="67"/>
      <c r="AN707" s="62">
        <f t="shared" si="999"/>
        <v>6.0778374146047622E-2</v>
      </c>
      <c r="AO707" s="62"/>
      <c r="AP707" s="67">
        <f t="shared" si="1000"/>
        <v>7.6892213554875202</v>
      </c>
      <c r="AQ707" s="67"/>
      <c r="AR707" s="67"/>
      <c r="AS707" s="67"/>
      <c r="AT707" s="67"/>
      <c r="AU707" s="67"/>
      <c r="AV707" s="67"/>
      <c r="AW707" s="67"/>
      <c r="AX707" s="67"/>
      <c r="AY707" s="67"/>
      <c r="AZ707" s="67"/>
      <c r="BA707" s="67"/>
      <c r="BB707" s="67"/>
      <c r="BC707" s="67"/>
      <c r="BD707" s="67"/>
      <c r="BE707" s="67"/>
      <c r="BF707" s="67"/>
      <c r="BG707" s="67"/>
      <c r="BH707" s="67"/>
      <c r="BI707" s="67"/>
      <c r="BJ707" s="67"/>
      <c r="BK707" s="67"/>
      <c r="BL707" s="67"/>
      <c r="BM707" s="67"/>
      <c r="BN707" s="67"/>
      <c r="BO707" s="67"/>
      <c r="BP707" s="67"/>
      <c r="BQ707" s="67"/>
      <c r="BR707" s="67"/>
      <c r="BS707" s="67"/>
      <c r="BT707" s="67"/>
      <c r="BU707" s="67"/>
      <c r="BV707" s="67"/>
      <c r="BW707" s="67"/>
      <c r="BX707" s="67"/>
      <c r="BY707" s="67"/>
      <c r="BZ707" s="67"/>
      <c r="CA707" s="67"/>
      <c r="CB707" s="67"/>
      <c r="CC707" s="67"/>
      <c r="CD707" s="67"/>
      <c r="CE707" s="67"/>
      <c r="CF707" s="67"/>
      <c r="CG707" s="67"/>
      <c r="CH707" s="67"/>
      <c r="CI707" s="67"/>
      <c r="CJ707" s="67"/>
      <c r="CK707" s="67"/>
      <c r="CL707" s="67"/>
      <c r="CM707" s="67"/>
      <c r="CN707" s="67"/>
      <c r="CO707" s="67"/>
      <c r="CP707" s="67"/>
      <c r="CQ707" s="67"/>
      <c r="CR707" s="67"/>
      <c r="CS707" s="67"/>
      <c r="CT707" s="67"/>
      <c r="CU707" s="67"/>
      <c r="CV707" s="67"/>
      <c r="CW707" s="67"/>
      <c r="CX707" s="67"/>
      <c r="CY707" s="67"/>
      <c r="CZ707" s="67"/>
      <c r="DA707" s="67"/>
      <c r="DB707" s="67"/>
      <c r="DC707" s="67"/>
      <c r="DD707" s="67"/>
      <c r="DE707" s="67"/>
      <c r="DF707" s="67"/>
      <c r="DG707" s="67"/>
      <c r="DH707" s="67"/>
      <c r="DI707" s="67"/>
      <c r="DJ707" s="67"/>
      <c r="DK707" s="67"/>
      <c r="DL707" s="67"/>
      <c r="DM707" s="67"/>
      <c r="DN707" s="67"/>
      <c r="DO707" s="67"/>
      <c r="DP707" s="67"/>
      <c r="DQ707" s="67"/>
      <c r="DR707" s="67"/>
      <c r="DS707" s="67"/>
      <c r="DT707" s="67"/>
      <c r="DU707" s="67"/>
      <c r="DV707" s="67"/>
      <c r="DW707" s="67"/>
      <c r="DX707" s="67"/>
      <c r="DY707" s="67"/>
      <c r="DZ707" s="67"/>
      <c r="EA707" s="67"/>
      <c r="EB707" s="67"/>
      <c r="EC707" s="67"/>
      <c r="ED707" s="67"/>
      <c r="EE707" s="67"/>
      <c r="EF707" s="67"/>
      <c r="EG707" s="67"/>
      <c r="EH707" s="67"/>
      <c r="EI707" s="67"/>
      <c r="EJ707" s="67"/>
      <c r="EK707" s="67"/>
      <c r="EL707" s="67"/>
    </row>
    <row r="708" spans="1:142" s="6" customFormat="1">
      <c r="A708" s="7"/>
      <c r="B708" s="7" t="s">
        <v>578</v>
      </c>
      <c r="C708" s="33" t="s">
        <v>530</v>
      </c>
      <c r="D708" s="7"/>
      <c r="E708" s="7"/>
      <c r="F708" s="7"/>
      <c r="G708" s="7"/>
      <c r="H708" s="7"/>
      <c r="I708" s="67">
        <v>3.53</v>
      </c>
      <c r="J708" s="67">
        <v>3.67</v>
      </c>
      <c r="K708" s="67">
        <v>0.57289999999999996</v>
      </c>
      <c r="L708" s="67">
        <v>74.209999999999994</v>
      </c>
      <c r="M708" s="67">
        <v>7.4399999999999994E-2</v>
      </c>
      <c r="N708" s="67">
        <v>9.7600000000000006E-2</v>
      </c>
      <c r="O708" s="67">
        <v>0.64119999999999999</v>
      </c>
      <c r="P708" s="67">
        <v>3.6499999999999998E-2</v>
      </c>
      <c r="Q708" s="67">
        <v>12.19</v>
      </c>
      <c r="R708" s="67">
        <v>3.4599999999999999E-2</v>
      </c>
      <c r="S708" s="67">
        <v>95.057299999999998</v>
      </c>
      <c r="V708" s="67">
        <f t="shared" si="990"/>
        <v>3.7135496169152709</v>
      </c>
      <c r="W708" s="67"/>
      <c r="X708" s="67">
        <f t="shared" si="991"/>
        <v>3.8608292051215423</v>
      </c>
      <c r="Y708" s="67"/>
      <c r="Z708" s="67">
        <f t="shared" si="992"/>
        <v>0.60268911488123478</v>
      </c>
      <c r="AA708" s="67"/>
      <c r="AB708" s="67">
        <f t="shared" si="993"/>
        <v>78.068701719909981</v>
      </c>
      <c r="AC708" s="67"/>
      <c r="AD708" s="67">
        <f t="shared" si="994"/>
        <v>7.8268581161047068E-2</v>
      </c>
      <c r="AE708" s="67"/>
      <c r="AF708" s="67">
        <f t="shared" si="995"/>
        <v>0.10267491292094348</v>
      </c>
      <c r="AG708" s="67"/>
      <c r="AH708" s="67">
        <f t="shared" si="996"/>
        <v>0.67454051398472292</v>
      </c>
      <c r="AI708" s="67"/>
      <c r="AJ708" s="62">
        <f t="shared" si="997"/>
        <v>3.8397892639492184E-2</v>
      </c>
      <c r="AK708" s="62"/>
      <c r="AL708" s="67">
        <f t="shared" si="998"/>
        <v>12.823844144531771</v>
      </c>
      <c r="AM708" s="67"/>
      <c r="AN708" s="62">
        <f t="shared" si="999"/>
        <v>3.6399098228121353E-2</v>
      </c>
      <c r="AO708" s="62"/>
      <c r="AP708" s="67">
        <f t="shared" si="1000"/>
        <v>7.5743788220368131</v>
      </c>
      <c r="AQ708" s="67"/>
      <c r="AR708" s="67"/>
      <c r="AS708" s="67"/>
      <c r="AT708" s="67"/>
      <c r="AU708" s="67"/>
      <c r="AV708" s="67"/>
      <c r="AW708" s="67"/>
      <c r="AX708" s="67"/>
      <c r="AY708" s="67"/>
      <c r="AZ708" s="67"/>
      <c r="BA708" s="67"/>
      <c r="BB708" s="67"/>
      <c r="BC708" s="67"/>
      <c r="BD708" s="67"/>
      <c r="BE708" s="67"/>
      <c r="BF708" s="67"/>
      <c r="BG708" s="67"/>
      <c r="BH708" s="67"/>
      <c r="BI708" s="67"/>
      <c r="BJ708" s="67"/>
      <c r="BK708" s="67"/>
      <c r="BL708" s="67"/>
      <c r="BM708" s="67"/>
      <c r="BN708" s="67"/>
      <c r="BO708" s="67"/>
      <c r="BP708" s="67"/>
      <c r="BQ708" s="67"/>
      <c r="BR708" s="67"/>
      <c r="BS708" s="67"/>
      <c r="BT708" s="67"/>
      <c r="BU708" s="67"/>
      <c r="BV708" s="67"/>
      <c r="BW708" s="67"/>
      <c r="BX708" s="67"/>
      <c r="BY708" s="67"/>
      <c r="BZ708" s="67"/>
      <c r="CA708" s="67"/>
      <c r="CB708" s="67"/>
      <c r="CC708" s="67"/>
      <c r="CD708" s="67"/>
      <c r="CE708" s="67"/>
      <c r="CF708" s="67"/>
      <c r="CG708" s="67"/>
      <c r="CH708" s="67"/>
      <c r="CI708" s="67"/>
      <c r="CJ708" s="67"/>
      <c r="CK708" s="67"/>
      <c r="CL708" s="67"/>
      <c r="CM708" s="67"/>
      <c r="CN708" s="67"/>
      <c r="CO708" s="67"/>
      <c r="CP708" s="67"/>
      <c r="CQ708" s="67"/>
      <c r="CR708" s="67"/>
      <c r="CS708" s="67"/>
      <c r="CT708" s="67"/>
      <c r="CU708" s="67"/>
      <c r="CV708" s="67"/>
      <c r="CW708" s="67"/>
      <c r="CX708" s="67"/>
      <c r="CY708" s="67"/>
      <c r="CZ708" s="67"/>
      <c r="DA708" s="67"/>
      <c r="DB708" s="67"/>
      <c r="DC708" s="67"/>
      <c r="DD708" s="67"/>
      <c r="DE708" s="67"/>
      <c r="DF708" s="67"/>
      <c r="DG708" s="67"/>
      <c r="DH708" s="67"/>
      <c r="DI708" s="67"/>
      <c r="DJ708" s="67"/>
      <c r="DK708" s="67"/>
      <c r="DL708" s="67"/>
      <c r="DM708" s="67"/>
      <c r="DN708" s="67"/>
      <c r="DO708" s="67"/>
      <c r="DP708" s="67"/>
      <c r="DQ708" s="67"/>
      <c r="DR708" s="67"/>
      <c r="DS708" s="67"/>
      <c r="DT708" s="67"/>
      <c r="DU708" s="67"/>
      <c r="DV708" s="67"/>
      <c r="DW708" s="67"/>
      <c r="DX708" s="67"/>
      <c r="DY708" s="67"/>
      <c r="DZ708" s="67"/>
      <c r="EA708" s="67"/>
      <c r="EB708" s="67"/>
      <c r="EC708" s="67"/>
      <c r="ED708" s="67"/>
      <c r="EE708" s="67"/>
      <c r="EF708" s="67"/>
      <c r="EG708" s="67"/>
      <c r="EH708" s="67"/>
      <c r="EI708" s="67"/>
      <c r="EJ708" s="67"/>
      <c r="EK708" s="67"/>
      <c r="EL708" s="67"/>
    </row>
    <row r="709" spans="1:142" s="6" customFormat="1">
      <c r="A709" s="7"/>
      <c r="B709" s="7" t="s">
        <v>579</v>
      </c>
      <c r="C709" s="33" t="s">
        <v>530</v>
      </c>
      <c r="D709" s="7"/>
      <c r="E709" s="7"/>
      <c r="F709" s="7"/>
      <c r="G709" s="7"/>
      <c r="H709" s="7"/>
      <c r="I709" s="67">
        <v>3.51</v>
      </c>
      <c r="J709" s="67">
        <v>3.83</v>
      </c>
      <c r="K709" s="67">
        <v>0.5222</v>
      </c>
      <c r="L709" s="67">
        <v>74.290000000000006</v>
      </c>
      <c r="M709" s="67">
        <v>8.3599999999999994E-2</v>
      </c>
      <c r="N709" s="67">
        <v>7.0400000000000004E-2</v>
      </c>
      <c r="O709" s="67">
        <v>0.58940000000000003</v>
      </c>
      <c r="P709" s="67">
        <v>2.98E-2</v>
      </c>
      <c r="Q709" s="67">
        <v>12.09</v>
      </c>
      <c r="R709" s="67">
        <v>6.4999999999999997E-3</v>
      </c>
      <c r="S709" s="67">
        <v>95.022000000000006</v>
      </c>
      <c r="V709" s="67">
        <f t="shared" si="990"/>
        <v>3.6938814169350249</v>
      </c>
      <c r="W709" s="67"/>
      <c r="X709" s="67">
        <f t="shared" si="991"/>
        <v>4.0306455347182757</v>
      </c>
      <c r="Y709" s="67"/>
      <c r="Z709" s="67">
        <f t="shared" si="992"/>
        <v>0.54955694470754135</v>
      </c>
      <c r="AA709" s="67"/>
      <c r="AB709" s="67">
        <f t="shared" si="993"/>
        <v>78.181894719117679</v>
      </c>
      <c r="AC709" s="67"/>
      <c r="AD709" s="67">
        <f t="shared" si="994"/>
        <v>8.7979625770874106E-2</v>
      </c>
      <c r="AE709" s="67"/>
      <c r="AF709" s="67">
        <f t="shared" si="995"/>
        <v>7.4088105912315044E-2</v>
      </c>
      <c r="AG709" s="67"/>
      <c r="AH709" s="67">
        <f t="shared" si="996"/>
        <v>0.62027740944202392</v>
      </c>
      <c r="AI709" s="67"/>
      <c r="AJ709" s="62">
        <f t="shared" si="997"/>
        <v>3.1361158468565173E-2</v>
      </c>
      <c r="AK709" s="62"/>
      <c r="AL709" s="67">
        <f t="shared" si="998"/>
        <v>12.723369324998421</v>
      </c>
      <c r="AM709" s="67"/>
      <c r="AN709" s="62">
        <f t="shared" si="999"/>
        <v>6.8405211424722697E-3</v>
      </c>
      <c r="AO709" s="62"/>
      <c r="AP709" s="67">
        <f t="shared" si="1000"/>
        <v>7.7245269516533011</v>
      </c>
      <c r="AQ709" s="67"/>
      <c r="AR709" s="67"/>
      <c r="AS709" s="67"/>
      <c r="AT709" s="67"/>
      <c r="AU709" s="67"/>
      <c r="AV709" s="67"/>
      <c r="AW709" s="67"/>
      <c r="AX709" s="67"/>
      <c r="AY709" s="67"/>
      <c r="AZ709" s="67"/>
      <c r="BA709" s="67"/>
      <c r="BB709" s="67"/>
      <c r="BC709" s="67"/>
      <c r="BD709" s="67"/>
      <c r="BE709" s="67"/>
      <c r="BF709" s="67"/>
      <c r="BG709" s="67"/>
      <c r="BH709" s="67"/>
      <c r="BI709" s="67"/>
      <c r="BJ709" s="67"/>
      <c r="BK709" s="67"/>
      <c r="BL709" s="67"/>
      <c r="BM709" s="67"/>
      <c r="BN709" s="67"/>
      <c r="BO709" s="67"/>
      <c r="BP709" s="67"/>
      <c r="BQ709" s="67"/>
      <c r="BR709" s="67"/>
      <c r="BS709" s="67"/>
      <c r="BT709" s="67"/>
      <c r="BU709" s="67"/>
      <c r="BV709" s="67"/>
      <c r="BW709" s="67"/>
      <c r="BX709" s="67"/>
      <c r="BY709" s="67"/>
      <c r="BZ709" s="67"/>
      <c r="CA709" s="67"/>
      <c r="CB709" s="67"/>
      <c r="CC709" s="67"/>
      <c r="CD709" s="67"/>
      <c r="CE709" s="67"/>
      <c r="CF709" s="67"/>
      <c r="CG709" s="67"/>
      <c r="CH709" s="67"/>
      <c r="CI709" s="67"/>
      <c r="CJ709" s="67"/>
      <c r="CK709" s="67"/>
      <c r="CL709" s="67"/>
      <c r="CM709" s="67"/>
      <c r="CN709" s="67"/>
      <c r="CO709" s="67"/>
      <c r="CP709" s="67"/>
      <c r="CQ709" s="67"/>
      <c r="CR709" s="67"/>
      <c r="CS709" s="67"/>
      <c r="CT709" s="67"/>
      <c r="CU709" s="67"/>
      <c r="CV709" s="67"/>
      <c r="CW709" s="67"/>
      <c r="CX709" s="67"/>
      <c r="CY709" s="67"/>
      <c r="CZ709" s="67"/>
      <c r="DA709" s="67"/>
      <c r="DB709" s="67"/>
      <c r="DC709" s="67"/>
      <c r="DD709" s="67"/>
      <c r="DE709" s="67"/>
      <c r="DF709" s="67"/>
      <c r="DG709" s="67"/>
      <c r="DH709" s="67"/>
      <c r="DI709" s="67"/>
      <c r="DJ709" s="67"/>
      <c r="DK709" s="67"/>
      <c r="DL709" s="67"/>
      <c r="DM709" s="67"/>
      <c r="DN709" s="67"/>
      <c r="DO709" s="67"/>
      <c r="DP709" s="67"/>
      <c r="DQ709" s="67"/>
      <c r="DR709" s="67"/>
      <c r="DS709" s="67"/>
      <c r="DT709" s="67"/>
      <c r="DU709" s="67"/>
      <c r="DV709" s="67"/>
      <c r="DW709" s="67"/>
      <c r="DX709" s="67"/>
      <c r="DY709" s="67"/>
      <c r="DZ709" s="67"/>
      <c r="EA709" s="67"/>
      <c r="EB709" s="67"/>
      <c r="EC709" s="67"/>
      <c r="ED709" s="67"/>
      <c r="EE709" s="67"/>
      <c r="EF709" s="67"/>
      <c r="EG709" s="67"/>
      <c r="EH709" s="67"/>
      <c r="EI709" s="67"/>
      <c r="EJ709" s="67"/>
      <c r="EK709" s="67"/>
      <c r="EL709" s="67"/>
    </row>
    <row r="710" spans="1:142" s="6" customFormat="1">
      <c r="A710" s="7"/>
      <c r="B710" s="7" t="s">
        <v>580</v>
      </c>
      <c r="C710" s="33" t="s">
        <v>530</v>
      </c>
      <c r="D710" s="7"/>
      <c r="E710" s="7"/>
      <c r="F710" s="7"/>
      <c r="G710" s="7"/>
      <c r="H710" s="7"/>
      <c r="I710" s="67">
        <v>3.46</v>
      </c>
      <c r="J710" s="67">
        <v>3.76</v>
      </c>
      <c r="K710" s="67">
        <v>0.51539999999999997</v>
      </c>
      <c r="L710" s="67">
        <v>73.010000000000005</v>
      </c>
      <c r="M710" s="67">
        <v>7.4700000000000003E-2</v>
      </c>
      <c r="N710" s="67">
        <v>6.5100000000000005E-2</v>
      </c>
      <c r="O710" s="67">
        <v>0.54869999999999997</v>
      </c>
      <c r="P710" s="67">
        <v>6.8500000000000005E-2</v>
      </c>
      <c r="Q710" s="67">
        <v>11.73</v>
      </c>
      <c r="R710" s="67">
        <v>2.1299999999999999E-2</v>
      </c>
      <c r="S710" s="67">
        <v>93.253799999999998</v>
      </c>
      <c r="V710" s="67">
        <f t="shared" si="990"/>
        <v>3.7103045666771757</v>
      </c>
      <c r="W710" s="67"/>
      <c r="X710" s="67">
        <f t="shared" si="991"/>
        <v>4.0320072747705726</v>
      </c>
      <c r="Y710" s="67"/>
      <c r="Z710" s="67">
        <f t="shared" si="992"/>
        <v>0.55268525250445555</v>
      </c>
      <c r="AA710" s="67"/>
      <c r="AB710" s="67">
        <f t="shared" si="993"/>
        <v>78.291715726329656</v>
      </c>
      <c r="AC710" s="67"/>
      <c r="AD710" s="67">
        <f t="shared" si="994"/>
        <v>8.0103974315255788E-2</v>
      </c>
      <c r="AE710" s="67"/>
      <c r="AF710" s="67">
        <f t="shared" si="995"/>
        <v>6.98094876562671E-2</v>
      </c>
      <c r="AG710" s="67"/>
      <c r="AH710" s="67">
        <f t="shared" si="996"/>
        <v>0.58839425310282267</v>
      </c>
      <c r="AI710" s="67"/>
      <c r="AJ710" s="62">
        <f t="shared" si="997"/>
        <v>7.3455451681325598E-2</v>
      </c>
      <c r="AK710" s="62"/>
      <c r="AL710" s="67">
        <f t="shared" si="998"/>
        <v>12.578575886451812</v>
      </c>
      <c r="AM710" s="67"/>
      <c r="AN710" s="62">
        <f t="shared" si="999"/>
        <v>2.2840892274631167E-2</v>
      </c>
      <c r="AO710" s="62"/>
      <c r="AP710" s="67">
        <f t="shared" si="1000"/>
        <v>7.7423118414477479</v>
      </c>
      <c r="AQ710" s="67"/>
      <c r="AR710" s="67"/>
      <c r="AS710" s="67"/>
      <c r="AT710" s="67"/>
      <c r="AU710" s="67"/>
      <c r="AV710" s="67"/>
      <c r="AW710" s="67"/>
      <c r="AX710" s="67"/>
      <c r="AY710" s="67"/>
      <c r="AZ710" s="67"/>
      <c r="BA710" s="67"/>
      <c r="BB710" s="67"/>
      <c r="BC710" s="67"/>
      <c r="BD710" s="67"/>
      <c r="BE710" s="67"/>
      <c r="BF710" s="67"/>
      <c r="BG710" s="67"/>
      <c r="BH710" s="67"/>
      <c r="BI710" s="67"/>
      <c r="BJ710" s="67"/>
      <c r="BK710" s="67"/>
      <c r="BL710" s="67"/>
      <c r="BM710" s="67"/>
      <c r="BN710" s="67"/>
      <c r="BO710" s="67"/>
      <c r="BP710" s="67"/>
      <c r="BQ710" s="67"/>
      <c r="BR710" s="67"/>
      <c r="BS710" s="67"/>
      <c r="BT710" s="67"/>
      <c r="BU710" s="67"/>
      <c r="BV710" s="67"/>
      <c r="BW710" s="67"/>
      <c r="BX710" s="67"/>
      <c r="BY710" s="67"/>
      <c r="BZ710" s="67"/>
      <c r="CA710" s="67"/>
      <c r="CB710" s="67"/>
      <c r="CC710" s="67"/>
      <c r="CD710" s="67"/>
      <c r="CE710" s="67"/>
      <c r="CF710" s="67"/>
      <c r="CG710" s="67"/>
      <c r="CH710" s="67"/>
      <c r="CI710" s="67"/>
      <c r="CJ710" s="67"/>
      <c r="CK710" s="67"/>
      <c r="CL710" s="67"/>
      <c r="CM710" s="67"/>
      <c r="CN710" s="67"/>
      <c r="CO710" s="67"/>
      <c r="CP710" s="67"/>
      <c r="CQ710" s="67"/>
      <c r="CR710" s="67"/>
      <c r="CS710" s="67"/>
      <c r="CT710" s="67"/>
      <c r="CU710" s="67"/>
      <c r="CV710" s="67"/>
      <c r="CW710" s="67"/>
      <c r="CX710" s="67"/>
      <c r="CY710" s="67"/>
      <c r="CZ710" s="67"/>
      <c r="DA710" s="67"/>
      <c r="DB710" s="67"/>
      <c r="DC710" s="67"/>
      <c r="DD710" s="67"/>
      <c r="DE710" s="67"/>
      <c r="DF710" s="67"/>
      <c r="DG710" s="67"/>
      <c r="DH710" s="67"/>
      <c r="DI710" s="67"/>
      <c r="DJ710" s="67"/>
      <c r="DK710" s="67"/>
      <c r="DL710" s="67"/>
      <c r="DM710" s="67"/>
      <c r="DN710" s="67"/>
      <c r="DO710" s="67"/>
      <c r="DP710" s="67"/>
      <c r="DQ710" s="67"/>
      <c r="DR710" s="67"/>
      <c r="DS710" s="67"/>
      <c r="DT710" s="67"/>
      <c r="DU710" s="67"/>
      <c r="DV710" s="67"/>
      <c r="DW710" s="67"/>
      <c r="DX710" s="67"/>
      <c r="DY710" s="67"/>
      <c r="DZ710" s="67"/>
      <c r="EA710" s="67"/>
      <c r="EB710" s="67"/>
      <c r="EC710" s="67"/>
      <c r="ED710" s="67"/>
      <c r="EE710" s="67"/>
      <c r="EF710" s="67"/>
      <c r="EG710" s="67"/>
      <c r="EH710" s="67"/>
      <c r="EI710" s="67"/>
      <c r="EJ710" s="67"/>
      <c r="EK710" s="67"/>
      <c r="EL710" s="67"/>
    </row>
    <row r="711" spans="1:142" s="6" customFormat="1">
      <c r="B711" s="7" t="s">
        <v>581</v>
      </c>
      <c r="C711" s="33" t="s">
        <v>530</v>
      </c>
      <c r="D711" s="7"/>
      <c r="E711" s="7"/>
      <c r="F711" s="7"/>
      <c r="G711" s="7"/>
      <c r="H711" s="7"/>
      <c r="I711" s="67">
        <v>3.48</v>
      </c>
      <c r="J711" s="67">
        <v>3.77</v>
      </c>
      <c r="K711" s="67">
        <v>0.56010000000000004</v>
      </c>
      <c r="L711" s="67">
        <v>73.77</v>
      </c>
      <c r="M711" s="67">
        <v>8.6800000000000002E-2</v>
      </c>
      <c r="N711" s="67">
        <v>6.0299999999999999E-2</v>
      </c>
      <c r="O711" s="67">
        <v>0.63490000000000002</v>
      </c>
      <c r="P711" s="67">
        <v>0</v>
      </c>
      <c r="Q711" s="67">
        <v>11.89</v>
      </c>
      <c r="R711" s="67">
        <v>1.5100000000000001E-2</v>
      </c>
      <c r="S711" s="67">
        <v>94.267300000000006</v>
      </c>
      <c r="V711" s="67">
        <f t="shared" si="990"/>
        <v>3.691630077449974</v>
      </c>
      <c r="W711" s="67"/>
      <c r="X711" s="67">
        <f t="shared" si="991"/>
        <v>3.9992659172374725</v>
      </c>
      <c r="Y711" s="67"/>
      <c r="Z711" s="67">
        <f t="shared" si="992"/>
        <v>0.59416149608612956</v>
      </c>
      <c r="AA711" s="67"/>
      <c r="AB711" s="67">
        <f t="shared" si="993"/>
        <v>78.256192762495573</v>
      </c>
      <c r="AC711" s="67"/>
      <c r="AD711" s="67">
        <f t="shared" si="994"/>
        <v>9.2078589288120058E-2</v>
      </c>
      <c r="AE711" s="67"/>
      <c r="AF711" s="67">
        <f t="shared" si="995"/>
        <v>6.3967038410986624E-2</v>
      </c>
      <c r="AG711" s="67"/>
      <c r="AH711" s="67">
        <f t="shared" si="996"/>
        <v>0.67351032648649101</v>
      </c>
      <c r="AI711" s="67"/>
      <c r="AJ711" s="62">
        <f t="shared" si="997"/>
        <v>0</v>
      </c>
      <c r="AK711" s="62"/>
      <c r="AL711" s="67">
        <f t="shared" si="998"/>
        <v>12.613069431287412</v>
      </c>
      <c r="AM711" s="67"/>
      <c r="AN711" s="62">
        <f t="shared" si="999"/>
        <v>1.601827993376282E-2</v>
      </c>
      <c r="AO711" s="62"/>
      <c r="AP711" s="67">
        <f t="shared" si="1000"/>
        <v>7.6908959946874464</v>
      </c>
      <c r="AQ711" s="67"/>
      <c r="AR711" s="67"/>
      <c r="AS711" s="67"/>
      <c r="AT711" s="67"/>
      <c r="AU711" s="67"/>
      <c r="AV711" s="67"/>
      <c r="AW711" s="67"/>
      <c r="AX711" s="67"/>
      <c r="AY711" s="67"/>
      <c r="AZ711" s="67"/>
      <c r="BA711" s="67"/>
      <c r="BB711" s="67"/>
      <c r="BC711" s="67"/>
      <c r="BD711" s="67"/>
      <c r="BE711" s="67"/>
      <c r="BF711" s="67"/>
      <c r="BG711" s="67"/>
      <c r="BH711" s="67"/>
      <c r="BI711" s="67"/>
      <c r="BJ711" s="67"/>
      <c r="BK711" s="67"/>
      <c r="BL711" s="67"/>
      <c r="BM711" s="67"/>
      <c r="BN711" s="67"/>
      <c r="BO711" s="67"/>
      <c r="BP711" s="67"/>
      <c r="BQ711" s="67"/>
      <c r="BR711" s="67"/>
      <c r="BS711" s="67"/>
      <c r="BT711" s="67"/>
      <c r="BU711" s="67"/>
      <c r="BV711" s="67"/>
      <c r="BW711" s="67"/>
      <c r="BX711" s="67"/>
      <c r="BY711" s="67"/>
      <c r="BZ711" s="67"/>
      <c r="CA711" s="67"/>
      <c r="CB711" s="67"/>
      <c r="CC711" s="67"/>
      <c r="CD711" s="67"/>
      <c r="CE711" s="67"/>
      <c r="CF711" s="67"/>
      <c r="CG711" s="67"/>
      <c r="CH711" s="67"/>
      <c r="CI711" s="67"/>
      <c r="CJ711" s="67"/>
      <c r="CK711" s="67"/>
      <c r="CL711" s="67"/>
      <c r="CM711" s="67"/>
      <c r="CN711" s="67"/>
      <c r="CO711" s="67"/>
      <c r="CP711" s="67"/>
      <c r="CQ711" s="67"/>
      <c r="CR711" s="67"/>
      <c r="CS711" s="67"/>
      <c r="CT711" s="67"/>
      <c r="CU711" s="67"/>
      <c r="CV711" s="67"/>
      <c r="CW711" s="67"/>
      <c r="CX711" s="67"/>
      <c r="CY711" s="67"/>
      <c r="CZ711" s="67"/>
      <c r="DA711" s="67"/>
      <c r="DB711" s="67"/>
      <c r="DC711" s="67"/>
      <c r="DD711" s="67"/>
      <c r="DE711" s="67"/>
      <c r="DF711" s="67"/>
      <c r="DG711" s="67"/>
      <c r="DH711" s="67"/>
      <c r="DI711" s="67"/>
      <c r="DJ711" s="67"/>
      <c r="DK711" s="67"/>
      <c r="DL711" s="67"/>
      <c r="DM711" s="67"/>
      <c r="DN711" s="67"/>
      <c r="DO711" s="67"/>
      <c r="DP711" s="67"/>
      <c r="DQ711" s="67"/>
      <c r="DR711" s="67"/>
      <c r="DS711" s="67"/>
      <c r="DT711" s="67"/>
      <c r="DU711" s="67"/>
      <c r="DV711" s="67"/>
      <c r="DW711" s="67"/>
      <c r="DX711" s="67"/>
      <c r="DY711" s="67"/>
      <c r="DZ711" s="67"/>
      <c r="EA711" s="67"/>
      <c r="EB711" s="67"/>
      <c r="EC711" s="67"/>
      <c r="ED711" s="67"/>
      <c r="EE711" s="67"/>
      <c r="EF711" s="67"/>
      <c r="EG711" s="67"/>
      <c r="EH711" s="67"/>
      <c r="EI711" s="67"/>
      <c r="EJ711" s="67"/>
      <c r="EK711" s="67"/>
      <c r="EL711" s="67"/>
    </row>
    <row r="712" spans="1:142" s="6" customFormat="1">
      <c r="B712" s="7" t="s">
        <v>582</v>
      </c>
      <c r="C712" s="33" t="s">
        <v>530</v>
      </c>
      <c r="D712" s="7"/>
      <c r="E712" s="7"/>
      <c r="F712" s="7"/>
      <c r="G712" s="7"/>
      <c r="H712" s="7"/>
      <c r="I712" s="67">
        <v>3.36</v>
      </c>
      <c r="J712" s="67">
        <v>3.91</v>
      </c>
      <c r="K712" s="67">
        <v>0.50270000000000004</v>
      </c>
      <c r="L712" s="67">
        <v>74.349999999999994</v>
      </c>
      <c r="M712" s="67">
        <v>7.5700000000000003E-2</v>
      </c>
      <c r="N712" s="67">
        <v>8.7999999999999995E-2</v>
      </c>
      <c r="O712" s="67">
        <v>0.59260000000000002</v>
      </c>
      <c r="P712" s="67">
        <v>8.5800000000000001E-2</v>
      </c>
      <c r="Q712" s="67">
        <v>12.1</v>
      </c>
      <c r="R712" s="67">
        <v>0</v>
      </c>
      <c r="S712" s="67">
        <v>95.064800000000005</v>
      </c>
      <c r="V712" s="67">
        <f t="shared" si="990"/>
        <v>3.5344312511045093</v>
      </c>
      <c r="W712" s="67"/>
      <c r="X712" s="67">
        <f t="shared" si="991"/>
        <v>4.1129839856603079</v>
      </c>
      <c r="Y712" s="67"/>
      <c r="Z712" s="67">
        <f t="shared" si="992"/>
        <v>0.52879719938399905</v>
      </c>
      <c r="AA712" s="67"/>
      <c r="AB712" s="67">
        <f t="shared" si="993"/>
        <v>78.209810571315558</v>
      </c>
      <c r="AC712" s="67"/>
      <c r="AD712" s="67">
        <f t="shared" si="994"/>
        <v>7.962989455613434E-2</v>
      </c>
      <c r="AE712" s="67"/>
      <c r="AF712" s="67">
        <f t="shared" si="995"/>
        <v>9.2568437528927627E-2</v>
      </c>
      <c r="AG712" s="67"/>
      <c r="AH712" s="67">
        <f t="shared" si="996"/>
        <v>0.62336427363230129</v>
      </c>
      <c r="AI712" s="67"/>
      <c r="AJ712" s="62">
        <f t="shared" si="997"/>
        <v>9.0254226590704437E-2</v>
      </c>
      <c r="AK712" s="62"/>
      <c r="AL712" s="67">
        <f t="shared" si="998"/>
        <v>12.728160160227549</v>
      </c>
      <c r="AM712" s="67"/>
      <c r="AN712" s="62">
        <f t="shared" si="999"/>
        <v>0</v>
      </c>
      <c r="AO712" s="62"/>
      <c r="AP712" s="67">
        <f t="shared" si="1000"/>
        <v>7.6474152367648172</v>
      </c>
      <c r="AQ712" s="67"/>
      <c r="AR712" s="67"/>
      <c r="AS712" s="67"/>
      <c r="AT712" s="67"/>
      <c r="AU712" s="67"/>
      <c r="AV712" s="67"/>
      <c r="AW712" s="67"/>
      <c r="AX712" s="67"/>
      <c r="AY712" s="67"/>
      <c r="AZ712" s="67"/>
      <c r="BA712" s="67"/>
      <c r="BB712" s="67"/>
      <c r="BC712" s="67"/>
      <c r="BD712" s="67"/>
      <c r="BE712" s="67"/>
      <c r="BF712" s="67"/>
      <c r="BG712" s="67"/>
      <c r="BH712" s="67"/>
      <c r="BI712" s="67"/>
      <c r="BJ712" s="67"/>
      <c r="BK712" s="67"/>
      <c r="BL712" s="67"/>
      <c r="BM712" s="67"/>
      <c r="BN712" s="67"/>
      <c r="BO712" s="67"/>
      <c r="BP712" s="67"/>
      <c r="BQ712" s="67"/>
      <c r="BR712" s="67"/>
      <c r="BS712" s="67"/>
      <c r="BT712" s="67"/>
      <c r="BU712" s="67"/>
      <c r="BV712" s="67"/>
      <c r="BW712" s="67"/>
      <c r="BX712" s="67"/>
      <c r="BY712" s="67"/>
      <c r="BZ712" s="67"/>
      <c r="CA712" s="67"/>
      <c r="CB712" s="67"/>
      <c r="CC712" s="67"/>
      <c r="CD712" s="67"/>
      <c r="CE712" s="67"/>
      <c r="CF712" s="67"/>
      <c r="CG712" s="67"/>
      <c r="CH712" s="67"/>
      <c r="CI712" s="67"/>
      <c r="CJ712" s="67"/>
      <c r="CK712" s="67"/>
      <c r="CL712" s="67"/>
      <c r="CM712" s="67"/>
      <c r="CN712" s="67"/>
      <c r="CO712" s="67"/>
      <c r="CP712" s="67"/>
      <c r="CQ712" s="67"/>
      <c r="CR712" s="67"/>
      <c r="CS712" s="67"/>
      <c r="CT712" s="67"/>
      <c r="CU712" s="67"/>
      <c r="CV712" s="67"/>
      <c r="CW712" s="67"/>
      <c r="CX712" s="67"/>
      <c r="CY712" s="67"/>
      <c r="CZ712" s="67"/>
      <c r="DA712" s="67"/>
      <c r="DB712" s="67"/>
      <c r="DC712" s="67"/>
      <c r="DD712" s="67"/>
      <c r="DE712" s="67"/>
      <c r="DF712" s="67"/>
      <c r="DG712" s="67"/>
      <c r="DH712" s="67"/>
      <c r="DI712" s="67"/>
      <c r="DJ712" s="67"/>
      <c r="DK712" s="67"/>
      <c r="DL712" s="67"/>
      <c r="DM712" s="67"/>
      <c r="DN712" s="67"/>
      <c r="DO712" s="67"/>
      <c r="DP712" s="67"/>
      <c r="DQ712" s="67"/>
      <c r="DR712" s="67"/>
      <c r="DS712" s="67"/>
      <c r="DT712" s="67"/>
      <c r="DU712" s="67"/>
      <c r="DV712" s="67"/>
      <c r="DW712" s="67"/>
      <c r="DX712" s="67"/>
      <c r="DY712" s="67"/>
      <c r="DZ712" s="67"/>
      <c r="EA712" s="67"/>
      <c r="EB712" s="67"/>
      <c r="EC712" s="67"/>
      <c r="ED712" s="67"/>
      <c r="EE712" s="67"/>
      <c r="EF712" s="67"/>
      <c r="EG712" s="67"/>
      <c r="EH712" s="67"/>
      <c r="EI712" s="67"/>
      <c r="EJ712" s="67"/>
      <c r="EK712" s="67"/>
      <c r="EL712" s="67"/>
    </row>
    <row r="713" spans="1:142" s="6" customFormat="1">
      <c r="B713" s="7" t="s">
        <v>583</v>
      </c>
      <c r="C713" s="33" t="s">
        <v>530</v>
      </c>
      <c r="D713" s="7"/>
      <c r="E713" s="7"/>
      <c r="F713" s="7"/>
      <c r="G713" s="7"/>
      <c r="H713" s="7"/>
      <c r="I713" s="67">
        <v>3.56</v>
      </c>
      <c r="J713" s="67">
        <v>3.62</v>
      </c>
      <c r="K713" s="67">
        <v>0.52859999999999996</v>
      </c>
      <c r="L713" s="67">
        <v>73.14</v>
      </c>
      <c r="M713" s="67">
        <v>0.1113</v>
      </c>
      <c r="N713" s="67">
        <v>7.9899999999999999E-2</v>
      </c>
      <c r="O713" s="67">
        <v>0.60009999999999997</v>
      </c>
      <c r="P713" s="67">
        <v>3.3399999999999999E-2</v>
      </c>
      <c r="Q713" s="67">
        <v>11.92</v>
      </c>
      <c r="R713" s="67">
        <v>3.9E-2</v>
      </c>
      <c r="S713" s="67">
        <v>93.632400000000004</v>
      </c>
      <c r="V713" s="67">
        <f t="shared" si="990"/>
        <v>3.8021026909488596</v>
      </c>
      <c r="W713" s="67"/>
      <c r="X713" s="67">
        <f t="shared" si="991"/>
        <v>3.8661830733805815</v>
      </c>
      <c r="Y713" s="67"/>
      <c r="Z713" s="67">
        <f t="shared" si="992"/>
        <v>0.56454816922347384</v>
      </c>
      <c r="AA713" s="67"/>
      <c r="AB713" s="67">
        <f t="shared" si="993"/>
        <v>78.11398618426955</v>
      </c>
      <c r="AC713" s="67"/>
      <c r="AD713" s="67">
        <f t="shared" si="994"/>
        <v>0.11886910941084496</v>
      </c>
      <c r="AE713" s="67"/>
      <c r="AF713" s="67">
        <f t="shared" si="995"/>
        <v>8.5333709271576935E-2</v>
      </c>
      <c r="AG713" s="67"/>
      <c r="AH713" s="67">
        <f t="shared" si="996"/>
        <v>0.64091062495460971</v>
      </c>
      <c r="AI713" s="67"/>
      <c r="AJ713" s="62">
        <f t="shared" si="997"/>
        <v>3.5671412886992111E-2</v>
      </c>
      <c r="AK713" s="62"/>
      <c r="AL713" s="67">
        <f t="shared" si="998"/>
        <v>12.730635976435506</v>
      </c>
      <c r="AM713" s="67"/>
      <c r="AN713" s="62">
        <f t="shared" si="999"/>
        <v>4.1652248580619528E-2</v>
      </c>
      <c r="AO713" s="62"/>
      <c r="AP713" s="67">
        <f t="shared" si="1000"/>
        <v>7.6682857643294415</v>
      </c>
      <c r="AQ713" s="67"/>
      <c r="AR713" s="67"/>
      <c r="AS713" s="67"/>
      <c r="AT713" s="67"/>
      <c r="AU713" s="67"/>
      <c r="AV713" s="67"/>
      <c r="AW713" s="67"/>
      <c r="AX713" s="67"/>
      <c r="AY713" s="67"/>
      <c r="AZ713" s="67"/>
      <c r="BA713" s="67"/>
      <c r="BB713" s="67"/>
      <c r="BC713" s="67"/>
      <c r="BD713" s="67"/>
      <c r="BE713" s="67"/>
      <c r="BF713" s="67"/>
      <c r="BG713" s="67"/>
      <c r="BH713" s="67"/>
      <c r="BI713" s="67"/>
      <c r="BJ713" s="67"/>
      <c r="BK713" s="67"/>
      <c r="BL713" s="67"/>
      <c r="BM713" s="67"/>
      <c r="BN713" s="67"/>
      <c r="BO713" s="67"/>
      <c r="BP713" s="67"/>
      <c r="BQ713" s="67"/>
      <c r="BR713" s="67"/>
      <c r="BS713" s="67"/>
      <c r="BT713" s="67"/>
      <c r="BU713" s="67"/>
      <c r="BV713" s="67"/>
      <c r="BW713" s="67"/>
      <c r="BX713" s="67"/>
      <c r="BY713" s="67"/>
      <c r="BZ713" s="67"/>
      <c r="CA713" s="67"/>
      <c r="CB713" s="67"/>
      <c r="CC713" s="67"/>
      <c r="CD713" s="67"/>
      <c r="CE713" s="67"/>
      <c r="CF713" s="67"/>
      <c r="CG713" s="67"/>
      <c r="CH713" s="67"/>
      <c r="CI713" s="67"/>
      <c r="CJ713" s="67"/>
      <c r="CK713" s="67"/>
      <c r="CL713" s="67"/>
      <c r="CM713" s="67"/>
      <c r="CN713" s="67"/>
      <c r="CO713" s="67"/>
      <c r="CP713" s="67"/>
      <c r="CQ713" s="67"/>
      <c r="CR713" s="67"/>
      <c r="CS713" s="67"/>
      <c r="CT713" s="67"/>
      <c r="CU713" s="67"/>
      <c r="CV713" s="67"/>
      <c r="CW713" s="67"/>
      <c r="CX713" s="67"/>
      <c r="CY713" s="67"/>
      <c r="CZ713" s="67"/>
      <c r="DA713" s="67"/>
      <c r="DB713" s="67"/>
      <c r="DC713" s="67"/>
      <c r="DD713" s="67"/>
      <c r="DE713" s="67"/>
      <c r="DF713" s="67"/>
      <c r="DG713" s="67"/>
      <c r="DH713" s="67"/>
      <c r="DI713" s="67"/>
      <c r="DJ713" s="67"/>
      <c r="DK713" s="67"/>
      <c r="DL713" s="67"/>
      <c r="DM713" s="67"/>
      <c r="DN713" s="67"/>
      <c r="DO713" s="67"/>
      <c r="DP713" s="67"/>
      <c r="DQ713" s="67"/>
      <c r="DR713" s="67"/>
      <c r="DS713" s="67"/>
      <c r="DT713" s="67"/>
      <c r="DU713" s="67"/>
      <c r="DV713" s="67"/>
      <c r="DW713" s="67"/>
      <c r="DX713" s="67"/>
      <c r="DY713" s="67"/>
      <c r="DZ713" s="67"/>
      <c r="EA713" s="67"/>
      <c r="EB713" s="67"/>
      <c r="EC713" s="67"/>
      <c r="ED713" s="67"/>
      <c r="EE713" s="67"/>
      <c r="EF713" s="67"/>
      <c r="EG713" s="67"/>
      <c r="EH713" s="67"/>
      <c r="EI713" s="67"/>
      <c r="EJ713" s="67"/>
      <c r="EK713" s="67"/>
      <c r="EL713" s="67"/>
    </row>
    <row r="714" spans="1:142" s="6" customFormat="1">
      <c r="B714" s="7" t="s">
        <v>584</v>
      </c>
      <c r="C714" s="33" t="s">
        <v>530</v>
      </c>
      <c r="D714" s="7"/>
      <c r="E714" s="7"/>
      <c r="F714" s="7"/>
      <c r="G714" s="7"/>
      <c r="H714" s="7"/>
      <c r="I714" s="67">
        <v>3.34</v>
      </c>
      <c r="J714" s="67">
        <v>3.69</v>
      </c>
      <c r="K714" s="67">
        <v>0.63009999999999999</v>
      </c>
      <c r="L714" s="67">
        <v>74.06</v>
      </c>
      <c r="M714" s="67">
        <v>5.9400000000000001E-2</v>
      </c>
      <c r="N714" s="67">
        <v>8.3400000000000002E-2</v>
      </c>
      <c r="O714" s="67">
        <v>0.62639999999999996</v>
      </c>
      <c r="P714" s="67">
        <v>5.2200000000000003E-2</v>
      </c>
      <c r="Q714" s="67">
        <v>12.19</v>
      </c>
      <c r="R714" s="67">
        <v>1.04E-2</v>
      </c>
      <c r="S714" s="67">
        <v>94.742000000000004</v>
      </c>
      <c r="V714" s="67">
        <f t="shared" si="990"/>
        <v>3.5253636190918494</v>
      </c>
      <c r="W714" s="67"/>
      <c r="X714" s="67">
        <f t="shared" si="991"/>
        <v>3.8947879504338099</v>
      </c>
      <c r="Y714" s="67"/>
      <c r="Z714" s="67">
        <f t="shared" si="992"/>
        <v>0.66506934622448333</v>
      </c>
      <c r="AA714" s="67"/>
      <c r="AB714" s="67">
        <f t="shared" si="993"/>
        <v>78.170188511958798</v>
      </c>
      <c r="AC714" s="67"/>
      <c r="AD714" s="67">
        <f t="shared" si="994"/>
        <v>6.2696586519178393E-2</v>
      </c>
      <c r="AE714" s="67"/>
      <c r="AF714" s="67">
        <f t="shared" si="995"/>
        <v>8.8028540668341385E-2</v>
      </c>
      <c r="AG714" s="67"/>
      <c r="AH714" s="67">
        <f t="shared" si="996"/>
        <v>0.66116400329315395</v>
      </c>
      <c r="AI714" s="67"/>
      <c r="AJ714" s="62">
        <f t="shared" si="997"/>
        <v>5.5097000274429507E-2</v>
      </c>
      <c r="AK714" s="62"/>
      <c r="AL714" s="67">
        <f t="shared" si="998"/>
        <v>12.866521711595702</v>
      </c>
      <c r="AM714" s="67"/>
      <c r="AN714" s="62">
        <f t="shared" si="999"/>
        <v>1.097718013130396E-2</v>
      </c>
      <c r="AO714" s="62"/>
      <c r="AP714" s="67">
        <f t="shared" si="1000"/>
        <v>7.4201515695256592</v>
      </c>
      <c r="AQ714" s="67"/>
      <c r="AR714" s="67"/>
      <c r="AS714" s="67"/>
      <c r="AT714" s="67"/>
      <c r="AU714" s="67"/>
      <c r="AV714" s="67"/>
      <c r="AW714" s="67"/>
      <c r="AX714" s="67"/>
      <c r="AY714" s="67"/>
      <c r="AZ714" s="67"/>
      <c r="BA714" s="67"/>
      <c r="BB714" s="67"/>
      <c r="BC714" s="67"/>
      <c r="BD714" s="67"/>
      <c r="BE714" s="67"/>
      <c r="BF714" s="67"/>
      <c r="BG714" s="67"/>
      <c r="BH714" s="67"/>
      <c r="BI714" s="67"/>
      <c r="BJ714" s="67"/>
      <c r="BK714" s="67"/>
      <c r="BL714" s="67"/>
      <c r="BM714" s="67"/>
      <c r="BN714" s="67"/>
      <c r="BO714" s="67"/>
      <c r="BP714" s="67"/>
      <c r="BQ714" s="67"/>
      <c r="BR714" s="67"/>
      <c r="BS714" s="67"/>
      <c r="BT714" s="67"/>
      <c r="BU714" s="67"/>
      <c r="BV714" s="67"/>
      <c r="BW714" s="67"/>
      <c r="BX714" s="67"/>
      <c r="BY714" s="67"/>
      <c r="BZ714" s="67"/>
      <c r="CA714" s="67"/>
      <c r="CB714" s="67"/>
      <c r="CC714" s="67"/>
      <c r="CD714" s="67"/>
      <c r="CE714" s="67"/>
      <c r="CF714" s="67"/>
      <c r="CG714" s="67"/>
      <c r="CH714" s="67"/>
      <c r="CI714" s="67"/>
      <c r="CJ714" s="67"/>
      <c r="CK714" s="67"/>
      <c r="CL714" s="67"/>
      <c r="CM714" s="67"/>
      <c r="CN714" s="67"/>
      <c r="CO714" s="67"/>
      <c r="CP714" s="67"/>
      <c r="CQ714" s="67"/>
      <c r="CR714" s="67"/>
      <c r="CS714" s="67"/>
      <c r="CT714" s="67"/>
      <c r="CU714" s="67"/>
      <c r="CV714" s="67"/>
      <c r="CW714" s="67"/>
      <c r="CX714" s="67"/>
      <c r="CY714" s="67"/>
      <c r="CZ714" s="67"/>
      <c r="DA714" s="67"/>
      <c r="DB714" s="67"/>
      <c r="DC714" s="67"/>
      <c r="DD714" s="67"/>
      <c r="DE714" s="67"/>
      <c r="DF714" s="67"/>
      <c r="DG714" s="67"/>
      <c r="DH714" s="67"/>
      <c r="DI714" s="67"/>
      <c r="DJ714" s="67"/>
      <c r="DK714" s="67"/>
      <c r="DL714" s="67"/>
      <c r="DM714" s="67"/>
      <c r="DN714" s="67"/>
      <c r="DO714" s="67"/>
      <c r="DP714" s="67"/>
      <c r="DQ714" s="67"/>
      <c r="DR714" s="67"/>
      <c r="DS714" s="67"/>
      <c r="DT714" s="67"/>
      <c r="DU714" s="67"/>
      <c r="DV714" s="67"/>
      <c r="DW714" s="67"/>
      <c r="DX714" s="67"/>
      <c r="DY714" s="67"/>
      <c r="DZ714" s="67"/>
      <c r="EA714" s="67"/>
      <c r="EB714" s="67"/>
      <c r="EC714" s="67"/>
      <c r="ED714" s="67"/>
      <c r="EE714" s="67"/>
      <c r="EF714" s="67"/>
      <c r="EG714" s="67"/>
      <c r="EH714" s="67"/>
      <c r="EI714" s="67"/>
      <c r="EJ714" s="67"/>
      <c r="EK714" s="67"/>
      <c r="EL714" s="67"/>
    </row>
    <row r="715" spans="1:142" s="6" customFormat="1">
      <c r="B715" s="7" t="s">
        <v>585</v>
      </c>
      <c r="C715" s="33" t="s">
        <v>530</v>
      </c>
      <c r="D715" s="7"/>
      <c r="E715" s="7"/>
      <c r="F715" s="7"/>
      <c r="G715" s="7"/>
      <c r="H715" s="7"/>
      <c r="I715" s="67">
        <v>3.41</v>
      </c>
      <c r="J715" s="67">
        <v>3.69</v>
      </c>
      <c r="K715" s="67">
        <v>0.5222</v>
      </c>
      <c r="L715" s="67">
        <v>73.569999999999993</v>
      </c>
      <c r="M715" s="67">
        <v>7.7399999999999997E-2</v>
      </c>
      <c r="N715" s="67">
        <v>6.3299999999999995E-2</v>
      </c>
      <c r="O715" s="67">
        <v>0.59260000000000002</v>
      </c>
      <c r="P715" s="67">
        <v>2.1700000000000001E-2</v>
      </c>
      <c r="Q715" s="67">
        <v>11.94</v>
      </c>
      <c r="R715" s="67">
        <v>0</v>
      </c>
      <c r="S715" s="67">
        <v>93.887299999999996</v>
      </c>
      <c r="V715" s="67">
        <f t="shared" si="990"/>
        <v>3.6320141275763609</v>
      </c>
      <c r="W715" s="67"/>
      <c r="X715" s="67">
        <f t="shared" si="991"/>
        <v>3.9302440266148881</v>
      </c>
      <c r="Y715" s="67"/>
      <c r="Z715" s="67">
        <f t="shared" si="992"/>
        <v>0.55619876170685489</v>
      </c>
      <c r="AA715" s="67"/>
      <c r="AB715" s="67">
        <f t="shared" si="993"/>
        <v>78.359905972373255</v>
      </c>
      <c r="AC715" s="67"/>
      <c r="AD715" s="67">
        <f t="shared" si="994"/>
        <v>8.243926494850741E-2</v>
      </c>
      <c r="AE715" s="67"/>
      <c r="AF715" s="67">
        <f t="shared" si="995"/>
        <v>6.7421259318352966E-2</v>
      </c>
      <c r="AG715" s="67"/>
      <c r="AH715" s="67">
        <f t="shared" si="996"/>
        <v>0.63118227917939917</v>
      </c>
      <c r="AI715" s="67"/>
      <c r="AJ715" s="62">
        <f t="shared" si="997"/>
        <v>2.3112817175485929E-2</v>
      </c>
      <c r="AK715" s="62"/>
      <c r="AL715" s="67">
        <f t="shared" si="998"/>
        <v>12.717374980428664</v>
      </c>
      <c r="AM715" s="67"/>
      <c r="AN715" s="62">
        <f t="shared" si="999"/>
        <v>0</v>
      </c>
      <c r="AO715" s="62"/>
      <c r="AP715" s="67">
        <f t="shared" si="1000"/>
        <v>7.562258154191249</v>
      </c>
      <c r="AQ715" s="67"/>
      <c r="AR715" s="67"/>
      <c r="AS715" s="67"/>
      <c r="AT715" s="67"/>
      <c r="AU715" s="67"/>
      <c r="AV715" s="67"/>
      <c r="AW715" s="67"/>
      <c r="AX715" s="67"/>
      <c r="AY715" s="67"/>
      <c r="AZ715" s="67"/>
      <c r="BA715" s="67"/>
      <c r="BB715" s="67"/>
      <c r="BC715" s="67"/>
      <c r="BD715" s="67"/>
      <c r="BE715" s="67"/>
      <c r="BF715" s="67"/>
      <c r="BG715" s="67"/>
      <c r="BH715" s="67"/>
      <c r="BI715" s="67"/>
      <c r="BJ715" s="67"/>
      <c r="BK715" s="67"/>
      <c r="BL715" s="67"/>
      <c r="BM715" s="67"/>
      <c r="BN715" s="67"/>
      <c r="BO715" s="67"/>
      <c r="BP715" s="67"/>
      <c r="BQ715" s="67"/>
      <c r="BR715" s="67"/>
      <c r="BS715" s="67"/>
      <c r="BT715" s="67"/>
      <c r="BU715" s="67"/>
      <c r="BV715" s="67"/>
      <c r="BW715" s="67"/>
      <c r="BX715" s="67"/>
      <c r="BY715" s="67"/>
      <c r="BZ715" s="67"/>
      <c r="CA715" s="67"/>
      <c r="CB715" s="67"/>
      <c r="CC715" s="67"/>
      <c r="CD715" s="67"/>
      <c r="CE715" s="67"/>
      <c r="CF715" s="67"/>
      <c r="CG715" s="67"/>
      <c r="CH715" s="67"/>
      <c r="CI715" s="67"/>
      <c r="CJ715" s="67"/>
      <c r="CK715" s="67"/>
      <c r="CL715" s="67"/>
      <c r="CM715" s="67"/>
      <c r="CN715" s="67"/>
      <c r="CO715" s="67"/>
      <c r="CP715" s="67"/>
      <c r="CQ715" s="67"/>
      <c r="CR715" s="67"/>
      <c r="CS715" s="67"/>
      <c r="CT715" s="67"/>
      <c r="CU715" s="67"/>
      <c r="CV715" s="67"/>
      <c r="CW715" s="67"/>
      <c r="CX715" s="67"/>
      <c r="CY715" s="67"/>
      <c r="CZ715" s="67"/>
      <c r="DA715" s="67"/>
      <c r="DB715" s="67"/>
      <c r="DC715" s="67"/>
      <c r="DD715" s="67"/>
      <c r="DE715" s="67"/>
      <c r="DF715" s="67"/>
      <c r="DG715" s="67"/>
      <c r="DH715" s="67"/>
      <c r="DI715" s="67"/>
      <c r="DJ715" s="67"/>
      <c r="DK715" s="67"/>
      <c r="DL715" s="67"/>
      <c r="DM715" s="67"/>
      <c r="DN715" s="67"/>
      <c r="DO715" s="67"/>
      <c r="DP715" s="67"/>
      <c r="DQ715" s="67"/>
      <c r="DR715" s="67"/>
      <c r="DS715" s="67"/>
      <c r="DT715" s="67"/>
      <c r="DU715" s="67"/>
      <c r="DV715" s="67"/>
      <c r="DW715" s="67"/>
      <c r="DX715" s="67"/>
      <c r="DY715" s="67"/>
      <c r="DZ715" s="67"/>
      <c r="EA715" s="67"/>
      <c r="EB715" s="67"/>
      <c r="EC715" s="67"/>
      <c r="ED715" s="67"/>
      <c r="EE715" s="67"/>
      <c r="EF715" s="67"/>
      <c r="EG715" s="67"/>
      <c r="EH715" s="67"/>
      <c r="EI715" s="67"/>
      <c r="EJ715" s="67"/>
      <c r="EK715" s="67"/>
      <c r="EL715" s="67"/>
    </row>
    <row r="716" spans="1:142" s="6" customFormat="1">
      <c r="B716" s="7" t="s">
        <v>586</v>
      </c>
      <c r="C716" s="33" t="s">
        <v>530</v>
      </c>
      <c r="D716" s="7"/>
      <c r="E716" s="7"/>
      <c r="F716" s="7"/>
      <c r="G716" s="7"/>
      <c r="H716" s="7"/>
      <c r="I716" s="67">
        <v>3.72</v>
      </c>
      <c r="J716" s="67">
        <v>3.67</v>
      </c>
      <c r="K716" s="67">
        <v>0.49669999999999997</v>
      </c>
      <c r="L716" s="67">
        <v>73.45</v>
      </c>
      <c r="M716" s="67">
        <v>8.3199999999999996E-2</v>
      </c>
      <c r="N716" s="67">
        <v>0.1198</v>
      </c>
      <c r="O716" s="67">
        <v>0.61529999999999996</v>
      </c>
      <c r="P716" s="67">
        <v>9.8299999999999998E-2</v>
      </c>
      <c r="Q716" s="67">
        <v>12.04</v>
      </c>
      <c r="R716" s="67">
        <v>8.6999999999999994E-3</v>
      </c>
      <c r="S716" s="67">
        <v>94.302000000000007</v>
      </c>
      <c r="V716" s="67">
        <f t="shared" si="990"/>
        <v>3.9447731755424065</v>
      </c>
      <c r="W716" s="67"/>
      <c r="X716" s="67">
        <f t="shared" si="991"/>
        <v>3.891752030709847</v>
      </c>
      <c r="Y716" s="67"/>
      <c r="Z716" s="67">
        <f t="shared" si="992"/>
        <v>0.52671205276664324</v>
      </c>
      <c r="AA716" s="67"/>
      <c r="AB716" s="67">
        <f t="shared" si="993"/>
        <v>77.888061759029497</v>
      </c>
      <c r="AC716" s="67"/>
      <c r="AD716" s="67">
        <f t="shared" si="994"/>
        <v>8.8227185001378536E-2</v>
      </c>
      <c r="AE716" s="67"/>
      <c r="AF716" s="67">
        <f t="shared" si="995"/>
        <v>0.12703866301881189</v>
      </c>
      <c r="AG716" s="67"/>
      <c r="AH716" s="67">
        <f t="shared" si="996"/>
        <v>0.65247820830947378</v>
      </c>
      <c r="AI716" s="67"/>
      <c r="AJ716" s="62">
        <f t="shared" si="997"/>
        <v>0.10423957074081143</v>
      </c>
      <c r="AK716" s="62"/>
      <c r="AL716" s="67">
        <f t="shared" si="998"/>
        <v>12.76749167568026</v>
      </c>
      <c r="AM716" s="67"/>
      <c r="AN716" s="62">
        <f t="shared" si="999"/>
        <v>9.2256792008653041E-3</v>
      </c>
      <c r="AO716" s="62"/>
      <c r="AP716" s="67">
        <f t="shared" si="1000"/>
        <v>7.8365252062522535</v>
      </c>
      <c r="AQ716" s="67"/>
      <c r="AR716" s="67"/>
      <c r="AS716" s="67"/>
      <c r="AT716" s="67"/>
      <c r="AU716" s="67"/>
      <c r="AV716" s="67"/>
      <c r="AW716" s="67"/>
      <c r="AX716" s="67"/>
      <c r="AY716" s="67"/>
      <c r="AZ716" s="67"/>
      <c r="BA716" s="67"/>
      <c r="BB716" s="67"/>
      <c r="BC716" s="67"/>
      <c r="BD716" s="67"/>
      <c r="BE716" s="67"/>
      <c r="BF716" s="67"/>
      <c r="BG716" s="67"/>
      <c r="BH716" s="67"/>
      <c r="BI716" s="67"/>
      <c r="BJ716" s="67"/>
      <c r="BK716" s="67"/>
      <c r="BL716" s="67"/>
      <c r="BM716" s="67"/>
      <c r="BN716" s="67"/>
      <c r="BO716" s="67"/>
      <c r="BP716" s="67"/>
      <c r="BQ716" s="67"/>
      <c r="BR716" s="67"/>
      <c r="BS716" s="67"/>
      <c r="BT716" s="67"/>
      <c r="BU716" s="67"/>
      <c r="BV716" s="67"/>
      <c r="BW716" s="67"/>
      <c r="BX716" s="67"/>
      <c r="BY716" s="67"/>
      <c r="BZ716" s="67"/>
      <c r="CA716" s="67"/>
      <c r="CB716" s="67"/>
      <c r="CC716" s="67"/>
      <c r="CD716" s="67"/>
      <c r="CE716" s="67"/>
      <c r="CF716" s="67"/>
      <c r="CG716" s="67"/>
      <c r="CH716" s="67"/>
      <c r="CI716" s="67"/>
      <c r="CJ716" s="67"/>
      <c r="CK716" s="67"/>
      <c r="CL716" s="67"/>
      <c r="CM716" s="67"/>
      <c r="CN716" s="67"/>
      <c r="CO716" s="67"/>
      <c r="CP716" s="67"/>
      <c r="CQ716" s="67"/>
      <c r="CR716" s="67"/>
      <c r="CS716" s="67"/>
      <c r="CT716" s="67"/>
      <c r="CU716" s="67"/>
      <c r="CV716" s="67"/>
      <c r="CW716" s="67"/>
      <c r="CX716" s="67"/>
      <c r="CY716" s="67"/>
      <c r="CZ716" s="67"/>
      <c r="DA716" s="67"/>
      <c r="DB716" s="67"/>
      <c r="DC716" s="67"/>
      <c r="DD716" s="67"/>
      <c r="DE716" s="67"/>
      <c r="DF716" s="67"/>
      <c r="DG716" s="67"/>
      <c r="DH716" s="67"/>
      <c r="DI716" s="67"/>
      <c r="DJ716" s="67"/>
      <c r="DK716" s="67"/>
      <c r="DL716" s="67"/>
      <c r="DM716" s="67"/>
      <c r="DN716" s="67"/>
      <c r="DO716" s="67"/>
      <c r="DP716" s="67"/>
      <c r="DQ716" s="67"/>
      <c r="DR716" s="67"/>
      <c r="DS716" s="67"/>
      <c r="DT716" s="67"/>
      <c r="DU716" s="67"/>
      <c r="DV716" s="67"/>
      <c r="DW716" s="67"/>
      <c r="DX716" s="67"/>
      <c r="DY716" s="67"/>
      <c r="DZ716" s="67"/>
      <c r="EA716" s="67"/>
      <c r="EB716" s="67"/>
      <c r="EC716" s="67"/>
      <c r="ED716" s="67"/>
      <c r="EE716" s="67"/>
      <c r="EF716" s="67"/>
      <c r="EG716" s="67"/>
      <c r="EH716" s="67"/>
      <c r="EI716" s="67"/>
      <c r="EJ716" s="67"/>
      <c r="EK716" s="67"/>
      <c r="EL716" s="67"/>
    </row>
    <row r="717" spans="1:142" s="27" customFormat="1">
      <c r="A717" s="27" t="s">
        <v>587</v>
      </c>
      <c r="B717" s="27" t="s">
        <v>588</v>
      </c>
      <c r="I717" s="65">
        <f t="shared" ref="I717:S717" si="1001">AVERAGE(I702:I716)</f>
        <v>3.4893333333333327</v>
      </c>
      <c r="J717" s="65">
        <f t="shared" si="1001"/>
        <v>3.74</v>
      </c>
      <c r="K717" s="65">
        <f t="shared" si="1001"/>
        <v>0.52876666666666661</v>
      </c>
      <c r="L717" s="65">
        <f t="shared" si="1001"/>
        <v>73.605999999999995</v>
      </c>
      <c r="M717" s="65">
        <f t="shared" si="1001"/>
        <v>7.7906666666666638E-2</v>
      </c>
      <c r="N717" s="65">
        <f t="shared" si="1001"/>
        <v>7.9313333333333319E-2</v>
      </c>
      <c r="O717" s="65">
        <f t="shared" si="1001"/>
        <v>0.60624666666666671</v>
      </c>
      <c r="P717" s="65">
        <f t="shared" si="1001"/>
        <v>5.0760000000000007E-2</v>
      </c>
      <c r="Q717" s="65">
        <f t="shared" si="1001"/>
        <v>11.977333333333331</v>
      </c>
      <c r="R717" s="65">
        <f t="shared" si="1001"/>
        <v>1.8893333333333331E-2</v>
      </c>
      <c r="S717" s="65">
        <f t="shared" si="1001"/>
        <v>94.174633333333318</v>
      </c>
      <c r="V717" s="65">
        <f t="shared" ref="V717:CY717" si="1002">AVERAGE(V702:V716)</f>
        <v>3.7050676644319789</v>
      </c>
      <c r="W717" s="65"/>
      <c r="X717" s="65">
        <f t="shared" si="1002"/>
        <v>3.9714519603450653</v>
      </c>
      <c r="Y717" s="65"/>
      <c r="Z717" s="65">
        <f t="shared" si="1002"/>
        <v>0.56156821866358109</v>
      </c>
      <c r="AA717" s="65"/>
      <c r="AB717" s="65">
        <f t="shared" si="1002"/>
        <v>78.159363791746941</v>
      </c>
      <c r="AC717" s="65"/>
      <c r="AD717" s="65">
        <f t="shared" si="1002"/>
        <v>8.2730598290653948E-2</v>
      </c>
      <c r="AE717" s="65"/>
      <c r="AF717" s="65">
        <f t="shared" si="1002"/>
        <v>8.41777271744307E-2</v>
      </c>
      <c r="AG717" s="65"/>
      <c r="AH717" s="65">
        <f t="shared" si="1002"/>
        <v>0.64365323745464453</v>
      </c>
      <c r="AI717" s="65"/>
      <c r="AJ717" s="65">
        <f t="shared" si="1002"/>
        <v>5.3843327869067523E-2</v>
      </c>
      <c r="AK717" s="65"/>
      <c r="AL717" s="65">
        <f t="shared" si="1002"/>
        <v>12.717924897893033</v>
      </c>
      <c r="AM717" s="65"/>
      <c r="AN717" s="65">
        <f t="shared" si="1002"/>
        <v>2.0133676459270909E-2</v>
      </c>
      <c r="AO717" s="65"/>
      <c r="AP717" s="65">
        <f t="shared" si="1002"/>
        <v>7.6765196247770451</v>
      </c>
      <c r="AQ717" s="65"/>
      <c r="AR717" s="65"/>
      <c r="AS717" s="65"/>
      <c r="AT717" s="65"/>
      <c r="AU717" s="65"/>
      <c r="AV717" s="65"/>
      <c r="AW717" s="65"/>
      <c r="AX717" s="65"/>
      <c r="AY717" s="65">
        <f t="shared" si="1002"/>
        <v>28.716666666666669</v>
      </c>
      <c r="AZ717" s="65" t="e">
        <f t="shared" si="1002"/>
        <v>#DIV/0!</v>
      </c>
      <c r="BA717" s="65" t="e">
        <f t="shared" si="1002"/>
        <v>#DIV/0!</v>
      </c>
      <c r="BB717" s="65" t="e">
        <f t="shared" si="1002"/>
        <v>#DIV/0!</v>
      </c>
      <c r="BC717" s="65">
        <f t="shared" si="1002"/>
        <v>4574.09</v>
      </c>
      <c r="BD717" s="65">
        <f t="shared" si="1002"/>
        <v>3.83</v>
      </c>
      <c r="BE717" s="65" t="e">
        <f t="shared" si="1002"/>
        <v>#DIV/0!</v>
      </c>
      <c r="BF717" s="65" t="e">
        <f t="shared" si="1002"/>
        <v>#DIV/0!</v>
      </c>
      <c r="BG717" s="65">
        <f t="shared" si="1002"/>
        <v>28.27</v>
      </c>
      <c r="BH717" s="65" t="e">
        <f t="shared" si="1002"/>
        <v>#DIV/0!</v>
      </c>
      <c r="BI717" s="65">
        <f t="shared" si="1002"/>
        <v>0.29566666666666669</v>
      </c>
      <c r="BJ717" s="65" t="e">
        <f t="shared" si="1002"/>
        <v>#DIV/0!</v>
      </c>
      <c r="BK717" s="65" t="e">
        <f t="shared" si="1002"/>
        <v>#DIV/0!</v>
      </c>
      <c r="BL717" s="65" t="e">
        <f t="shared" si="1002"/>
        <v>#DIV/0!</v>
      </c>
      <c r="BM717" s="65">
        <f t="shared" si="1002"/>
        <v>142.56666666666669</v>
      </c>
      <c r="BN717" s="65">
        <f t="shared" si="1002"/>
        <v>72.44</v>
      </c>
      <c r="BO717" s="65">
        <f t="shared" si="1002"/>
        <v>11.846666666666669</v>
      </c>
      <c r="BP717" s="65">
        <f t="shared" si="1002"/>
        <v>54.110000000000007</v>
      </c>
      <c r="BQ717" s="65">
        <f t="shared" si="1002"/>
        <v>7.3066666666666658</v>
      </c>
      <c r="BR717" s="65" t="e">
        <f t="shared" si="1002"/>
        <v>#DIV/0!</v>
      </c>
      <c r="BS717" s="65">
        <f t="shared" si="1002"/>
        <v>7.043333333333333</v>
      </c>
      <c r="BT717" s="65">
        <f t="shared" si="1002"/>
        <v>1132.8933333333332</v>
      </c>
      <c r="BU717" s="65">
        <f t="shared" si="1002"/>
        <v>16.486666666666668</v>
      </c>
      <c r="BV717" s="65">
        <f t="shared" si="1002"/>
        <v>31.113333333333333</v>
      </c>
      <c r="BW717" s="65">
        <f t="shared" si="1002"/>
        <v>3.4266666666666672</v>
      </c>
      <c r="BX717" s="65">
        <f t="shared" si="1002"/>
        <v>11.503333333333332</v>
      </c>
      <c r="BY717" s="65">
        <f t="shared" si="1002"/>
        <v>2.4433333333333338</v>
      </c>
      <c r="BZ717" s="65">
        <f t="shared" si="1002"/>
        <v>0.28433333333333333</v>
      </c>
      <c r="CA717" s="65">
        <f t="shared" si="1002"/>
        <v>1.88</v>
      </c>
      <c r="CB717" s="65">
        <f t="shared" si="1002"/>
        <v>0.28266666666666662</v>
      </c>
      <c r="CC717" s="65">
        <f t="shared" si="1002"/>
        <v>1.9633333333333336</v>
      </c>
      <c r="CD717" s="65">
        <f t="shared" si="1002"/>
        <v>0.40566666666666668</v>
      </c>
      <c r="CE717" s="65">
        <f t="shared" si="1002"/>
        <v>1.2373333333333332</v>
      </c>
      <c r="CF717" s="65">
        <f t="shared" si="1002"/>
        <v>0.17633333333333334</v>
      </c>
      <c r="CG717" s="65">
        <f t="shared" si="1002"/>
        <v>1.3966666666666667</v>
      </c>
      <c r="CH717" s="65">
        <f t="shared" si="1002"/>
        <v>0.20466666666666666</v>
      </c>
      <c r="CI717" s="65">
        <f t="shared" si="1002"/>
        <v>2.27</v>
      </c>
      <c r="CJ717" s="65">
        <f t="shared" si="1002"/>
        <v>0.73233333333333339</v>
      </c>
      <c r="CK717" s="65">
        <f t="shared" si="1002"/>
        <v>18.906666666666666</v>
      </c>
      <c r="CL717" s="65">
        <f t="shared" si="1002"/>
        <v>12.636666666666665</v>
      </c>
      <c r="CM717" s="65">
        <f t="shared" si="1002"/>
        <v>4.9866666666666664</v>
      </c>
      <c r="CN717" s="65">
        <f t="shared" si="1002"/>
        <v>1.3095683687528248</v>
      </c>
      <c r="CO717" s="65">
        <f t="shared" si="1002"/>
        <v>11.872882177479495</v>
      </c>
      <c r="CP717" s="65">
        <f t="shared" si="1002"/>
        <v>8.6367975340478562</v>
      </c>
      <c r="CQ717" s="65">
        <f t="shared" si="1002"/>
        <v>6.7561975173420956</v>
      </c>
      <c r="CR717" s="65">
        <f t="shared" si="1002"/>
        <v>22.467595078299777</v>
      </c>
      <c r="CS717" s="65">
        <f t="shared" si="1002"/>
        <v>7.6835470674372353</v>
      </c>
      <c r="CT717" s="65">
        <f t="shared" si="1002"/>
        <v>1.6283362279216889</v>
      </c>
      <c r="CU717" s="65">
        <f t="shared" si="1002"/>
        <v>2.4434485460898667</v>
      </c>
      <c r="CV717" s="65">
        <f t="shared" si="1002"/>
        <v>5.1477325260467832E-2</v>
      </c>
      <c r="CW717" s="65">
        <f t="shared" si="1002"/>
        <v>36.379971789369058</v>
      </c>
      <c r="CX717" s="65">
        <f t="shared" si="1002"/>
        <v>1.7461930180553822</v>
      </c>
      <c r="CY717" s="65">
        <f t="shared" si="1002"/>
        <v>0.39476538745203144</v>
      </c>
      <c r="CZ717" s="65">
        <f t="shared" ref="CZ717:EL717" si="1003">AVERAGE(CZ702:CZ716)</f>
        <v>68.992050177906023</v>
      </c>
      <c r="DA717" s="65">
        <f t="shared" si="1003"/>
        <v>0.27843856569718323</v>
      </c>
      <c r="DB717" s="65">
        <f t="shared" si="1003"/>
        <v>7.99273621597969</v>
      </c>
      <c r="DC717" s="65">
        <f t="shared" si="1003"/>
        <v>10.048105658877001</v>
      </c>
      <c r="DD717" s="65">
        <f t="shared" si="1003"/>
        <v>89.697547453941311</v>
      </c>
      <c r="DE717" s="65">
        <f t="shared" si="1003"/>
        <v>17.450048329201621</v>
      </c>
      <c r="DF717" s="65">
        <f t="shared" si="1003"/>
        <v>155.12635249030544</v>
      </c>
      <c r="DG717" s="65">
        <f t="shared" si="1003"/>
        <v>0.57803902009663111</v>
      </c>
      <c r="DH717" s="65">
        <f t="shared" si="1003"/>
        <v>62.79000126516987</v>
      </c>
      <c r="DI717" s="65">
        <f t="shared" si="1003"/>
        <v>12.357694885431769</v>
      </c>
      <c r="DJ717" s="65">
        <f t="shared" si="1003"/>
        <v>1.9630157265884263</v>
      </c>
      <c r="DK717" s="65">
        <f t="shared" si="1003"/>
        <v>20.96498792645723</v>
      </c>
      <c r="DL717" s="65">
        <f t="shared" si="1003"/>
        <v>8.0244564041279371</v>
      </c>
      <c r="DM717" s="65">
        <f t="shared" si="1003"/>
        <v>7.4180497603997466</v>
      </c>
      <c r="DN717" s="65">
        <f t="shared" si="1003"/>
        <v>9.694125303984535</v>
      </c>
      <c r="DO717" s="65">
        <f t="shared" si="1003"/>
        <v>2.2725924346561661</v>
      </c>
      <c r="DP717" s="65">
        <f t="shared" si="1003"/>
        <v>1.7550484712900822</v>
      </c>
      <c r="DQ717" s="65">
        <f t="shared" si="1003"/>
        <v>0.14697599296661559</v>
      </c>
      <c r="DR717" s="65">
        <f t="shared" si="1003"/>
        <v>0.13508637639003632</v>
      </c>
      <c r="DS717" s="65">
        <f t="shared" si="1003"/>
        <v>110.1744329306308</v>
      </c>
      <c r="DT717" s="65">
        <f t="shared" si="1003"/>
        <v>13.829026078719517</v>
      </c>
      <c r="DU717" s="65">
        <f t="shared" si="1003"/>
        <v>0.2122463993682446</v>
      </c>
      <c r="DV717" s="65">
        <f t="shared" si="1003"/>
        <v>4.5215318072722631E-2</v>
      </c>
      <c r="DW717" s="65">
        <f t="shared" si="1003"/>
        <v>8.9604358672415077E-2</v>
      </c>
      <c r="DX717" s="65">
        <f t="shared" si="1003"/>
        <v>0.1881730564696926</v>
      </c>
      <c r="DY717" s="65">
        <f t="shared" si="1003"/>
        <v>11.261446852756817</v>
      </c>
      <c r="DZ717" s="65" t="e">
        <f>AVERAGE(GZ702:GZ716)</f>
        <v>#DIV/0!</v>
      </c>
      <c r="EA717" s="65">
        <f t="shared" si="1003"/>
        <v>23.905683207951757</v>
      </c>
      <c r="EB717" s="65">
        <f t="shared" si="1003"/>
        <v>1.4639655299285135</v>
      </c>
      <c r="EC717" s="65">
        <f t="shared" si="1003"/>
        <v>20.200901256315202</v>
      </c>
      <c r="ED717" s="65">
        <f t="shared" si="1003"/>
        <v>6.2674143055130962</v>
      </c>
      <c r="EE717" s="65">
        <f t="shared" si="1003"/>
        <v>6.3078126418668532</v>
      </c>
      <c r="EF717" s="65">
        <f t="shared" si="1003"/>
        <v>0.30310440781135589</v>
      </c>
      <c r="EG717" s="65">
        <f t="shared" si="1003"/>
        <v>6.8992050177906021</v>
      </c>
      <c r="EH717" s="65">
        <f t="shared" si="1003"/>
        <v>20.697615053371809</v>
      </c>
      <c r="EI717" s="65">
        <f t="shared" si="1003"/>
        <v>8.1598547364397209</v>
      </c>
      <c r="EJ717" s="65">
        <f t="shared" si="1003"/>
        <v>19.738269372601575</v>
      </c>
      <c r="EK717" s="65">
        <f t="shared" si="1003"/>
        <v>33.701392617449663</v>
      </c>
      <c r="EL717" s="65">
        <f t="shared" si="1003"/>
        <v>0.75666666666666671</v>
      </c>
    </row>
    <row r="718" spans="1:142" s="28" customFormat="1">
      <c r="A718" s="28" t="s">
        <v>507</v>
      </c>
      <c r="I718" s="66">
        <f t="shared" ref="I718:S718" si="1004">STDEV(I702:I716)</f>
        <v>0.12020617209413097</v>
      </c>
      <c r="J718" s="66">
        <f t="shared" si="1004"/>
        <v>0.1003565073696199</v>
      </c>
      <c r="K718" s="66">
        <f t="shared" si="1004"/>
        <v>7.320691484383475E-2</v>
      </c>
      <c r="L718" s="66">
        <f t="shared" si="1004"/>
        <v>0.56101693379077278</v>
      </c>
      <c r="M718" s="66">
        <f t="shared" si="1004"/>
        <v>1.3538699381860253E-2</v>
      </c>
      <c r="N718" s="66">
        <f t="shared" si="1004"/>
        <v>1.7586637243197215E-2</v>
      </c>
      <c r="O718" s="66">
        <f t="shared" si="1004"/>
        <v>3.342988113022468E-2</v>
      </c>
      <c r="P718" s="66">
        <f t="shared" si="1004"/>
        <v>3.4525204044085163E-2</v>
      </c>
      <c r="Q718" s="66">
        <f t="shared" si="1004"/>
        <v>0.15636343501446801</v>
      </c>
      <c r="R718" s="66">
        <f t="shared" si="1004"/>
        <v>1.603177499604487E-2</v>
      </c>
      <c r="S718" s="66">
        <f t="shared" si="1004"/>
        <v>0.72963775715533574</v>
      </c>
      <c r="V718" s="66">
        <f t="shared" ref="V718:CY718" si="1005">STDEV(V702:V716)</f>
        <v>0.12116158223712926</v>
      </c>
      <c r="W718" s="66"/>
      <c r="X718" s="66">
        <f t="shared" si="1005"/>
        <v>0.10637507520474393</v>
      </c>
      <c r="Y718" s="66"/>
      <c r="Z718" s="66">
        <f t="shared" si="1005"/>
        <v>7.850295858001749E-2</v>
      </c>
      <c r="AA718" s="66"/>
      <c r="AB718" s="66">
        <f t="shared" si="1005"/>
        <v>0.20143971372387082</v>
      </c>
      <c r="AC718" s="66"/>
      <c r="AD718" s="66">
        <f t="shared" si="1005"/>
        <v>1.443563969799338E-2</v>
      </c>
      <c r="AE718" s="66"/>
      <c r="AF718" s="66">
        <f t="shared" si="1005"/>
        <v>1.8484979508214285E-2</v>
      </c>
      <c r="AG718" s="66"/>
      <c r="AH718" s="66">
        <f t="shared" si="1005"/>
        <v>3.332924664669927E-2</v>
      </c>
      <c r="AI718" s="66"/>
      <c r="AJ718" s="66">
        <f t="shared" si="1005"/>
        <v>3.65824024764657E-2</v>
      </c>
      <c r="AK718" s="66"/>
      <c r="AL718" s="66">
        <f t="shared" si="1005"/>
        <v>9.9857336503169594E-2</v>
      </c>
      <c r="AM718" s="66"/>
      <c r="AN718" s="66">
        <f t="shared" si="1005"/>
        <v>1.7211341541772385E-2</v>
      </c>
      <c r="AO718" s="66"/>
      <c r="AP718" s="66">
        <f t="shared" si="1005"/>
        <v>0.12885751296739498</v>
      </c>
      <c r="AQ718" s="66"/>
      <c r="AR718" s="66"/>
      <c r="AS718" s="66"/>
      <c r="AT718" s="66"/>
      <c r="AU718" s="66"/>
      <c r="AV718" s="66"/>
      <c r="AW718" s="66"/>
      <c r="AX718" s="66"/>
      <c r="AY718" s="66">
        <f t="shared" si="1005"/>
        <v>6.4346043649422002</v>
      </c>
      <c r="AZ718" s="66" t="e">
        <f t="shared" si="1005"/>
        <v>#DIV/0!</v>
      </c>
      <c r="BA718" s="66" t="e">
        <f t="shared" si="1005"/>
        <v>#DIV/0!</v>
      </c>
      <c r="BB718" s="66" t="e">
        <f t="shared" si="1005"/>
        <v>#DIV/0!</v>
      </c>
      <c r="BC718" s="66">
        <f t="shared" si="1005"/>
        <v>0</v>
      </c>
      <c r="BD718" s="66">
        <f t="shared" si="1005"/>
        <v>0.536749476012789</v>
      </c>
      <c r="BE718" s="66" t="e">
        <f t="shared" si="1005"/>
        <v>#DIV/0!</v>
      </c>
      <c r="BF718" s="66" t="e">
        <f t="shared" si="1005"/>
        <v>#DIV/0!</v>
      </c>
      <c r="BG718" s="66" t="e">
        <f t="shared" si="1005"/>
        <v>#DIV/0!</v>
      </c>
      <c r="BH718" s="66" t="e">
        <f t="shared" si="1005"/>
        <v>#DIV/0!</v>
      </c>
      <c r="BI718" s="66">
        <f t="shared" si="1005"/>
        <v>9.5112214427660782E-2</v>
      </c>
      <c r="BJ718" s="66" t="e">
        <f t="shared" si="1005"/>
        <v>#DIV/0!</v>
      </c>
      <c r="BK718" s="66" t="e">
        <f t="shared" si="1005"/>
        <v>#DIV/0!</v>
      </c>
      <c r="BL718" s="66" t="e">
        <f t="shared" si="1005"/>
        <v>#DIV/0!</v>
      </c>
      <c r="BM718" s="66">
        <f t="shared" si="1005"/>
        <v>18.625298207903469</v>
      </c>
      <c r="BN718" s="66">
        <f t="shared" si="1005"/>
        <v>3.1997499902336068</v>
      </c>
      <c r="BO718" s="66">
        <f t="shared" si="1005"/>
        <v>1.5907650151211015</v>
      </c>
      <c r="BP718" s="66">
        <f t="shared" si="1005"/>
        <v>5.4676137391004502</v>
      </c>
      <c r="BQ718" s="66">
        <f t="shared" si="1005"/>
        <v>0.8235492294534269</v>
      </c>
      <c r="BR718" s="66" t="e">
        <f t="shared" si="1005"/>
        <v>#DIV/0!</v>
      </c>
      <c r="BS718" s="66">
        <f t="shared" si="1005"/>
        <v>0.72231110564169876</v>
      </c>
      <c r="BT718" s="66">
        <f t="shared" si="1005"/>
        <v>122.4907148862041</v>
      </c>
      <c r="BU718" s="66">
        <f t="shared" si="1005"/>
        <v>1.3187999595591937</v>
      </c>
      <c r="BV718" s="66">
        <f t="shared" si="1005"/>
        <v>0.78270897103159109</v>
      </c>
      <c r="BW718" s="66">
        <f t="shared" si="1005"/>
        <v>0.25006665778014731</v>
      </c>
      <c r="BX718" s="66">
        <f t="shared" si="1005"/>
        <v>0.87001915687721143</v>
      </c>
      <c r="BY718" s="66">
        <f t="shared" si="1005"/>
        <v>0.2236813209307682</v>
      </c>
      <c r="BZ718" s="66">
        <f t="shared" si="1005"/>
        <v>2.6501572280401269E-2</v>
      </c>
      <c r="CA718" s="66">
        <f t="shared" si="1005"/>
        <v>0.31096623610932322</v>
      </c>
      <c r="CB718" s="66">
        <f t="shared" si="1005"/>
        <v>9.7909822455836251E-2</v>
      </c>
      <c r="CC718" s="66">
        <f t="shared" si="1005"/>
        <v>0.28676354952003935</v>
      </c>
      <c r="CD718" s="66">
        <f t="shared" si="1005"/>
        <v>9.1947448759241351E-2</v>
      </c>
      <c r="CE718" s="66">
        <f t="shared" si="1005"/>
        <v>0.29923457910698409</v>
      </c>
      <c r="CF718" s="66">
        <f t="shared" si="1005"/>
        <v>4.3890014050274907E-2</v>
      </c>
      <c r="CG718" s="66">
        <f t="shared" si="1005"/>
        <v>0.17039170558842745</v>
      </c>
      <c r="CH718" s="66">
        <f t="shared" si="1005"/>
        <v>4.0611985094714954E-2</v>
      </c>
      <c r="CI718" s="66">
        <f t="shared" si="1005"/>
        <v>0.28478061731796472</v>
      </c>
      <c r="CJ718" s="66">
        <f t="shared" si="1005"/>
        <v>0.111849601399975</v>
      </c>
      <c r="CK718" s="66">
        <f t="shared" si="1005"/>
        <v>6.052159394243791</v>
      </c>
      <c r="CL718" s="66">
        <f t="shared" si="1005"/>
        <v>1.2383995047371965</v>
      </c>
      <c r="CM718" s="66">
        <f t="shared" si="1005"/>
        <v>0.46822359331128671</v>
      </c>
      <c r="CN718" s="66">
        <f t="shared" si="1005"/>
        <v>0.11238553193243342</v>
      </c>
      <c r="CO718" s="66">
        <f t="shared" si="1005"/>
        <v>1.0500475536434803</v>
      </c>
      <c r="CP718" s="66">
        <f t="shared" si="1005"/>
        <v>0.77669984572928519</v>
      </c>
      <c r="CQ718" s="66">
        <f t="shared" si="1005"/>
        <v>0.26343041967777608</v>
      </c>
      <c r="CR718" s="66">
        <f t="shared" si="1005"/>
        <v>2.3453007209632046</v>
      </c>
      <c r="CS718" s="66">
        <f t="shared" si="1005"/>
        <v>6.7024545228166033E-2</v>
      </c>
      <c r="CT718" s="66">
        <f t="shared" si="1005"/>
        <v>0.42608463474966807</v>
      </c>
      <c r="CU718" s="66">
        <f t="shared" si="1005"/>
        <v>0.56575596205465817</v>
      </c>
      <c r="CV718" s="66">
        <f t="shared" si="1005"/>
        <v>4.4388138440700454E-3</v>
      </c>
      <c r="CW718" s="66">
        <f t="shared" si="1005"/>
        <v>3.3294455427861118</v>
      </c>
      <c r="CX718" s="66">
        <f t="shared" si="1005"/>
        <v>0.47239996973422327</v>
      </c>
      <c r="CY718" s="66">
        <f t="shared" si="1005"/>
        <v>5.2934966523128877E-3</v>
      </c>
      <c r="CZ718" s="66">
        <f t="shared" ref="CZ718:EL718" si="1006">STDEV(CZ702:CZ716)</f>
        <v>9.1003112879055976</v>
      </c>
      <c r="DA718" s="66">
        <f t="shared" si="1006"/>
        <v>7.0833452886186893E-2</v>
      </c>
      <c r="DB718" s="66">
        <f t="shared" si="1006"/>
        <v>0.81184369154953939</v>
      </c>
      <c r="DC718" s="66">
        <f t="shared" si="1006"/>
        <v>1.070964582696442</v>
      </c>
      <c r="DD718" s="66">
        <f t="shared" si="1006"/>
        <v>4.8853850979012616</v>
      </c>
      <c r="DE718" s="66">
        <f t="shared" si="1006"/>
        <v>2.5760121829352656</v>
      </c>
      <c r="DF718" s="66">
        <f t="shared" si="1006"/>
        <v>2.7818972362860275</v>
      </c>
      <c r="DG718" s="66">
        <f t="shared" si="1006"/>
        <v>2.4123460109130808E-2</v>
      </c>
      <c r="DH718" s="66">
        <f t="shared" si="1006"/>
        <v>2.0914901299924122</v>
      </c>
      <c r="DI718" s="66">
        <f t="shared" si="1006"/>
        <v>0.72212588966310154</v>
      </c>
      <c r="DJ718" s="66">
        <f t="shared" si="1006"/>
        <v>0.17630466614468304</v>
      </c>
      <c r="DK718" s="66">
        <f t="shared" si="1006"/>
        <v>1.4293066126719114</v>
      </c>
      <c r="DL718" s="66">
        <f t="shared" si="1006"/>
        <v>1.443798691290854</v>
      </c>
      <c r="DM718" s="66">
        <f t="shared" si="1006"/>
        <v>0.41825358543245716</v>
      </c>
      <c r="DN718" s="66">
        <f t="shared" si="1006"/>
        <v>0.96958269236350569</v>
      </c>
      <c r="DO718" s="66">
        <f t="shared" si="1006"/>
        <v>0.2750710184885175</v>
      </c>
      <c r="DP718" s="66">
        <f t="shared" si="1006"/>
        <v>8.7874200180408091E-2</v>
      </c>
      <c r="DQ718" s="66">
        <f t="shared" si="1006"/>
        <v>1.8218979854078766E-2</v>
      </c>
      <c r="DR718" s="66">
        <f t="shared" si="1006"/>
        <v>7.452584896101907E-3</v>
      </c>
      <c r="DS718" s="66">
        <f t="shared" si="1006"/>
        <v>12.335684740113091</v>
      </c>
      <c r="DT718" s="66">
        <f t="shared" si="1006"/>
        <v>1.4675954150785735</v>
      </c>
      <c r="DU718" s="66">
        <f t="shared" si="1006"/>
        <v>4.6782762831308446E-3</v>
      </c>
      <c r="DV718" s="66">
        <f t="shared" si="1006"/>
        <v>1.9795364530558962E-3</v>
      </c>
      <c r="DW718" s="66">
        <f t="shared" si="1006"/>
        <v>8.04938754991592E-3</v>
      </c>
      <c r="DX718" s="66">
        <f t="shared" si="1006"/>
        <v>6.9892884015150458E-3</v>
      </c>
      <c r="DY718" s="66">
        <f t="shared" si="1006"/>
        <v>0.58836256227102124</v>
      </c>
      <c r="DZ718" s="66" t="e">
        <f>STDEV(GZ702:GZ716)</f>
        <v>#DIV/0!</v>
      </c>
      <c r="EA718" s="66">
        <f t="shared" si="1006"/>
        <v>1.2961674858256702</v>
      </c>
      <c r="EB718" s="66">
        <f t="shared" si="1006"/>
        <v>4.5705088984434553E-2</v>
      </c>
      <c r="EC718" s="66">
        <f t="shared" si="1006"/>
        <v>0.66073357014273759</v>
      </c>
      <c r="ED718" s="66">
        <f t="shared" si="1006"/>
        <v>0.45033434894073004</v>
      </c>
      <c r="EE718" s="66">
        <f t="shared" si="1006"/>
        <v>0.20981677619111283</v>
      </c>
      <c r="EF718" s="66">
        <f t="shared" si="1006"/>
        <v>2.9154587514801683E-2</v>
      </c>
      <c r="EG718" s="66">
        <f t="shared" si="1006"/>
        <v>0.91003112879055192</v>
      </c>
      <c r="EH718" s="66">
        <f t="shared" si="1006"/>
        <v>2.7300933863716375</v>
      </c>
      <c r="EI718" s="66">
        <f t="shared" si="1006"/>
        <v>0.46007894397570281</v>
      </c>
      <c r="EJ718" s="66">
        <f t="shared" si="1006"/>
        <v>0.26467483261564445</v>
      </c>
      <c r="EK718" s="66">
        <f t="shared" si="1006"/>
        <v>3.5179510814448087</v>
      </c>
      <c r="EL718" s="66">
        <f t="shared" si="1006"/>
        <v>9.4926872439320784E-2</v>
      </c>
    </row>
    <row r="719" spans="1:142" s="6" customFormat="1">
      <c r="I719" s="67"/>
      <c r="J719" s="67"/>
      <c r="K719" s="67"/>
      <c r="L719" s="67"/>
      <c r="M719" s="67"/>
      <c r="N719" s="67"/>
      <c r="O719" s="67"/>
      <c r="P719" s="67"/>
      <c r="Q719" s="67"/>
      <c r="R719" s="67"/>
      <c r="S719" s="67"/>
      <c r="V719" s="67"/>
      <c r="W719" s="67"/>
      <c r="X719" s="67"/>
      <c r="Y719" s="67"/>
      <c r="Z719" s="67"/>
      <c r="AA719" s="67"/>
      <c r="AB719" s="67"/>
      <c r="AC719" s="67"/>
      <c r="AD719" s="67"/>
      <c r="AE719" s="67"/>
      <c r="AF719" s="67"/>
      <c r="AG719" s="67"/>
      <c r="AH719" s="67"/>
      <c r="AI719" s="67"/>
      <c r="AJ719" s="67"/>
      <c r="AK719" s="67"/>
      <c r="AL719" s="67"/>
      <c r="AM719" s="67"/>
      <c r="AN719" s="67"/>
      <c r="AO719" s="67"/>
      <c r="AP719" s="67"/>
      <c r="AQ719" s="67"/>
      <c r="AR719" s="67"/>
      <c r="AS719" s="67"/>
      <c r="AT719" s="67"/>
      <c r="AU719" s="67"/>
      <c r="AV719" s="67"/>
      <c r="AW719" s="67"/>
      <c r="AX719" s="67"/>
      <c r="AY719" s="67"/>
      <c r="AZ719" s="67"/>
      <c r="BA719" s="67"/>
      <c r="BB719" s="67"/>
      <c r="BC719" s="67"/>
      <c r="BD719" s="67"/>
      <c r="BE719" s="67"/>
      <c r="BF719" s="67"/>
      <c r="BG719" s="67"/>
      <c r="BH719" s="67"/>
      <c r="BI719" s="67"/>
      <c r="BJ719" s="67"/>
      <c r="BK719" s="67"/>
      <c r="BL719" s="67"/>
      <c r="BM719" s="67"/>
      <c r="BN719" s="67"/>
      <c r="BO719" s="67"/>
      <c r="BP719" s="67"/>
      <c r="BQ719" s="67"/>
      <c r="BR719" s="67"/>
      <c r="BS719" s="67"/>
      <c r="BT719" s="67"/>
      <c r="BU719" s="67"/>
      <c r="BV719" s="67"/>
      <c r="BW719" s="67"/>
      <c r="BX719" s="67"/>
      <c r="BY719" s="67"/>
      <c r="BZ719" s="67"/>
      <c r="CA719" s="67"/>
      <c r="CB719" s="67"/>
      <c r="CC719" s="67"/>
      <c r="CD719" s="67"/>
      <c r="CE719" s="67"/>
      <c r="CF719" s="67"/>
      <c r="CG719" s="67"/>
      <c r="CH719" s="67"/>
      <c r="CI719" s="67"/>
      <c r="CJ719" s="67"/>
      <c r="CK719" s="67"/>
      <c r="CL719" s="67"/>
      <c r="CM719" s="67"/>
      <c r="CN719" s="67"/>
      <c r="CO719" s="67"/>
      <c r="CP719" s="67"/>
      <c r="CQ719" s="67"/>
      <c r="CR719" s="67"/>
      <c r="CS719" s="67"/>
      <c r="CT719" s="67"/>
      <c r="CU719" s="67"/>
      <c r="CV719" s="67"/>
      <c r="CW719" s="67"/>
      <c r="CX719" s="67"/>
      <c r="CY719" s="67"/>
      <c r="CZ719" s="67"/>
      <c r="DA719" s="67"/>
      <c r="DB719" s="67"/>
      <c r="DC719" s="67"/>
      <c r="DD719" s="67"/>
      <c r="DE719" s="67"/>
      <c r="DF719" s="67"/>
      <c r="DG719" s="67"/>
      <c r="DH719" s="67"/>
      <c r="DI719" s="67"/>
      <c r="DJ719" s="67"/>
      <c r="DK719" s="67"/>
      <c r="DL719" s="67"/>
      <c r="DM719" s="67"/>
      <c r="DN719" s="67"/>
      <c r="DO719" s="67"/>
      <c r="DP719" s="67"/>
      <c r="DQ719" s="67"/>
      <c r="DR719" s="67"/>
      <c r="DS719" s="67"/>
      <c r="DT719" s="67"/>
      <c r="DU719" s="67"/>
      <c r="DV719" s="67"/>
      <c r="DW719" s="67"/>
      <c r="DX719" s="67"/>
      <c r="DY719" s="67"/>
      <c r="DZ719" s="67"/>
      <c r="EA719" s="67"/>
      <c r="EB719" s="67"/>
      <c r="EC719" s="67"/>
      <c r="ED719" s="67"/>
      <c r="EE719" s="67"/>
      <c r="EF719" s="67"/>
      <c r="EG719" s="67"/>
      <c r="EH719" s="67"/>
      <c r="EI719" s="67"/>
      <c r="EJ719" s="67"/>
      <c r="EK719" s="67"/>
      <c r="EL719" s="67"/>
    </row>
    <row r="720" spans="1:142" s="6" customFormat="1">
      <c r="A720" s="7" t="s">
        <v>589</v>
      </c>
      <c r="B720" s="7" t="s">
        <v>590</v>
      </c>
      <c r="C720" s="33" t="s">
        <v>506</v>
      </c>
      <c r="D720" s="7"/>
      <c r="E720" s="7"/>
      <c r="F720" s="7"/>
      <c r="G720" s="101">
        <v>764938</v>
      </c>
      <c r="H720" s="101">
        <v>1605025</v>
      </c>
      <c r="I720" s="67">
        <v>3.72</v>
      </c>
      <c r="J720" s="67">
        <v>3.82</v>
      </c>
      <c r="K720" s="67">
        <v>0.57289999999999996</v>
      </c>
      <c r="L720" s="67">
        <v>74.3</v>
      </c>
      <c r="M720" s="67">
        <v>0.1138</v>
      </c>
      <c r="N720" s="67">
        <v>0.1062</v>
      </c>
      <c r="O720" s="67">
        <v>0.61360000000000003</v>
      </c>
      <c r="P720" s="67">
        <v>0.1653</v>
      </c>
      <c r="Q720" s="67">
        <v>12.37</v>
      </c>
      <c r="R720" s="67">
        <v>2.3099999999999999E-2</v>
      </c>
      <c r="S720" s="67">
        <v>95.805000000000007</v>
      </c>
      <c r="V720" s="67">
        <f t="shared" ref="V720:V734" si="1007">(I720/S720)*100</f>
        <v>3.8828871144512291</v>
      </c>
      <c r="W720" s="67"/>
      <c r="X720" s="67">
        <f t="shared" ref="X720:X734" si="1008">(J720/S720)*100</f>
        <v>3.9872658003235735</v>
      </c>
      <c r="Y720" s="67"/>
      <c r="Z720" s="67">
        <f t="shared" ref="Z720:Z734" si="1009">(K720/S720)*100</f>
        <v>0.59798549136266366</v>
      </c>
      <c r="AA720" s="67"/>
      <c r="AB720" s="67">
        <f t="shared" ref="AB720:AB734" si="1010">(L720/S720)*100</f>
        <v>77.553363603152221</v>
      </c>
      <c r="AC720" s="67"/>
      <c r="AD720" s="67">
        <f t="shared" ref="AD720:AD734" si="1011">(M720/S720)*100</f>
        <v>0.11878294452272846</v>
      </c>
      <c r="AE720" s="67"/>
      <c r="AF720" s="67">
        <f t="shared" ref="AF720:AF734" si="1012">(N720/S720)*100</f>
        <v>0.11085016439643025</v>
      </c>
      <c r="AG720" s="67"/>
      <c r="AH720" s="67">
        <f t="shared" ref="AH720:AH734" si="1013">(O720/S720)*100</f>
        <v>0.64046761651270812</v>
      </c>
      <c r="AI720" s="67"/>
      <c r="AJ720" s="62">
        <f t="shared" ref="AJ720:AJ734" si="1014">(P720/S720)*100</f>
        <v>0.17253796774698604</v>
      </c>
      <c r="AK720" s="62"/>
      <c r="AL720" s="67">
        <f t="shared" ref="AL720:AL734" si="1015">(Q720/S720)*100</f>
        <v>12.911643442409057</v>
      </c>
      <c r="AM720" s="67"/>
      <c r="AN720" s="62">
        <f t="shared" ref="AN720:AN734" si="1016">(R720/S720)*100</f>
        <v>2.4111476436511663E-2</v>
      </c>
      <c r="AO720" s="62"/>
      <c r="AP720" s="67">
        <f t="shared" ref="AP720:AP734" si="1017">V720+X720</f>
        <v>7.8701529147748026</v>
      </c>
      <c r="AQ720" s="67"/>
      <c r="AR720" s="67"/>
      <c r="AS720" s="67"/>
      <c r="AT720" s="67"/>
      <c r="AU720" s="67"/>
      <c r="AV720" s="67"/>
      <c r="AW720" s="67"/>
      <c r="AX720" s="67"/>
      <c r="AY720" s="67"/>
      <c r="AZ720" s="67"/>
      <c r="BA720" s="67"/>
      <c r="BB720" s="67"/>
      <c r="BC720" s="67"/>
      <c r="BD720" s="67"/>
      <c r="BE720" s="67"/>
      <c r="BF720" s="67"/>
      <c r="BG720" s="67"/>
      <c r="BH720" s="67"/>
      <c r="BI720" s="67"/>
      <c r="BJ720" s="67"/>
      <c r="BK720" s="67"/>
      <c r="BL720" s="67"/>
      <c r="BM720" s="67"/>
      <c r="BN720" s="67"/>
      <c r="BO720" s="67"/>
      <c r="BP720" s="67"/>
      <c r="BQ720" s="67"/>
      <c r="BR720" s="67"/>
      <c r="BS720" s="67"/>
      <c r="BT720" s="67"/>
      <c r="BU720" s="67"/>
      <c r="BV720" s="67"/>
      <c r="BW720" s="67"/>
      <c r="BX720" s="67"/>
      <c r="BY720" s="67"/>
      <c r="BZ720" s="67"/>
      <c r="CA720" s="67"/>
      <c r="CB720" s="67"/>
      <c r="CC720" s="67"/>
      <c r="CD720" s="67"/>
      <c r="CE720" s="67"/>
      <c r="CF720" s="67"/>
      <c r="CG720" s="67"/>
      <c r="CH720" s="67"/>
      <c r="CI720" s="67"/>
      <c r="CJ720" s="67"/>
      <c r="CK720" s="67"/>
      <c r="CL720" s="67"/>
      <c r="CM720" s="67"/>
      <c r="CN720" s="67"/>
      <c r="CO720" s="67"/>
      <c r="CP720" s="67"/>
      <c r="CQ720" s="67"/>
      <c r="CR720" s="67"/>
      <c r="CS720" s="67"/>
      <c r="CT720" s="67"/>
      <c r="CU720" s="67"/>
      <c r="CV720" s="67"/>
      <c r="CW720" s="67"/>
      <c r="CX720" s="67"/>
      <c r="CY720" s="67"/>
      <c r="CZ720" s="67"/>
      <c r="DA720" s="67"/>
      <c r="DB720" s="67"/>
      <c r="DC720" s="67"/>
      <c r="DD720" s="67"/>
      <c r="DE720" s="67"/>
      <c r="DF720" s="67"/>
      <c r="DG720" s="67"/>
      <c r="DH720" s="67"/>
      <c r="DI720" s="67"/>
      <c r="DJ720" s="67"/>
      <c r="DK720" s="67"/>
      <c r="DL720" s="67"/>
      <c r="DM720" s="67"/>
      <c r="DN720" s="67"/>
      <c r="DO720" s="67"/>
      <c r="DP720" s="67"/>
      <c r="DQ720" s="67"/>
      <c r="DR720" s="67"/>
      <c r="DS720" s="67"/>
      <c r="DT720" s="67"/>
      <c r="DU720" s="67"/>
      <c r="DV720" s="67"/>
      <c r="DW720" s="67"/>
      <c r="DX720" s="67"/>
      <c r="DY720" s="67"/>
      <c r="DZ720" s="67"/>
      <c r="EA720" s="67"/>
      <c r="EB720" s="67"/>
      <c r="EC720" s="67"/>
      <c r="ED720" s="67"/>
      <c r="EE720" s="67"/>
      <c r="EF720" s="67"/>
      <c r="EG720" s="67"/>
      <c r="EH720" s="67"/>
      <c r="EI720" s="67"/>
      <c r="EJ720" s="67"/>
      <c r="EK720" s="67"/>
      <c r="EL720" s="67"/>
    </row>
    <row r="721" spans="1:142" s="6" customFormat="1">
      <c r="B721" s="7" t="s">
        <v>591</v>
      </c>
      <c r="C721" s="33" t="s">
        <v>506</v>
      </c>
      <c r="D721" s="7"/>
      <c r="E721" s="7"/>
      <c r="F721" s="7"/>
      <c r="G721" s="7"/>
      <c r="H721" s="7"/>
      <c r="I721" s="67">
        <v>3.59</v>
      </c>
      <c r="J721" s="67">
        <v>3.86</v>
      </c>
      <c r="K721" s="67">
        <v>0.50319999999999998</v>
      </c>
      <c r="L721" s="67">
        <v>74.540000000000006</v>
      </c>
      <c r="M721" s="67">
        <v>8.7499999999999994E-2</v>
      </c>
      <c r="N721" s="67">
        <v>5.8000000000000003E-2</v>
      </c>
      <c r="O721" s="67">
        <v>0.62780000000000002</v>
      </c>
      <c r="P721" s="67">
        <v>0.12570000000000001</v>
      </c>
      <c r="Q721" s="67">
        <v>12.32</v>
      </c>
      <c r="R721" s="67">
        <v>9.7999999999999997E-3</v>
      </c>
      <c r="S721" s="67">
        <v>95.722099999999998</v>
      </c>
      <c r="V721" s="67">
        <f t="shared" si="1007"/>
        <v>3.7504400760117047</v>
      </c>
      <c r="W721" s="67"/>
      <c r="X721" s="67">
        <f t="shared" si="1008"/>
        <v>4.0325065998343117</v>
      </c>
      <c r="Y721" s="67"/>
      <c r="Z721" s="67">
        <f t="shared" si="1009"/>
        <v>0.52568842513902214</v>
      </c>
      <c r="AA721" s="67"/>
      <c r="AB721" s="67">
        <f t="shared" si="1010"/>
        <v>77.87125439161909</v>
      </c>
      <c r="AC721" s="67"/>
      <c r="AD721" s="67">
        <f t="shared" si="1011"/>
        <v>9.1410447535104217E-2</v>
      </c>
      <c r="AE721" s="67"/>
      <c r="AF721" s="67">
        <f t="shared" si="1012"/>
        <v>6.0592068080411947E-2</v>
      </c>
      <c r="AG721" s="67"/>
      <c r="AH721" s="67">
        <f t="shared" si="1013"/>
        <v>0.65585690242901062</v>
      </c>
      <c r="AI721" s="67"/>
      <c r="AJ721" s="62">
        <f t="shared" si="1014"/>
        <v>0.13131763720185832</v>
      </c>
      <c r="AK721" s="62"/>
      <c r="AL721" s="67">
        <f t="shared" si="1015"/>
        <v>12.870591012942675</v>
      </c>
      <c r="AM721" s="67"/>
      <c r="AN721" s="62">
        <f t="shared" si="1016"/>
        <v>1.0237970123931673E-2</v>
      </c>
      <c r="AO721" s="62"/>
      <c r="AP721" s="67">
        <f t="shared" si="1017"/>
        <v>7.7829466758460164</v>
      </c>
      <c r="AQ721" s="67"/>
      <c r="AR721" s="67"/>
      <c r="AS721" s="67"/>
      <c r="AT721" s="67"/>
      <c r="AU721" s="67"/>
      <c r="AV721" s="67"/>
      <c r="AW721" s="67"/>
      <c r="AX721" s="67"/>
      <c r="AY721" s="67"/>
      <c r="AZ721" s="67"/>
      <c r="BA721" s="67"/>
      <c r="BB721" s="67"/>
      <c r="BC721" s="67"/>
      <c r="BD721" s="67"/>
      <c r="BE721" s="67"/>
      <c r="BF721" s="67"/>
      <c r="BG721" s="67"/>
      <c r="BH721" s="67"/>
      <c r="BI721" s="67"/>
      <c r="BJ721" s="67"/>
      <c r="BK721" s="67"/>
      <c r="BL721" s="67"/>
      <c r="BM721" s="67"/>
      <c r="BN721" s="67"/>
      <c r="BO721" s="67"/>
      <c r="BP721" s="67"/>
      <c r="BQ721" s="67"/>
      <c r="BR721" s="67"/>
      <c r="BS721" s="67"/>
      <c r="BT721" s="67"/>
      <c r="BU721" s="67"/>
      <c r="BV721" s="67"/>
      <c r="BW721" s="67"/>
      <c r="BX721" s="67"/>
      <c r="BY721" s="67"/>
      <c r="BZ721" s="67"/>
      <c r="CA721" s="67"/>
      <c r="CB721" s="67"/>
      <c r="CC721" s="67"/>
      <c r="CD721" s="67"/>
      <c r="CE721" s="67"/>
      <c r="CF721" s="67"/>
      <c r="CG721" s="67"/>
      <c r="CH721" s="67"/>
      <c r="CI721" s="67"/>
      <c r="CJ721" s="67"/>
      <c r="CK721" s="67"/>
      <c r="CL721" s="67"/>
      <c r="CM721" s="67"/>
      <c r="CN721" s="67"/>
      <c r="CO721" s="67"/>
      <c r="CP721" s="67"/>
      <c r="CQ721" s="67"/>
      <c r="CR721" s="67"/>
      <c r="CS721" s="67"/>
      <c r="CT721" s="67"/>
      <c r="CU721" s="67"/>
      <c r="CV721" s="67"/>
      <c r="CW721" s="67"/>
      <c r="CX721" s="67"/>
      <c r="CY721" s="67"/>
      <c r="CZ721" s="67"/>
      <c r="DA721" s="67"/>
      <c r="DB721" s="67"/>
      <c r="DC721" s="67"/>
      <c r="DD721" s="67"/>
      <c r="DE721" s="67"/>
      <c r="DF721" s="67"/>
      <c r="DG721" s="67"/>
      <c r="DH721" s="67"/>
      <c r="DI721" s="67"/>
      <c r="DJ721" s="67"/>
      <c r="DK721" s="67"/>
      <c r="DL721" s="67"/>
      <c r="DM721" s="67"/>
      <c r="DN721" s="67"/>
      <c r="DO721" s="67"/>
      <c r="DP721" s="67"/>
      <c r="DQ721" s="67"/>
      <c r="DR721" s="67"/>
      <c r="DS721" s="67"/>
      <c r="DT721" s="67"/>
      <c r="DU721" s="67"/>
      <c r="DV721" s="67"/>
      <c r="DW721" s="67"/>
      <c r="DX721" s="67"/>
      <c r="DY721" s="67"/>
      <c r="DZ721" s="67"/>
      <c r="EA721" s="67"/>
      <c r="EB721" s="67"/>
      <c r="EC721" s="67"/>
      <c r="ED721" s="67"/>
      <c r="EE721" s="67"/>
      <c r="EF721" s="67"/>
      <c r="EG721" s="67"/>
      <c r="EH721" s="67"/>
      <c r="EI721" s="67"/>
      <c r="EJ721" s="67"/>
      <c r="EK721" s="67"/>
      <c r="EL721" s="67"/>
    </row>
    <row r="722" spans="1:142" s="6" customFormat="1">
      <c r="B722" s="7" t="s">
        <v>592</v>
      </c>
      <c r="C722" s="33" t="s">
        <v>506</v>
      </c>
      <c r="D722" s="7"/>
      <c r="E722" s="7"/>
      <c r="F722" s="7"/>
      <c r="G722" s="7"/>
      <c r="H722" s="7"/>
      <c r="I722" s="67">
        <v>3.67</v>
      </c>
      <c r="J722" s="67">
        <v>3.87</v>
      </c>
      <c r="K722" s="67">
        <v>0.59240000000000004</v>
      </c>
      <c r="L722" s="67">
        <v>74.36</v>
      </c>
      <c r="M722" s="67">
        <v>8.4199999999999997E-2</v>
      </c>
      <c r="N722" s="67">
        <v>6.1600000000000002E-2</v>
      </c>
      <c r="O722" s="67">
        <v>0.6411</v>
      </c>
      <c r="P722" s="67">
        <v>1.5599999999999999E-2</v>
      </c>
      <c r="Q722" s="67">
        <v>12.33</v>
      </c>
      <c r="R722" s="67">
        <v>1.3299999999999999E-2</v>
      </c>
      <c r="S722" s="67">
        <v>95.638300000000001</v>
      </c>
      <c r="V722" s="67">
        <f t="shared" si="1007"/>
        <v>3.8373747755867682</v>
      </c>
      <c r="W722" s="67"/>
      <c r="X722" s="67">
        <f t="shared" si="1008"/>
        <v>4.0464960167631592</v>
      </c>
      <c r="Y722" s="67"/>
      <c r="Z722" s="67">
        <f t="shared" si="1009"/>
        <v>0.61941711636446906</v>
      </c>
      <c r="AA722" s="67"/>
      <c r="AB722" s="67">
        <f t="shared" si="1010"/>
        <v>77.751277469382032</v>
      </c>
      <c r="AC722" s="67"/>
      <c r="AD722" s="67">
        <f t="shared" si="1011"/>
        <v>8.8040042535260446E-2</v>
      </c>
      <c r="AE722" s="67"/>
      <c r="AF722" s="67">
        <f t="shared" si="1012"/>
        <v>6.4409342282328308E-2</v>
      </c>
      <c r="AG722" s="67"/>
      <c r="AH722" s="67">
        <f t="shared" si="1013"/>
        <v>0.67033813859092017</v>
      </c>
      <c r="AI722" s="67"/>
      <c r="AJ722" s="62">
        <f t="shared" si="1014"/>
        <v>1.6311456811758468E-2</v>
      </c>
      <c r="AK722" s="62"/>
      <c r="AL722" s="67">
        <f t="shared" si="1015"/>
        <v>12.892324518524481</v>
      </c>
      <c r="AM722" s="67"/>
      <c r="AN722" s="62">
        <f t="shared" si="1016"/>
        <v>1.3906562538229975E-2</v>
      </c>
      <c r="AO722" s="62"/>
      <c r="AP722" s="67">
        <f t="shared" si="1017"/>
        <v>7.8838707923499278</v>
      </c>
      <c r="AQ722" s="67"/>
      <c r="AR722" s="67"/>
      <c r="AS722" s="67"/>
      <c r="AT722" s="67"/>
      <c r="AU722" s="67"/>
      <c r="AV722" s="67"/>
      <c r="AW722" s="67"/>
      <c r="AX722" s="67"/>
      <c r="AY722" s="67"/>
      <c r="AZ722" s="67"/>
      <c r="BA722" s="67"/>
      <c r="BB722" s="67"/>
      <c r="BC722" s="67"/>
      <c r="BD722" s="67"/>
      <c r="BE722" s="67"/>
      <c r="BF722" s="67"/>
      <c r="BG722" s="67"/>
      <c r="BH722" s="67"/>
      <c r="BI722" s="67"/>
      <c r="BJ722" s="67"/>
      <c r="BK722" s="67"/>
      <c r="BL722" s="67"/>
      <c r="BM722" s="67"/>
      <c r="BN722" s="67"/>
      <c r="BO722" s="67"/>
      <c r="BP722" s="67"/>
      <c r="BQ722" s="67"/>
      <c r="BR722" s="67"/>
      <c r="BS722" s="67"/>
      <c r="BT722" s="67"/>
      <c r="BU722" s="67"/>
      <c r="BV722" s="67"/>
      <c r="BW722" s="67"/>
      <c r="BX722" s="67"/>
      <c r="BY722" s="67"/>
      <c r="BZ722" s="67"/>
      <c r="CA722" s="67"/>
      <c r="CB722" s="67"/>
      <c r="CC722" s="67"/>
      <c r="CD722" s="67"/>
      <c r="CE722" s="67"/>
      <c r="CF722" s="67"/>
      <c r="CG722" s="67"/>
      <c r="CH722" s="67"/>
      <c r="CI722" s="67"/>
      <c r="CJ722" s="67"/>
      <c r="CK722" s="67"/>
      <c r="CL722" s="67"/>
      <c r="CM722" s="67"/>
      <c r="CN722" s="67"/>
      <c r="CO722" s="67"/>
      <c r="CP722" s="67"/>
      <c r="CQ722" s="67"/>
      <c r="CR722" s="67"/>
      <c r="CS722" s="67"/>
      <c r="CT722" s="67"/>
      <c r="CU722" s="67"/>
      <c r="CV722" s="67"/>
      <c r="CW722" s="67"/>
      <c r="CX722" s="67"/>
      <c r="CY722" s="67"/>
      <c r="CZ722" s="67"/>
      <c r="DA722" s="67"/>
      <c r="DB722" s="67"/>
      <c r="DC722" s="67"/>
      <c r="DD722" s="67"/>
      <c r="DE722" s="67"/>
      <c r="DF722" s="67"/>
      <c r="DG722" s="67"/>
      <c r="DH722" s="67"/>
      <c r="DI722" s="67"/>
      <c r="DJ722" s="67"/>
      <c r="DK722" s="67"/>
      <c r="DL722" s="67"/>
      <c r="DM722" s="67"/>
      <c r="DN722" s="67"/>
      <c r="DO722" s="67"/>
      <c r="DP722" s="67"/>
      <c r="DQ722" s="67"/>
      <c r="DR722" s="67"/>
      <c r="DS722" s="67"/>
      <c r="DT722" s="67"/>
      <c r="DU722" s="67"/>
      <c r="DV722" s="67"/>
      <c r="DW722" s="67"/>
      <c r="DX722" s="67"/>
      <c r="DY722" s="67"/>
      <c r="DZ722" s="67"/>
      <c r="EA722" s="67"/>
      <c r="EB722" s="67"/>
      <c r="EC722" s="67"/>
      <c r="ED722" s="67"/>
      <c r="EE722" s="67"/>
      <c r="EF722" s="67"/>
      <c r="EG722" s="67"/>
      <c r="EH722" s="67"/>
      <c r="EI722" s="67"/>
      <c r="EJ722" s="67"/>
      <c r="EK722" s="67"/>
      <c r="EL722" s="67"/>
    </row>
    <row r="723" spans="1:142" s="6" customFormat="1">
      <c r="A723" s="34"/>
      <c r="B723" s="7" t="s">
        <v>593</v>
      </c>
      <c r="C723" s="33" t="s">
        <v>506</v>
      </c>
      <c r="D723" s="7"/>
      <c r="E723" s="7"/>
      <c r="F723" s="7"/>
      <c r="G723" s="7"/>
      <c r="H723" s="7"/>
      <c r="I723" s="67">
        <v>3.55</v>
      </c>
      <c r="J723" s="67">
        <v>3.82</v>
      </c>
      <c r="K723" s="67">
        <v>0.56059999999999999</v>
      </c>
      <c r="L723" s="67">
        <v>74.86</v>
      </c>
      <c r="M723" s="67">
        <v>8.1299999999999997E-2</v>
      </c>
      <c r="N723" s="67">
        <v>9.7699999999999995E-2</v>
      </c>
      <c r="O723" s="67">
        <v>0.62870000000000004</v>
      </c>
      <c r="P723" s="67">
        <v>9.9699999999999997E-2</v>
      </c>
      <c r="Q723" s="67">
        <v>12.25</v>
      </c>
      <c r="R723" s="67">
        <v>2.64E-2</v>
      </c>
      <c r="S723" s="67">
        <v>95.974500000000006</v>
      </c>
      <c r="V723" s="67">
        <f t="shared" si="1007"/>
        <v>3.6988991867631502</v>
      </c>
      <c r="W723" s="67"/>
      <c r="X723" s="67">
        <f t="shared" si="1008"/>
        <v>3.9802239136437283</v>
      </c>
      <c r="Y723" s="67"/>
      <c r="Z723" s="67">
        <f t="shared" si="1009"/>
        <v>0.58411348847871047</v>
      </c>
      <c r="AA723" s="67"/>
      <c r="AB723" s="67">
        <f t="shared" si="1010"/>
        <v>77.999885386222374</v>
      </c>
      <c r="AC723" s="67"/>
      <c r="AD723" s="67">
        <f t="shared" si="1011"/>
        <v>8.4710001094040602E-2</v>
      </c>
      <c r="AE723" s="67"/>
      <c r="AF723" s="67">
        <f t="shared" si="1012"/>
        <v>0.10179787339345346</v>
      </c>
      <c r="AG723" s="67"/>
      <c r="AH723" s="67">
        <f t="shared" si="1013"/>
        <v>0.6550698362585895</v>
      </c>
      <c r="AI723" s="67"/>
      <c r="AJ723" s="62">
        <f t="shared" si="1014"/>
        <v>0.10388176025923551</v>
      </c>
      <c r="AK723" s="62"/>
      <c r="AL723" s="67">
        <f t="shared" si="1015"/>
        <v>12.763807052915096</v>
      </c>
      <c r="AM723" s="67"/>
      <c r="AN723" s="62">
        <f t="shared" si="1016"/>
        <v>2.7507306628323149E-2</v>
      </c>
      <c r="AO723" s="62"/>
      <c r="AP723" s="67">
        <f t="shared" si="1017"/>
        <v>7.6791231004068781</v>
      </c>
      <c r="AQ723" s="67"/>
      <c r="AR723" s="67"/>
      <c r="AS723" s="67"/>
      <c r="AT723" s="67"/>
      <c r="AU723" s="67"/>
      <c r="AV723" s="67"/>
      <c r="AW723" s="67"/>
      <c r="AX723" s="67"/>
      <c r="AY723" s="67"/>
      <c r="AZ723" s="67"/>
      <c r="BA723" s="67"/>
      <c r="BB723" s="67"/>
      <c r="BC723" s="67"/>
      <c r="BD723" s="67"/>
      <c r="BE723" s="67"/>
      <c r="BF723" s="67"/>
      <c r="BG723" s="67"/>
      <c r="BH723" s="67"/>
      <c r="BI723" s="67"/>
      <c r="BJ723" s="67"/>
      <c r="BK723" s="67"/>
      <c r="BL723" s="67"/>
      <c r="BM723" s="67"/>
      <c r="BN723" s="67"/>
      <c r="BO723" s="67"/>
      <c r="BP723" s="67"/>
      <c r="BQ723" s="67"/>
      <c r="BR723" s="67"/>
      <c r="BS723" s="67"/>
      <c r="BT723" s="67"/>
      <c r="BU723" s="67"/>
      <c r="BV723" s="67"/>
      <c r="BW723" s="67"/>
      <c r="BX723" s="67"/>
      <c r="BY723" s="67"/>
      <c r="BZ723" s="67"/>
      <c r="CA723" s="67"/>
      <c r="CB723" s="67"/>
      <c r="CC723" s="67"/>
      <c r="CD723" s="67"/>
      <c r="CE723" s="67"/>
      <c r="CF723" s="67"/>
      <c r="CG723" s="67"/>
      <c r="CH723" s="67"/>
      <c r="CI723" s="67"/>
      <c r="CJ723" s="67"/>
      <c r="CK723" s="67"/>
      <c r="CL723" s="67"/>
      <c r="CM723" s="67"/>
      <c r="CN723" s="67"/>
      <c r="CO723" s="67"/>
      <c r="CP723" s="67"/>
      <c r="CQ723" s="67"/>
      <c r="CR723" s="67"/>
      <c r="CS723" s="67"/>
      <c r="CT723" s="67"/>
      <c r="CU723" s="67"/>
      <c r="CV723" s="67"/>
      <c r="CW723" s="67"/>
      <c r="CX723" s="67"/>
      <c r="CY723" s="67"/>
      <c r="CZ723" s="67"/>
      <c r="DA723" s="67"/>
      <c r="DB723" s="67"/>
      <c r="DC723" s="67"/>
      <c r="DD723" s="67"/>
      <c r="DE723" s="67"/>
      <c r="DF723" s="67"/>
      <c r="DG723" s="67"/>
      <c r="DH723" s="67"/>
      <c r="DI723" s="67"/>
      <c r="DJ723" s="67"/>
      <c r="DK723" s="67"/>
      <c r="DL723" s="67"/>
      <c r="DM723" s="67"/>
      <c r="DN723" s="67"/>
      <c r="DO723" s="67"/>
      <c r="DP723" s="67"/>
      <c r="DQ723" s="67"/>
      <c r="DR723" s="67"/>
      <c r="DS723" s="67"/>
      <c r="DT723" s="67"/>
      <c r="DU723" s="67"/>
      <c r="DV723" s="67"/>
      <c r="DW723" s="67"/>
      <c r="DX723" s="67"/>
      <c r="DY723" s="67"/>
      <c r="DZ723" s="67"/>
      <c r="EA723" s="67"/>
      <c r="EB723" s="67"/>
      <c r="EC723" s="67"/>
      <c r="ED723" s="67"/>
      <c r="EE723" s="67"/>
      <c r="EF723" s="67"/>
      <c r="EG723" s="67"/>
      <c r="EH723" s="67"/>
      <c r="EI723" s="67"/>
      <c r="EJ723" s="67"/>
      <c r="EK723" s="67"/>
      <c r="EL723" s="67"/>
    </row>
    <row r="724" spans="1:142" s="6" customFormat="1">
      <c r="A724" s="33" t="s">
        <v>575</v>
      </c>
      <c r="B724" s="7" t="s">
        <v>594</v>
      </c>
      <c r="C724" s="33" t="s">
        <v>506</v>
      </c>
      <c r="D724" s="7"/>
      <c r="E724" s="7"/>
      <c r="F724" s="7"/>
      <c r="G724" s="7"/>
      <c r="H724" s="7"/>
      <c r="I724" s="67">
        <v>3.66</v>
      </c>
      <c r="J724" s="67">
        <v>3.82</v>
      </c>
      <c r="K724" s="67">
        <v>0.64339999999999997</v>
      </c>
      <c r="L724" s="67">
        <v>74.53</v>
      </c>
      <c r="M724" s="67">
        <v>0.1048</v>
      </c>
      <c r="N724" s="67">
        <v>0.10199999999999999</v>
      </c>
      <c r="O724" s="67">
        <v>0.63339999999999996</v>
      </c>
      <c r="P724" s="67">
        <v>7.3000000000000001E-3</v>
      </c>
      <c r="Q724" s="67">
        <v>12.45</v>
      </c>
      <c r="R724" s="67">
        <v>0</v>
      </c>
      <c r="S724" s="67">
        <v>95.950900000000004</v>
      </c>
      <c r="V724" s="67">
        <f t="shared" si="1007"/>
        <v>3.8144509327166287</v>
      </c>
      <c r="W724" s="67"/>
      <c r="X724" s="67">
        <f t="shared" si="1008"/>
        <v>3.9812028860594326</v>
      </c>
      <c r="Y724" s="67"/>
      <c r="Z724" s="67">
        <f t="shared" si="1009"/>
        <v>0.67055129237974831</v>
      </c>
      <c r="AA724" s="67"/>
      <c r="AB724" s="67">
        <f t="shared" si="1010"/>
        <v>77.675144266494627</v>
      </c>
      <c r="AC724" s="67"/>
      <c r="AD724" s="67">
        <f t="shared" si="1011"/>
        <v>0.10922252943953625</v>
      </c>
      <c r="AE724" s="67"/>
      <c r="AF724" s="67">
        <f t="shared" si="1012"/>
        <v>0.10630437025603719</v>
      </c>
      <c r="AG724" s="67"/>
      <c r="AH724" s="67">
        <f t="shared" si="1013"/>
        <v>0.66012929529582309</v>
      </c>
      <c r="AI724" s="67"/>
      <c r="AJ724" s="62">
        <f t="shared" si="1014"/>
        <v>7.6080578712654067E-3</v>
      </c>
      <c r="AK724" s="62"/>
      <c r="AL724" s="67">
        <f t="shared" si="1015"/>
        <v>12.975386369486893</v>
      </c>
      <c r="AM724" s="67"/>
      <c r="AN724" s="62">
        <f t="shared" si="1016"/>
        <v>0</v>
      </c>
      <c r="AO724" s="62"/>
      <c r="AP724" s="67">
        <f t="shared" si="1017"/>
        <v>7.7956538187760618</v>
      </c>
      <c r="AQ724" s="67"/>
      <c r="AR724" s="67"/>
      <c r="AS724" s="67"/>
      <c r="AT724" s="67"/>
      <c r="AU724" s="67"/>
      <c r="AV724" s="67"/>
      <c r="AW724" s="67"/>
      <c r="AX724" s="67"/>
      <c r="AY724" s="67"/>
      <c r="AZ724" s="67"/>
      <c r="BA724" s="67"/>
      <c r="BB724" s="67"/>
      <c r="BC724" s="67"/>
      <c r="BD724" s="67"/>
      <c r="BE724" s="67"/>
      <c r="BF724" s="67"/>
      <c r="BG724" s="67"/>
      <c r="BH724" s="67"/>
      <c r="BI724" s="67"/>
      <c r="BJ724" s="67"/>
      <c r="BK724" s="67"/>
      <c r="BL724" s="67"/>
      <c r="BM724" s="67"/>
      <c r="BN724" s="67"/>
      <c r="BO724" s="67"/>
      <c r="BP724" s="67"/>
      <c r="BQ724" s="67"/>
      <c r="BR724" s="67"/>
      <c r="BS724" s="67"/>
      <c r="BT724" s="67"/>
      <c r="BU724" s="67"/>
      <c r="BV724" s="67"/>
      <c r="BW724" s="67"/>
      <c r="BX724" s="67"/>
      <c r="BY724" s="67"/>
      <c r="BZ724" s="67"/>
      <c r="CA724" s="67"/>
      <c r="CB724" s="67"/>
      <c r="CC724" s="67"/>
      <c r="CD724" s="67"/>
      <c r="CE724" s="67"/>
      <c r="CF724" s="67"/>
      <c r="CG724" s="67"/>
      <c r="CH724" s="67"/>
      <c r="CI724" s="67"/>
      <c r="CJ724" s="67"/>
      <c r="CK724" s="67"/>
      <c r="CL724" s="67"/>
      <c r="CM724" s="67"/>
      <c r="CN724" s="67"/>
      <c r="CO724" s="67"/>
      <c r="CP724" s="67"/>
      <c r="CQ724" s="67"/>
      <c r="CR724" s="67"/>
      <c r="CS724" s="67"/>
      <c r="CT724" s="67"/>
      <c r="CU724" s="67"/>
      <c r="CV724" s="67"/>
      <c r="CW724" s="67"/>
      <c r="CX724" s="67"/>
      <c r="CY724" s="67"/>
      <c r="CZ724" s="67"/>
      <c r="DA724" s="67"/>
      <c r="DB724" s="67"/>
      <c r="DC724" s="67"/>
      <c r="DD724" s="67"/>
      <c r="DE724" s="67"/>
      <c r="DF724" s="67"/>
      <c r="DG724" s="67"/>
      <c r="DH724" s="67"/>
      <c r="DI724" s="67"/>
      <c r="DJ724" s="67"/>
      <c r="DK724" s="67"/>
      <c r="DL724" s="67"/>
      <c r="DM724" s="67"/>
      <c r="DN724" s="67"/>
      <c r="DO724" s="67"/>
      <c r="DP724" s="67"/>
      <c r="DQ724" s="67"/>
      <c r="DR724" s="67"/>
      <c r="DS724" s="67"/>
      <c r="DT724" s="67"/>
      <c r="DU724" s="67"/>
      <c r="DV724" s="67"/>
      <c r="DW724" s="67"/>
      <c r="DX724" s="67"/>
      <c r="DY724" s="67"/>
      <c r="DZ724" s="67"/>
      <c r="EA724" s="67"/>
      <c r="EB724" s="67"/>
      <c r="EC724" s="67"/>
      <c r="ED724" s="67"/>
      <c r="EE724" s="67"/>
      <c r="EF724" s="67"/>
      <c r="EG724" s="67"/>
      <c r="EH724" s="67"/>
      <c r="EI724" s="67"/>
      <c r="EJ724" s="67"/>
      <c r="EK724" s="67"/>
      <c r="EL724" s="67"/>
    </row>
    <row r="725" spans="1:142" s="6" customFormat="1">
      <c r="B725" s="7" t="s">
        <v>595</v>
      </c>
      <c r="C725" s="33" t="s">
        <v>506</v>
      </c>
      <c r="D725" s="7"/>
      <c r="E725" s="7"/>
      <c r="F725" s="7"/>
      <c r="G725" s="7"/>
      <c r="H725" s="7"/>
      <c r="I725" s="67">
        <v>3.6</v>
      </c>
      <c r="J725" s="67">
        <v>3.96</v>
      </c>
      <c r="K725" s="67">
        <v>0.63690000000000002</v>
      </c>
      <c r="L725" s="67">
        <v>74.260000000000005</v>
      </c>
      <c r="M725" s="67">
        <v>8.0299999999999996E-2</v>
      </c>
      <c r="N725" s="67">
        <v>8.7800000000000003E-2</v>
      </c>
      <c r="O725" s="67">
        <v>0.61799999999999999</v>
      </c>
      <c r="P725" s="67">
        <v>5.8599999999999999E-2</v>
      </c>
      <c r="Q725" s="67">
        <v>12.17</v>
      </c>
      <c r="R725" s="67">
        <v>6.9999999999999999E-4</v>
      </c>
      <c r="S725" s="67">
        <v>95.472399999999993</v>
      </c>
      <c r="V725" s="67">
        <f t="shared" si="1007"/>
        <v>3.7707232666194637</v>
      </c>
      <c r="W725" s="67"/>
      <c r="X725" s="67">
        <f t="shared" si="1008"/>
        <v>4.1477955932814092</v>
      </c>
      <c r="Y725" s="67"/>
      <c r="Z725" s="67">
        <f t="shared" si="1009"/>
        <v>0.66710379125276009</v>
      </c>
      <c r="AA725" s="67"/>
      <c r="AB725" s="67">
        <f t="shared" si="1010"/>
        <v>77.781641605322591</v>
      </c>
      <c r="AC725" s="67"/>
      <c r="AD725" s="67">
        <f t="shared" si="1011"/>
        <v>8.4108077308206353E-2</v>
      </c>
      <c r="AE725" s="67"/>
      <c r="AF725" s="67">
        <f t="shared" si="1012"/>
        <v>9.1963750780330242E-2</v>
      </c>
      <c r="AG725" s="67"/>
      <c r="AH725" s="67">
        <f t="shared" si="1013"/>
        <v>0.64730749410300781</v>
      </c>
      <c r="AI725" s="67"/>
      <c r="AJ725" s="62">
        <f t="shared" si="1014"/>
        <v>6.1378995395527922E-2</v>
      </c>
      <c r="AK725" s="62"/>
      <c r="AL725" s="67">
        <f t="shared" si="1015"/>
        <v>12.747139487433017</v>
      </c>
      <c r="AM725" s="67"/>
      <c r="AN725" s="62">
        <f t="shared" si="1016"/>
        <v>7.3319619073156225E-4</v>
      </c>
      <c r="AO725" s="62"/>
      <c r="AP725" s="67">
        <f t="shared" si="1017"/>
        <v>7.9185188599008729</v>
      </c>
      <c r="AQ725" s="67"/>
      <c r="AR725" s="67"/>
      <c r="AS725" s="67"/>
      <c r="AT725" s="67"/>
      <c r="AU725" s="67"/>
      <c r="AV725" s="67"/>
      <c r="AW725" s="67"/>
      <c r="AX725" s="67"/>
      <c r="AY725" s="67"/>
      <c r="AZ725" s="67"/>
      <c r="BA725" s="67"/>
      <c r="BB725" s="67"/>
      <c r="BC725" s="67"/>
      <c r="BD725" s="67"/>
      <c r="BE725" s="67"/>
      <c r="BF725" s="67"/>
      <c r="BG725" s="67"/>
      <c r="BH725" s="67"/>
      <c r="BI725" s="67"/>
      <c r="BJ725" s="67"/>
      <c r="BK725" s="67"/>
      <c r="BL725" s="67"/>
      <c r="BM725" s="67"/>
      <c r="BN725" s="67"/>
      <c r="BO725" s="67"/>
      <c r="BP725" s="67"/>
      <c r="BQ725" s="67"/>
      <c r="BR725" s="67"/>
      <c r="BS725" s="67"/>
      <c r="BT725" s="67"/>
      <c r="BU725" s="67"/>
      <c r="BV725" s="67"/>
      <c r="BW725" s="67"/>
      <c r="BX725" s="67"/>
      <c r="BY725" s="67"/>
      <c r="BZ725" s="67"/>
      <c r="CA725" s="67"/>
      <c r="CB725" s="67"/>
      <c r="CC725" s="67"/>
      <c r="CD725" s="67"/>
      <c r="CE725" s="67"/>
      <c r="CF725" s="67"/>
      <c r="CG725" s="67"/>
      <c r="CH725" s="67"/>
      <c r="CI725" s="67"/>
      <c r="CJ725" s="67"/>
      <c r="CK725" s="67"/>
      <c r="CL725" s="67"/>
      <c r="CM725" s="67"/>
      <c r="CN725" s="67"/>
      <c r="CO725" s="67"/>
      <c r="CP725" s="67"/>
      <c r="CQ725" s="67"/>
      <c r="CR725" s="67"/>
      <c r="CS725" s="67"/>
      <c r="CT725" s="67"/>
      <c r="CU725" s="67"/>
      <c r="CV725" s="67"/>
      <c r="CW725" s="67"/>
      <c r="CX725" s="67"/>
      <c r="CY725" s="67"/>
      <c r="CZ725" s="67"/>
      <c r="DA725" s="67"/>
      <c r="DB725" s="67"/>
      <c r="DC725" s="67"/>
      <c r="DD725" s="67"/>
      <c r="DE725" s="67"/>
      <c r="DF725" s="67"/>
      <c r="DG725" s="67"/>
      <c r="DH725" s="67"/>
      <c r="DI725" s="67"/>
      <c r="DJ725" s="67"/>
      <c r="DK725" s="67"/>
      <c r="DL725" s="67"/>
      <c r="DM725" s="67"/>
      <c r="DN725" s="67"/>
      <c r="DO725" s="67"/>
      <c r="DP725" s="67"/>
      <c r="DQ725" s="67"/>
      <c r="DR725" s="67"/>
      <c r="DS725" s="67"/>
      <c r="DT725" s="67"/>
      <c r="DU725" s="67"/>
      <c r="DV725" s="67"/>
      <c r="DW725" s="67"/>
      <c r="DX725" s="67"/>
      <c r="DY725" s="67"/>
      <c r="DZ725" s="67"/>
      <c r="EA725" s="67"/>
      <c r="EB725" s="67"/>
      <c r="EC725" s="67"/>
      <c r="ED725" s="67"/>
      <c r="EE725" s="67"/>
      <c r="EF725" s="67"/>
      <c r="EG725" s="67"/>
      <c r="EH725" s="67"/>
      <c r="EI725" s="67"/>
      <c r="EJ725" s="67"/>
      <c r="EK725" s="67"/>
      <c r="EL725" s="67"/>
    </row>
    <row r="726" spans="1:142" s="6" customFormat="1">
      <c r="B726" s="7" t="s">
        <v>596</v>
      </c>
      <c r="C726" s="33" t="s">
        <v>506</v>
      </c>
      <c r="D726" s="7"/>
      <c r="E726" s="7"/>
      <c r="F726" s="7"/>
      <c r="G726" s="7"/>
      <c r="H726" s="7"/>
      <c r="I726" s="67">
        <v>3.57</v>
      </c>
      <c r="J726" s="67">
        <v>3.93</v>
      </c>
      <c r="K726" s="67">
        <v>0.56699999999999995</v>
      </c>
      <c r="L726" s="67">
        <v>74.569999999999993</v>
      </c>
      <c r="M726" s="67">
        <v>8.2299999999999998E-2</v>
      </c>
      <c r="N726" s="67">
        <v>9.9500000000000005E-2</v>
      </c>
      <c r="O726" s="67">
        <v>0.59299999999999997</v>
      </c>
      <c r="P726" s="67">
        <v>5.96E-2</v>
      </c>
      <c r="Q726" s="67">
        <v>12.18</v>
      </c>
      <c r="R726" s="67">
        <v>1.1000000000000001E-3</v>
      </c>
      <c r="S726" s="67">
        <v>95.652600000000007</v>
      </c>
      <c r="V726" s="67">
        <f t="shared" si="1007"/>
        <v>3.7322561017682734</v>
      </c>
      <c r="W726" s="67"/>
      <c r="X726" s="67">
        <f t="shared" si="1008"/>
        <v>4.1086180616104526</v>
      </c>
      <c r="Y726" s="67"/>
      <c r="Z726" s="67">
        <f t="shared" si="1009"/>
        <v>0.59277008675143161</v>
      </c>
      <c r="AA726" s="67"/>
      <c r="AB726" s="67">
        <f t="shared" si="1010"/>
        <v>77.959198181753536</v>
      </c>
      <c r="AC726" s="67"/>
      <c r="AD726" s="67">
        <f t="shared" si="1011"/>
        <v>8.6040525819475883E-2</v>
      </c>
      <c r="AE726" s="67"/>
      <c r="AF726" s="67">
        <f t="shared" si="1012"/>
        <v>0.10402226390082445</v>
      </c>
      <c r="AG726" s="67"/>
      <c r="AH726" s="67">
        <f t="shared" si="1013"/>
        <v>0.61995178385114458</v>
      </c>
      <c r="AI726" s="67"/>
      <c r="AJ726" s="62">
        <f t="shared" si="1014"/>
        <v>6.230881335164961E-2</v>
      </c>
      <c r="AK726" s="62"/>
      <c r="AL726" s="67">
        <f t="shared" si="1015"/>
        <v>12.733579641327051</v>
      </c>
      <c r="AM726" s="67"/>
      <c r="AN726" s="62">
        <f t="shared" si="1016"/>
        <v>1.1499948772955464E-3</v>
      </c>
      <c r="AO726" s="62"/>
      <c r="AP726" s="67">
        <f t="shared" si="1017"/>
        <v>7.840874163378726</v>
      </c>
      <c r="AQ726" s="67"/>
      <c r="AR726" s="67"/>
      <c r="AS726" s="67"/>
      <c r="AT726" s="67"/>
      <c r="AU726" s="67"/>
      <c r="AV726" s="67"/>
      <c r="AW726" s="67"/>
      <c r="AX726" s="67"/>
      <c r="AY726" s="67"/>
      <c r="AZ726" s="67"/>
      <c r="BA726" s="67"/>
      <c r="BB726" s="67"/>
      <c r="BC726" s="67"/>
      <c r="BD726" s="67"/>
      <c r="BE726" s="67"/>
      <c r="BF726" s="67"/>
      <c r="BG726" s="67"/>
      <c r="BH726" s="67"/>
      <c r="BI726" s="67"/>
      <c r="BJ726" s="67"/>
      <c r="BK726" s="67"/>
      <c r="BL726" s="67"/>
      <c r="BM726" s="67"/>
      <c r="BN726" s="67"/>
      <c r="BO726" s="67"/>
      <c r="BP726" s="67"/>
      <c r="BQ726" s="67"/>
      <c r="BR726" s="67"/>
      <c r="BS726" s="67"/>
      <c r="BT726" s="67"/>
      <c r="BU726" s="67"/>
      <c r="BV726" s="67"/>
      <c r="BW726" s="67"/>
      <c r="BX726" s="67"/>
      <c r="BY726" s="67"/>
      <c r="BZ726" s="67"/>
      <c r="CA726" s="67"/>
      <c r="CB726" s="67"/>
      <c r="CC726" s="67"/>
      <c r="CD726" s="67"/>
      <c r="CE726" s="67"/>
      <c r="CF726" s="67"/>
      <c r="CG726" s="67"/>
      <c r="CH726" s="67"/>
      <c r="CI726" s="67"/>
      <c r="CJ726" s="67"/>
      <c r="CK726" s="67"/>
      <c r="CL726" s="67"/>
      <c r="CM726" s="67"/>
      <c r="CN726" s="67"/>
      <c r="CO726" s="67"/>
      <c r="CP726" s="67"/>
      <c r="CQ726" s="67"/>
      <c r="CR726" s="67"/>
      <c r="CS726" s="67"/>
      <c r="CT726" s="67"/>
      <c r="CU726" s="67"/>
      <c r="CV726" s="67"/>
      <c r="CW726" s="67"/>
      <c r="CX726" s="67"/>
      <c r="CY726" s="67"/>
      <c r="CZ726" s="67"/>
      <c r="DA726" s="67"/>
      <c r="DB726" s="67"/>
      <c r="DC726" s="67"/>
      <c r="DD726" s="67"/>
      <c r="DE726" s="67"/>
      <c r="DF726" s="67"/>
      <c r="DG726" s="67"/>
      <c r="DH726" s="67"/>
      <c r="DI726" s="67"/>
      <c r="DJ726" s="67"/>
      <c r="DK726" s="67"/>
      <c r="DL726" s="67"/>
      <c r="DM726" s="67"/>
      <c r="DN726" s="67"/>
      <c r="DO726" s="67"/>
      <c r="DP726" s="67"/>
      <c r="DQ726" s="67"/>
      <c r="DR726" s="67"/>
      <c r="DS726" s="67"/>
      <c r="DT726" s="67"/>
      <c r="DU726" s="67"/>
      <c r="DV726" s="67"/>
      <c r="DW726" s="67"/>
      <c r="DX726" s="67"/>
      <c r="DY726" s="67"/>
      <c r="DZ726" s="67"/>
      <c r="EA726" s="67"/>
      <c r="EB726" s="67"/>
      <c r="EC726" s="67"/>
      <c r="ED726" s="67"/>
      <c r="EE726" s="67"/>
      <c r="EF726" s="67"/>
      <c r="EG726" s="67"/>
      <c r="EH726" s="67"/>
      <c r="EI726" s="67"/>
      <c r="EJ726" s="67"/>
      <c r="EK726" s="67"/>
      <c r="EL726" s="67"/>
    </row>
    <row r="727" spans="1:142" s="6" customFormat="1">
      <c r="B727" s="7" t="s">
        <v>597</v>
      </c>
      <c r="C727" s="33" t="s">
        <v>506</v>
      </c>
      <c r="D727" s="7"/>
      <c r="E727" s="7"/>
      <c r="F727" s="7"/>
      <c r="G727" s="7"/>
      <c r="H727" s="7"/>
      <c r="I727" s="67">
        <v>3.43</v>
      </c>
      <c r="J727" s="67">
        <v>3.94</v>
      </c>
      <c r="K727" s="67">
        <v>0.64970000000000006</v>
      </c>
      <c r="L727" s="67">
        <v>74.58</v>
      </c>
      <c r="M727" s="67">
        <v>7.6399999999999996E-2</v>
      </c>
      <c r="N727" s="67">
        <v>8.5800000000000001E-2</v>
      </c>
      <c r="O727" s="67">
        <v>0.61460000000000004</v>
      </c>
      <c r="P727" s="67">
        <v>0</v>
      </c>
      <c r="Q727" s="67">
        <v>12.04</v>
      </c>
      <c r="R727" s="67">
        <v>2.8999999999999998E-3</v>
      </c>
      <c r="S727" s="67">
        <v>95.419499999999999</v>
      </c>
      <c r="V727" s="67">
        <f t="shared" si="1007"/>
        <v>3.5946530845372275</v>
      </c>
      <c r="W727" s="67"/>
      <c r="X727" s="67">
        <f t="shared" si="1008"/>
        <v>4.1291350300515095</v>
      </c>
      <c r="Y727" s="67"/>
      <c r="Z727" s="67">
        <f t="shared" si="1009"/>
        <v>0.68088807843260557</v>
      </c>
      <c r="AA727" s="67"/>
      <c r="AB727" s="67">
        <f t="shared" si="1010"/>
        <v>78.160124502853193</v>
      </c>
      <c r="AC727" s="67"/>
      <c r="AD727" s="67">
        <f t="shared" si="1011"/>
        <v>8.0067491445668854E-2</v>
      </c>
      <c r="AE727" s="67"/>
      <c r="AF727" s="67">
        <f t="shared" si="1012"/>
        <v>8.991872730416739E-2</v>
      </c>
      <c r="AG727" s="67"/>
      <c r="AH727" s="67">
        <f t="shared" si="1013"/>
        <v>0.64410314453544615</v>
      </c>
      <c r="AI727" s="67"/>
      <c r="AJ727" s="62">
        <f t="shared" si="1014"/>
        <v>0</v>
      </c>
      <c r="AK727" s="62"/>
      <c r="AL727" s="67">
        <f t="shared" si="1015"/>
        <v>12.617965929395982</v>
      </c>
      <c r="AM727" s="67"/>
      <c r="AN727" s="62">
        <f t="shared" si="1016"/>
        <v>3.0392110627282679E-3</v>
      </c>
      <c r="AO727" s="62"/>
      <c r="AP727" s="67">
        <f t="shared" si="1017"/>
        <v>7.7237881145887375</v>
      </c>
      <c r="AQ727" s="67"/>
      <c r="AR727" s="67"/>
      <c r="AS727" s="67"/>
      <c r="AT727" s="67"/>
      <c r="AU727" s="67"/>
      <c r="AV727" s="67"/>
      <c r="AW727" s="67"/>
      <c r="AX727" s="67"/>
      <c r="AY727" s="67"/>
      <c r="AZ727" s="67"/>
      <c r="BA727" s="67"/>
      <c r="BB727" s="67"/>
      <c r="BC727" s="67"/>
      <c r="BD727" s="67"/>
      <c r="BE727" s="67"/>
      <c r="BF727" s="67"/>
      <c r="BG727" s="67"/>
      <c r="BH727" s="67"/>
      <c r="BI727" s="67"/>
      <c r="BJ727" s="67"/>
      <c r="BK727" s="67"/>
      <c r="BL727" s="67"/>
      <c r="BM727" s="67"/>
      <c r="BN727" s="67"/>
      <c r="BO727" s="67"/>
      <c r="BP727" s="67"/>
      <c r="BQ727" s="67"/>
      <c r="BR727" s="67"/>
      <c r="BS727" s="67"/>
      <c r="BT727" s="67"/>
      <c r="BU727" s="67"/>
      <c r="BV727" s="67"/>
      <c r="BW727" s="67"/>
      <c r="BX727" s="67"/>
      <c r="BY727" s="67"/>
      <c r="BZ727" s="67"/>
      <c r="CA727" s="67"/>
      <c r="CB727" s="67"/>
      <c r="CC727" s="67"/>
      <c r="CD727" s="67"/>
      <c r="CE727" s="67"/>
      <c r="CF727" s="67"/>
      <c r="CG727" s="67"/>
      <c r="CH727" s="67"/>
      <c r="CI727" s="67"/>
      <c r="CJ727" s="67"/>
      <c r="CK727" s="67"/>
      <c r="CL727" s="67"/>
      <c r="CM727" s="67"/>
      <c r="CN727" s="67"/>
      <c r="CO727" s="67"/>
      <c r="CP727" s="67"/>
      <c r="CQ727" s="67"/>
      <c r="CR727" s="67"/>
      <c r="CS727" s="67"/>
      <c r="CT727" s="67"/>
      <c r="CU727" s="67"/>
      <c r="CV727" s="67"/>
      <c r="CW727" s="67"/>
      <c r="CX727" s="67"/>
      <c r="CY727" s="67"/>
      <c r="CZ727" s="67"/>
      <c r="DA727" s="67"/>
      <c r="DB727" s="67"/>
      <c r="DC727" s="67"/>
      <c r="DD727" s="67"/>
      <c r="DE727" s="67"/>
      <c r="DF727" s="67"/>
      <c r="DG727" s="67"/>
      <c r="DH727" s="67"/>
      <c r="DI727" s="67"/>
      <c r="DJ727" s="67"/>
      <c r="DK727" s="67"/>
      <c r="DL727" s="67"/>
      <c r="DM727" s="67"/>
      <c r="DN727" s="67"/>
      <c r="DO727" s="67"/>
      <c r="DP727" s="67"/>
      <c r="DQ727" s="67"/>
      <c r="DR727" s="67"/>
      <c r="DS727" s="67"/>
      <c r="DT727" s="67"/>
      <c r="DU727" s="67"/>
      <c r="DV727" s="67"/>
      <c r="DW727" s="67"/>
      <c r="DX727" s="67"/>
      <c r="DY727" s="67"/>
      <c r="DZ727" s="67"/>
      <c r="EA727" s="67"/>
      <c r="EB727" s="67"/>
      <c r="EC727" s="67"/>
      <c r="ED727" s="67"/>
      <c r="EE727" s="67"/>
      <c r="EF727" s="67"/>
      <c r="EG727" s="67"/>
      <c r="EH727" s="67"/>
      <c r="EI727" s="67"/>
      <c r="EJ727" s="67"/>
      <c r="EK727" s="67"/>
      <c r="EL727" s="67"/>
    </row>
    <row r="728" spans="1:142" s="6" customFormat="1">
      <c r="B728" s="7" t="s">
        <v>598</v>
      </c>
      <c r="C728" s="33" t="s">
        <v>506</v>
      </c>
      <c r="D728" s="7"/>
      <c r="E728" s="7"/>
      <c r="F728" s="7"/>
      <c r="G728" s="7"/>
      <c r="H728" s="7"/>
      <c r="I728" s="67">
        <v>3.61</v>
      </c>
      <c r="J728" s="67">
        <v>3.84</v>
      </c>
      <c r="K728" s="67">
        <v>0.54790000000000005</v>
      </c>
      <c r="L728" s="67">
        <v>75.02</v>
      </c>
      <c r="M728" s="67">
        <v>8.72E-2</v>
      </c>
      <c r="N728" s="67">
        <v>6.2199999999999998E-2</v>
      </c>
      <c r="O728" s="67">
        <v>0.56520000000000004</v>
      </c>
      <c r="P728" s="67">
        <v>0.1013</v>
      </c>
      <c r="Q728" s="67">
        <v>11.97</v>
      </c>
      <c r="R728" s="67">
        <v>3.5000000000000003E-2</v>
      </c>
      <c r="S728" s="67">
        <v>95.838899999999995</v>
      </c>
      <c r="V728" s="67">
        <f t="shared" si="1007"/>
        <v>3.7667377234087618</v>
      </c>
      <c r="W728" s="67"/>
      <c r="X728" s="67">
        <f t="shared" si="1008"/>
        <v>4.0067237833489324</v>
      </c>
      <c r="Y728" s="67"/>
      <c r="Z728" s="67">
        <f t="shared" si="1009"/>
        <v>0.57168853148356258</v>
      </c>
      <c r="AA728" s="67"/>
      <c r="AB728" s="67">
        <f t="shared" si="1010"/>
        <v>78.277192246572113</v>
      </c>
      <c r="AC728" s="67"/>
      <c r="AD728" s="67">
        <f t="shared" si="1011"/>
        <v>9.0986019246882016E-2</v>
      </c>
      <c r="AE728" s="67"/>
      <c r="AF728" s="67">
        <f t="shared" si="1012"/>
        <v>6.4900577949037391E-2</v>
      </c>
      <c r="AG728" s="67"/>
      <c r="AH728" s="67">
        <f t="shared" si="1013"/>
        <v>0.58973965686167107</v>
      </c>
      <c r="AI728" s="67"/>
      <c r="AJ728" s="62">
        <f t="shared" si="1014"/>
        <v>0.10569820813886638</v>
      </c>
      <c r="AK728" s="62"/>
      <c r="AL728" s="67">
        <f t="shared" si="1015"/>
        <v>12.489709293408001</v>
      </c>
      <c r="AM728" s="67"/>
      <c r="AN728" s="62">
        <f t="shared" si="1016"/>
        <v>3.6519617816982465E-2</v>
      </c>
      <c r="AO728" s="62"/>
      <c r="AP728" s="67">
        <f t="shared" si="1017"/>
        <v>7.7734615067576947</v>
      </c>
      <c r="AQ728" s="67"/>
      <c r="AR728" s="67"/>
      <c r="AS728" s="67"/>
      <c r="AT728" s="67"/>
      <c r="AU728" s="67"/>
      <c r="AV728" s="67"/>
      <c r="AW728" s="67"/>
      <c r="AX728" s="67"/>
      <c r="AY728" s="67"/>
      <c r="AZ728" s="67"/>
      <c r="BA728" s="67"/>
      <c r="BB728" s="67"/>
      <c r="BC728" s="67"/>
      <c r="BD728" s="67"/>
      <c r="BE728" s="67"/>
      <c r="BF728" s="67"/>
      <c r="BG728" s="67"/>
      <c r="BH728" s="67"/>
      <c r="BI728" s="67"/>
      <c r="BJ728" s="67"/>
      <c r="BK728" s="67"/>
      <c r="BL728" s="67"/>
      <c r="BM728" s="67"/>
      <c r="BN728" s="67"/>
      <c r="BO728" s="67"/>
      <c r="BP728" s="67"/>
      <c r="BQ728" s="67"/>
      <c r="BR728" s="67"/>
      <c r="BS728" s="67"/>
      <c r="BT728" s="67"/>
      <c r="BU728" s="67"/>
      <c r="BV728" s="67"/>
      <c r="BW728" s="67"/>
      <c r="BX728" s="67"/>
      <c r="BY728" s="67"/>
      <c r="BZ728" s="67"/>
      <c r="CA728" s="67"/>
      <c r="CB728" s="67"/>
      <c r="CC728" s="67"/>
      <c r="CD728" s="67"/>
      <c r="CE728" s="67"/>
      <c r="CF728" s="67"/>
      <c r="CG728" s="67"/>
      <c r="CH728" s="67"/>
      <c r="CI728" s="67"/>
      <c r="CJ728" s="67"/>
      <c r="CK728" s="67"/>
      <c r="CL728" s="67"/>
      <c r="CM728" s="67"/>
      <c r="CN728" s="67"/>
      <c r="CO728" s="67"/>
      <c r="CP728" s="67"/>
      <c r="CQ728" s="67"/>
      <c r="CR728" s="67"/>
      <c r="CS728" s="67"/>
      <c r="CT728" s="67"/>
      <c r="CU728" s="67"/>
      <c r="CV728" s="67"/>
      <c r="CW728" s="67"/>
      <c r="CX728" s="67"/>
      <c r="CY728" s="67"/>
      <c r="CZ728" s="67"/>
      <c r="DA728" s="67"/>
      <c r="DB728" s="67"/>
      <c r="DC728" s="67"/>
      <c r="DD728" s="67"/>
      <c r="DE728" s="67"/>
      <c r="DF728" s="67"/>
      <c r="DG728" s="67"/>
      <c r="DH728" s="67"/>
      <c r="DI728" s="67"/>
      <c r="DJ728" s="67"/>
      <c r="DK728" s="67"/>
      <c r="DL728" s="67"/>
      <c r="DM728" s="67"/>
      <c r="DN728" s="67"/>
      <c r="DO728" s="67"/>
      <c r="DP728" s="67"/>
      <c r="DQ728" s="67"/>
      <c r="DR728" s="67"/>
      <c r="DS728" s="67"/>
      <c r="DT728" s="67"/>
      <c r="DU728" s="67"/>
      <c r="DV728" s="67"/>
      <c r="DW728" s="67"/>
      <c r="DX728" s="67"/>
      <c r="DY728" s="67"/>
      <c r="DZ728" s="67"/>
      <c r="EA728" s="67"/>
      <c r="EB728" s="67"/>
      <c r="EC728" s="67"/>
      <c r="ED728" s="67"/>
      <c r="EE728" s="67"/>
      <c r="EF728" s="67"/>
      <c r="EG728" s="67"/>
      <c r="EH728" s="67"/>
      <c r="EI728" s="67"/>
      <c r="EJ728" s="67"/>
      <c r="EK728" s="67"/>
      <c r="EL728" s="67"/>
    </row>
    <row r="729" spans="1:142" s="6" customFormat="1">
      <c r="B729" s="7" t="s">
        <v>599</v>
      </c>
      <c r="C729" s="33" t="s">
        <v>506</v>
      </c>
      <c r="D729" s="7"/>
      <c r="E729" s="7"/>
      <c r="F729" s="7"/>
      <c r="G729" s="7"/>
      <c r="H729" s="7"/>
      <c r="I729" s="67">
        <v>3.71</v>
      </c>
      <c r="J729" s="67">
        <v>3.85</v>
      </c>
      <c r="K729" s="67">
        <v>0.46489999999999998</v>
      </c>
      <c r="L729" s="67">
        <v>74.19</v>
      </c>
      <c r="M729" s="67">
        <v>7.2499999999999995E-2</v>
      </c>
      <c r="N729" s="67">
        <v>8.0500000000000002E-2</v>
      </c>
      <c r="O729" s="67">
        <v>0.63149999999999995</v>
      </c>
      <c r="P729" s="67">
        <v>2.3800000000000002E-2</v>
      </c>
      <c r="Q729" s="67">
        <v>12.26</v>
      </c>
      <c r="R729" s="67">
        <v>4.2500000000000003E-2</v>
      </c>
      <c r="S729" s="67">
        <v>95.325800000000001</v>
      </c>
      <c r="V729" s="67">
        <f t="shared" si="1007"/>
        <v>3.8919159346158123</v>
      </c>
      <c r="W729" s="67"/>
      <c r="X729" s="67">
        <f t="shared" si="1008"/>
        <v>4.038780686865465</v>
      </c>
      <c r="Y729" s="67"/>
      <c r="Z729" s="67">
        <f t="shared" si="1009"/>
        <v>0.487695880863313</v>
      </c>
      <c r="AA729" s="67"/>
      <c r="AB729" s="67">
        <f t="shared" si="1010"/>
        <v>77.827828352869844</v>
      </c>
      <c r="AC729" s="67"/>
      <c r="AD729" s="67">
        <f t="shared" si="1011"/>
        <v>7.6054960986427597E-2</v>
      </c>
      <c r="AE729" s="67"/>
      <c r="AF729" s="67">
        <f t="shared" si="1012"/>
        <v>8.4447232543550646E-2</v>
      </c>
      <c r="AG729" s="67"/>
      <c r="AH729" s="67">
        <f t="shared" si="1013"/>
        <v>0.66246493604040035</v>
      </c>
      <c r="AI729" s="67"/>
      <c r="AJ729" s="62">
        <f t="shared" si="1014"/>
        <v>2.4967007882441061E-2</v>
      </c>
      <c r="AK729" s="62"/>
      <c r="AL729" s="67">
        <f t="shared" si="1015"/>
        <v>12.861156161291069</v>
      </c>
      <c r="AM729" s="67"/>
      <c r="AN729" s="62">
        <f t="shared" si="1016"/>
        <v>4.4583942647216178E-2</v>
      </c>
      <c r="AO729" s="62"/>
      <c r="AP729" s="67">
        <f t="shared" si="1017"/>
        <v>7.9306966214812773</v>
      </c>
      <c r="AQ729" s="67"/>
      <c r="AR729" s="67"/>
      <c r="AS729" s="67"/>
      <c r="AT729" s="67"/>
      <c r="AU729" s="67"/>
      <c r="AV729" s="67"/>
      <c r="AW729" s="67"/>
      <c r="AX729" s="67"/>
      <c r="AY729" s="67"/>
      <c r="AZ729" s="67"/>
      <c r="BA729" s="67"/>
      <c r="BB729" s="67"/>
      <c r="BC729" s="67"/>
      <c r="BD729" s="67"/>
      <c r="BE729" s="67"/>
      <c r="BF729" s="67"/>
      <c r="BG729" s="67"/>
      <c r="BH729" s="67"/>
      <c r="BI729" s="67"/>
      <c r="BJ729" s="67"/>
      <c r="BK729" s="67"/>
      <c r="BL729" s="67"/>
      <c r="BM729" s="67"/>
      <c r="BN729" s="67"/>
      <c r="BO729" s="67"/>
      <c r="BP729" s="67"/>
      <c r="BQ729" s="67"/>
      <c r="BR729" s="67"/>
      <c r="BS729" s="67"/>
      <c r="BT729" s="67"/>
      <c r="BU729" s="67"/>
      <c r="BV729" s="67"/>
      <c r="BW729" s="67"/>
      <c r="BX729" s="67"/>
      <c r="BY729" s="67"/>
      <c r="BZ729" s="67"/>
      <c r="CA729" s="67"/>
      <c r="CB729" s="67"/>
      <c r="CC729" s="67"/>
      <c r="CD729" s="67"/>
      <c r="CE729" s="67"/>
      <c r="CF729" s="67"/>
      <c r="CG729" s="67"/>
      <c r="CH729" s="67"/>
      <c r="CI729" s="67"/>
      <c r="CJ729" s="67"/>
      <c r="CK729" s="67"/>
      <c r="CL729" s="67"/>
      <c r="CM729" s="67"/>
      <c r="CN729" s="67"/>
      <c r="CO729" s="67"/>
      <c r="CP729" s="67"/>
      <c r="CQ729" s="67"/>
      <c r="CR729" s="67"/>
      <c r="CS729" s="67"/>
      <c r="CT729" s="67"/>
      <c r="CU729" s="67"/>
      <c r="CV729" s="67"/>
      <c r="CW729" s="67"/>
      <c r="CX729" s="67"/>
      <c r="CY729" s="67"/>
      <c r="CZ729" s="67"/>
      <c r="DA729" s="67"/>
      <c r="DB729" s="67"/>
      <c r="DC729" s="67"/>
      <c r="DD729" s="67"/>
      <c r="DE729" s="67"/>
      <c r="DF729" s="67"/>
      <c r="DG729" s="67"/>
      <c r="DH729" s="67"/>
      <c r="DI729" s="67"/>
      <c r="DJ729" s="67"/>
      <c r="DK729" s="67"/>
      <c r="DL729" s="67"/>
      <c r="DM729" s="67"/>
      <c r="DN729" s="67"/>
      <c r="DO729" s="67"/>
      <c r="DP729" s="67"/>
      <c r="DQ729" s="67"/>
      <c r="DR729" s="67"/>
      <c r="DS729" s="67"/>
      <c r="DT729" s="67"/>
      <c r="DU729" s="67"/>
      <c r="DV729" s="67"/>
      <c r="DW729" s="67"/>
      <c r="DX729" s="67"/>
      <c r="DY729" s="67"/>
      <c r="DZ729" s="67"/>
      <c r="EA729" s="67"/>
      <c r="EB729" s="67"/>
      <c r="EC729" s="67"/>
      <c r="ED729" s="67"/>
      <c r="EE729" s="67"/>
      <c r="EF729" s="67"/>
      <c r="EG729" s="67"/>
      <c r="EH729" s="67"/>
      <c r="EI729" s="67"/>
      <c r="EJ729" s="67"/>
      <c r="EK729" s="67"/>
      <c r="EL729" s="67"/>
    </row>
    <row r="730" spans="1:142" s="6" customFormat="1">
      <c r="B730" s="7" t="s">
        <v>600</v>
      </c>
      <c r="C730" s="33" t="s">
        <v>506</v>
      </c>
      <c r="D730" s="7"/>
      <c r="E730" s="7"/>
      <c r="F730" s="7"/>
      <c r="G730" s="7"/>
      <c r="H730" s="7"/>
      <c r="I730" s="67">
        <v>3.67</v>
      </c>
      <c r="J730" s="67">
        <v>3.82</v>
      </c>
      <c r="K730" s="67">
        <v>0.6371</v>
      </c>
      <c r="L730" s="67">
        <v>74.849999999999994</v>
      </c>
      <c r="M730" s="67">
        <v>9.1399999999999995E-2</v>
      </c>
      <c r="N730" s="67">
        <v>8.0699999999999994E-2</v>
      </c>
      <c r="O730" s="67">
        <v>0.62329999999999997</v>
      </c>
      <c r="P730" s="67">
        <v>5.2999999999999999E-2</v>
      </c>
      <c r="Q730" s="67">
        <v>12.34</v>
      </c>
      <c r="R730" s="67">
        <v>1.26E-2</v>
      </c>
      <c r="S730" s="67">
        <v>96.178200000000004</v>
      </c>
      <c r="V730" s="67">
        <f t="shared" si="1007"/>
        <v>3.8158335256846145</v>
      </c>
      <c r="W730" s="67"/>
      <c r="X730" s="67">
        <f t="shared" si="1008"/>
        <v>3.9717940240095984</v>
      </c>
      <c r="Y730" s="67"/>
      <c r="Z730" s="67">
        <f t="shared" si="1009"/>
        <v>0.66241622321898308</v>
      </c>
      <c r="AA730" s="67"/>
      <c r="AB730" s="67">
        <f t="shared" si="1010"/>
        <v>77.824288664167128</v>
      </c>
      <c r="AC730" s="67"/>
      <c r="AD730" s="67">
        <f t="shared" si="1011"/>
        <v>9.5031930312690388E-2</v>
      </c>
      <c r="AE730" s="67"/>
      <c r="AF730" s="67">
        <f t="shared" si="1012"/>
        <v>8.3906748098841522E-2</v>
      </c>
      <c r="AG730" s="67"/>
      <c r="AH730" s="67">
        <f t="shared" si="1013"/>
        <v>0.64806785737308448</v>
      </c>
      <c r="AI730" s="67"/>
      <c r="AJ730" s="62">
        <f t="shared" si="1014"/>
        <v>5.5106042741494429E-2</v>
      </c>
      <c r="AK730" s="62"/>
      <c r="AL730" s="67">
        <f t="shared" si="1015"/>
        <v>12.830350328868704</v>
      </c>
      <c r="AM730" s="67"/>
      <c r="AN730" s="62">
        <f t="shared" si="1016"/>
        <v>1.3100681859298677E-2</v>
      </c>
      <c r="AO730" s="62"/>
      <c r="AP730" s="67">
        <f t="shared" si="1017"/>
        <v>7.7876275496942124</v>
      </c>
      <c r="AQ730" s="67"/>
      <c r="AR730" s="67"/>
      <c r="AS730" s="67"/>
      <c r="AT730" s="67"/>
      <c r="AU730" s="67"/>
      <c r="AV730" s="67"/>
      <c r="AW730" s="67"/>
      <c r="AX730" s="67"/>
      <c r="AY730" s="67"/>
      <c r="AZ730" s="67"/>
      <c r="BA730" s="67"/>
      <c r="BB730" s="67"/>
      <c r="BC730" s="67"/>
      <c r="BD730" s="67"/>
      <c r="BE730" s="67"/>
      <c r="BF730" s="67"/>
      <c r="BG730" s="67"/>
      <c r="BH730" s="67"/>
      <c r="BI730" s="67"/>
      <c r="BJ730" s="67"/>
      <c r="BK730" s="67"/>
      <c r="BL730" s="67"/>
      <c r="BM730" s="67"/>
      <c r="BN730" s="67"/>
      <c r="BO730" s="67"/>
      <c r="BP730" s="67"/>
      <c r="BQ730" s="67"/>
      <c r="BR730" s="67"/>
      <c r="BS730" s="67"/>
      <c r="BT730" s="67"/>
      <c r="BU730" s="67"/>
      <c r="BV730" s="67"/>
      <c r="BW730" s="67"/>
      <c r="BX730" s="67"/>
      <c r="BY730" s="67"/>
      <c r="BZ730" s="67"/>
      <c r="CA730" s="67"/>
      <c r="CB730" s="67"/>
      <c r="CC730" s="67"/>
      <c r="CD730" s="67"/>
      <c r="CE730" s="67"/>
      <c r="CF730" s="67"/>
      <c r="CG730" s="67"/>
      <c r="CH730" s="67"/>
      <c r="CI730" s="67"/>
      <c r="CJ730" s="67"/>
      <c r="CK730" s="67"/>
      <c r="CL730" s="67"/>
      <c r="CM730" s="67"/>
      <c r="CN730" s="67"/>
      <c r="CO730" s="67"/>
      <c r="CP730" s="67"/>
      <c r="CQ730" s="67"/>
      <c r="CR730" s="67"/>
      <c r="CS730" s="67"/>
      <c r="CT730" s="67"/>
      <c r="CU730" s="67"/>
      <c r="CV730" s="67"/>
      <c r="CW730" s="67"/>
      <c r="CX730" s="67"/>
      <c r="CY730" s="67"/>
      <c r="CZ730" s="67"/>
      <c r="DA730" s="67"/>
      <c r="DB730" s="67"/>
      <c r="DC730" s="67"/>
      <c r="DD730" s="67"/>
      <c r="DE730" s="67"/>
      <c r="DF730" s="67"/>
      <c r="DG730" s="67"/>
      <c r="DH730" s="67"/>
      <c r="DI730" s="67"/>
      <c r="DJ730" s="67"/>
      <c r="DK730" s="67"/>
      <c r="DL730" s="67"/>
      <c r="DM730" s="67"/>
      <c r="DN730" s="67"/>
      <c r="DO730" s="67"/>
      <c r="DP730" s="67"/>
      <c r="DQ730" s="67"/>
      <c r="DR730" s="67"/>
      <c r="DS730" s="67"/>
      <c r="DT730" s="67"/>
      <c r="DU730" s="67"/>
      <c r="DV730" s="67"/>
      <c r="DW730" s="67"/>
      <c r="DX730" s="67"/>
      <c r="DY730" s="67"/>
      <c r="DZ730" s="67"/>
      <c r="EA730" s="67"/>
      <c r="EB730" s="67"/>
      <c r="EC730" s="67"/>
      <c r="ED730" s="67"/>
      <c r="EE730" s="67"/>
      <c r="EF730" s="67"/>
      <c r="EG730" s="67"/>
      <c r="EH730" s="67"/>
      <c r="EI730" s="67"/>
      <c r="EJ730" s="67"/>
      <c r="EK730" s="67"/>
      <c r="EL730" s="67"/>
    </row>
    <row r="731" spans="1:142" s="6" customFormat="1">
      <c r="B731" s="7" t="s">
        <v>601</v>
      </c>
      <c r="C731" s="33" t="s">
        <v>506</v>
      </c>
      <c r="D731" s="7"/>
      <c r="E731" s="7"/>
      <c r="F731" s="7"/>
      <c r="G731" s="7"/>
      <c r="H731" s="7"/>
      <c r="I731" s="67">
        <v>3.68</v>
      </c>
      <c r="J731" s="67">
        <v>3.92</v>
      </c>
      <c r="K731" s="67">
        <v>0.49049999999999999</v>
      </c>
      <c r="L731" s="67">
        <v>74.17</v>
      </c>
      <c r="M731" s="67">
        <v>6.0400000000000002E-2</v>
      </c>
      <c r="N731" s="67">
        <v>7.8200000000000006E-2</v>
      </c>
      <c r="O731" s="67">
        <v>0.61519999999999997</v>
      </c>
      <c r="P731" s="67">
        <v>5.21E-2</v>
      </c>
      <c r="Q731" s="67">
        <v>12.19</v>
      </c>
      <c r="R731" s="67">
        <v>3.8600000000000002E-2</v>
      </c>
      <c r="S731" s="67">
        <v>95.295100000000005</v>
      </c>
      <c r="V731" s="67">
        <f t="shared" si="1007"/>
        <v>3.8616885862966721</v>
      </c>
      <c r="W731" s="67"/>
      <c r="X731" s="67">
        <f t="shared" si="1008"/>
        <v>4.1135378419247157</v>
      </c>
      <c r="Y731" s="67"/>
      <c r="Z731" s="67">
        <f t="shared" si="1009"/>
        <v>0.51471691618981452</v>
      </c>
      <c r="AA731" s="67"/>
      <c r="AB731" s="67">
        <f t="shared" si="1010"/>
        <v>77.831913708050052</v>
      </c>
      <c r="AC731" s="67"/>
      <c r="AD731" s="67">
        <f t="shared" si="1011"/>
        <v>6.3382062666391029E-2</v>
      </c>
      <c r="AE731" s="67"/>
      <c r="AF731" s="67">
        <f t="shared" si="1012"/>
        <v>8.2060882458804288E-2</v>
      </c>
      <c r="AG731" s="67"/>
      <c r="AH731" s="67">
        <f t="shared" si="1013"/>
        <v>0.64557359192655228</v>
      </c>
      <c r="AI731" s="67"/>
      <c r="AJ731" s="62">
        <f t="shared" si="1014"/>
        <v>5.4672275909254511E-2</v>
      </c>
      <c r="AK731" s="62"/>
      <c r="AL731" s="67">
        <f t="shared" si="1015"/>
        <v>12.791843442107725</v>
      </c>
      <c r="AM731" s="67"/>
      <c r="AN731" s="62">
        <f t="shared" si="1016"/>
        <v>4.0505755280177053E-2</v>
      </c>
      <c r="AO731" s="62"/>
      <c r="AP731" s="67">
        <f t="shared" si="1017"/>
        <v>7.9752264282213883</v>
      </c>
      <c r="AQ731" s="67"/>
      <c r="AR731" s="67"/>
      <c r="AS731" s="67"/>
      <c r="AT731" s="67"/>
      <c r="AU731" s="67"/>
      <c r="AV731" s="67"/>
      <c r="AW731" s="67"/>
      <c r="AX731" s="67"/>
      <c r="AY731" s="67"/>
      <c r="AZ731" s="67"/>
      <c r="BA731" s="67"/>
      <c r="BB731" s="67"/>
      <c r="BC731" s="67"/>
      <c r="BD731" s="67"/>
      <c r="BE731" s="67"/>
      <c r="BF731" s="67"/>
      <c r="BG731" s="67"/>
      <c r="BH731" s="67"/>
      <c r="BI731" s="67"/>
      <c r="BJ731" s="67"/>
      <c r="BK731" s="67"/>
      <c r="BL731" s="67"/>
      <c r="BM731" s="67"/>
      <c r="BN731" s="67"/>
      <c r="BO731" s="67"/>
      <c r="BP731" s="67"/>
      <c r="BQ731" s="67"/>
      <c r="BR731" s="67"/>
      <c r="BS731" s="67"/>
      <c r="BT731" s="67"/>
      <c r="BU731" s="67"/>
      <c r="BV731" s="67"/>
      <c r="BW731" s="67"/>
      <c r="BX731" s="67"/>
      <c r="BY731" s="67"/>
      <c r="BZ731" s="67"/>
      <c r="CA731" s="67"/>
      <c r="CB731" s="67"/>
      <c r="CC731" s="67"/>
      <c r="CD731" s="67"/>
      <c r="CE731" s="67"/>
      <c r="CF731" s="67"/>
      <c r="CG731" s="67"/>
      <c r="CH731" s="67"/>
      <c r="CI731" s="67"/>
      <c r="CJ731" s="67"/>
      <c r="CK731" s="67"/>
      <c r="CL731" s="67"/>
      <c r="CM731" s="67"/>
      <c r="CN731" s="67"/>
      <c r="CO731" s="67"/>
      <c r="CP731" s="67"/>
      <c r="CQ731" s="67"/>
      <c r="CR731" s="67"/>
      <c r="CS731" s="67"/>
      <c r="CT731" s="67"/>
      <c r="CU731" s="67"/>
      <c r="CV731" s="67"/>
      <c r="CW731" s="67"/>
      <c r="CX731" s="67"/>
      <c r="CY731" s="67"/>
      <c r="CZ731" s="67"/>
      <c r="DA731" s="67"/>
      <c r="DB731" s="67"/>
      <c r="DC731" s="67"/>
      <c r="DD731" s="67"/>
      <c r="DE731" s="67"/>
      <c r="DF731" s="67"/>
      <c r="DG731" s="67"/>
      <c r="DH731" s="67"/>
      <c r="DI731" s="67"/>
      <c r="DJ731" s="67"/>
      <c r="DK731" s="67"/>
      <c r="DL731" s="67"/>
      <c r="DM731" s="67"/>
      <c r="DN731" s="67"/>
      <c r="DO731" s="67"/>
      <c r="DP731" s="67"/>
      <c r="DQ731" s="67"/>
      <c r="DR731" s="67"/>
      <c r="DS731" s="67"/>
      <c r="DT731" s="67"/>
      <c r="DU731" s="67"/>
      <c r="DV731" s="67"/>
      <c r="DW731" s="67"/>
      <c r="DX731" s="67"/>
      <c r="DY731" s="67"/>
      <c r="DZ731" s="67"/>
      <c r="EA731" s="67"/>
      <c r="EB731" s="67"/>
      <c r="EC731" s="67"/>
      <c r="ED731" s="67"/>
      <c r="EE731" s="67"/>
      <c r="EF731" s="67"/>
      <c r="EG731" s="67"/>
      <c r="EH731" s="67"/>
      <c r="EI731" s="67"/>
      <c r="EJ731" s="67"/>
      <c r="EK731" s="67"/>
      <c r="EL731" s="67"/>
    </row>
    <row r="732" spans="1:142" s="6" customFormat="1">
      <c r="B732" s="7" t="s">
        <v>602</v>
      </c>
      <c r="C732" s="33" t="s">
        <v>506</v>
      </c>
      <c r="D732" s="7"/>
      <c r="E732" s="7"/>
      <c r="F732" s="7"/>
      <c r="G732" s="7"/>
      <c r="H732" s="7"/>
      <c r="I732" s="67">
        <v>3.53</v>
      </c>
      <c r="J732" s="67">
        <v>3.91</v>
      </c>
      <c r="K732" s="67">
        <v>0.61129999999999995</v>
      </c>
      <c r="L732" s="67">
        <v>74.66</v>
      </c>
      <c r="M732" s="67">
        <v>0.12139999999999999</v>
      </c>
      <c r="N732" s="67">
        <v>7.3999999999999996E-2</v>
      </c>
      <c r="O732" s="67">
        <v>0.63859999999999995</v>
      </c>
      <c r="P732" s="67">
        <v>4.24E-2</v>
      </c>
      <c r="Q732" s="67">
        <v>12.16</v>
      </c>
      <c r="R732" s="67">
        <v>2.5000000000000001E-3</v>
      </c>
      <c r="S732" s="67">
        <v>95.750299999999996</v>
      </c>
      <c r="V732" s="67">
        <f t="shared" si="1007"/>
        <v>3.6866725221748649</v>
      </c>
      <c r="W732" s="67"/>
      <c r="X732" s="67">
        <f t="shared" si="1008"/>
        <v>4.083538119462812</v>
      </c>
      <c r="Y732" s="67"/>
      <c r="Z732" s="67">
        <f t="shared" si="1009"/>
        <v>0.63843142005821385</v>
      </c>
      <c r="AA732" s="67"/>
      <c r="AB732" s="67">
        <f t="shared" si="1010"/>
        <v>77.973646035573779</v>
      </c>
      <c r="AC732" s="67"/>
      <c r="AD732" s="67">
        <f t="shared" si="1011"/>
        <v>0.12678811450199112</v>
      </c>
      <c r="AE732" s="67"/>
      <c r="AF732" s="67">
        <f t="shared" si="1012"/>
        <v>7.7284353156073668E-2</v>
      </c>
      <c r="AG732" s="67"/>
      <c r="AH732" s="67">
        <f t="shared" si="1013"/>
        <v>0.66694308007390046</v>
      </c>
      <c r="AI732" s="67"/>
      <c r="AJ732" s="62">
        <f t="shared" si="1014"/>
        <v>4.4281845592128694E-2</v>
      </c>
      <c r="AK732" s="62"/>
      <c r="AL732" s="67">
        <f t="shared" si="1015"/>
        <v>12.699699113214265</v>
      </c>
      <c r="AM732" s="67"/>
      <c r="AN732" s="62">
        <f t="shared" si="1016"/>
        <v>2.6109578768943806E-3</v>
      </c>
      <c r="AO732" s="62"/>
      <c r="AP732" s="67">
        <f t="shared" si="1017"/>
        <v>7.7702106416376768</v>
      </c>
      <c r="AQ732" s="67"/>
      <c r="AR732" s="67"/>
      <c r="AS732" s="67"/>
      <c r="AT732" s="67"/>
      <c r="AU732" s="67"/>
      <c r="AV732" s="67"/>
      <c r="AW732" s="67"/>
      <c r="AX732" s="67"/>
      <c r="AY732" s="67"/>
      <c r="AZ732" s="67"/>
      <c r="BA732" s="67"/>
      <c r="BB732" s="67"/>
      <c r="BC732" s="67"/>
      <c r="BD732" s="67"/>
      <c r="BE732" s="67"/>
      <c r="BF732" s="67"/>
      <c r="BG732" s="67"/>
      <c r="BH732" s="67"/>
      <c r="BI732" s="67"/>
      <c r="BJ732" s="67"/>
      <c r="BK732" s="67"/>
      <c r="BL732" s="67"/>
      <c r="BM732" s="67"/>
      <c r="BN732" s="67"/>
      <c r="BO732" s="67"/>
      <c r="BP732" s="67"/>
      <c r="BQ732" s="67"/>
      <c r="BR732" s="67"/>
      <c r="BS732" s="67"/>
      <c r="BT732" s="67"/>
      <c r="BU732" s="67"/>
      <c r="BV732" s="67"/>
      <c r="BW732" s="67"/>
      <c r="BX732" s="67"/>
      <c r="BY732" s="67"/>
      <c r="BZ732" s="67"/>
      <c r="CA732" s="67"/>
      <c r="CB732" s="67"/>
      <c r="CC732" s="67"/>
      <c r="CD732" s="67"/>
      <c r="CE732" s="67"/>
      <c r="CF732" s="67"/>
      <c r="CG732" s="67"/>
      <c r="CH732" s="67"/>
      <c r="CI732" s="67"/>
      <c r="CJ732" s="67"/>
      <c r="CK732" s="67"/>
      <c r="CL732" s="67"/>
      <c r="CM732" s="67"/>
      <c r="CN732" s="67"/>
      <c r="CO732" s="67"/>
      <c r="CP732" s="67"/>
      <c r="CQ732" s="67"/>
      <c r="CR732" s="67"/>
      <c r="CS732" s="67"/>
      <c r="CT732" s="67"/>
      <c r="CU732" s="67"/>
      <c r="CV732" s="67"/>
      <c r="CW732" s="67"/>
      <c r="CX732" s="67"/>
      <c r="CY732" s="67"/>
      <c r="CZ732" s="67"/>
      <c r="DA732" s="67"/>
      <c r="DB732" s="67"/>
      <c r="DC732" s="67"/>
      <c r="DD732" s="67"/>
      <c r="DE732" s="67"/>
      <c r="DF732" s="67"/>
      <c r="DG732" s="67"/>
      <c r="DH732" s="67"/>
      <c r="DI732" s="67"/>
      <c r="DJ732" s="67"/>
      <c r="DK732" s="67"/>
      <c r="DL732" s="67"/>
      <c r="DM732" s="67"/>
      <c r="DN732" s="67"/>
      <c r="DO732" s="67"/>
      <c r="DP732" s="67"/>
      <c r="DQ732" s="67"/>
      <c r="DR732" s="67"/>
      <c r="DS732" s="67"/>
      <c r="DT732" s="67"/>
      <c r="DU732" s="67"/>
      <c r="DV732" s="67"/>
      <c r="DW732" s="67"/>
      <c r="DX732" s="67"/>
      <c r="DY732" s="67"/>
      <c r="DZ732" s="67"/>
      <c r="EA732" s="67"/>
      <c r="EB732" s="67"/>
      <c r="EC732" s="67"/>
      <c r="ED732" s="67"/>
      <c r="EE732" s="67"/>
      <c r="EF732" s="67"/>
      <c r="EG732" s="67"/>
      <c r="EH732" s="67"/>
      <c r="EI732" s="67"/>
      <c r="EJ732" s="67"/>
      <c r="EK732" s="67"/>
      <c r="EL732" s="67"/>
    </row>
    <row r="733" spans="1:142" s="6" customFormat="1">
      <c r="B733" s="7" t="s">
        <v>603</v>
      </c>
      <c r="C733" s="33" t="s">
        <v>506</v>
      </c>
      <c r="D733" s="7"/>
      <c r="E733" s="7"/>
      <c r="F733" s="7"/>
      <c r="G733" s="7"/>
      <c r="H733" s="7"/>
      <c r="I733" s="67">
        <v>3.55</v>
      </c>
      <c r="J733" s="67">
        <v>3.88</v>
      </c>
      <c r="K733" s="67">
        <v>0.56669999999999998</v>
      </c>
      <c r="L733" s="67">
        <v>74.599999999999994</v>
      </c>
      <c r="M733" s="67">
        <v>9.2399999999999996E-2</v>
      </c>
      <c r="N733" s="67">
        <v>6.2199999999999998E-2</v>
      </c>
      <c r="O733" s="67">
        <v>0.65529999999999999</v>
      </c>
      <c r="P733" s="67">
        <v>5.1499999999999997E-2</v>
      </c>
      <c r="Q733" s="67">
        <v>12.3</v>
      </c>
      <c r="R733" s="67">
        <v>1.41E-2</v>
      </c>
      <c r="S733" s="67">
        <v>95.772199999999998</v>
      </c>
      <c r="V733" s="67">
        <f t="shared" si="1007"/>
        <v>3.7067123862665778</v>
      </c>
      <c r="W733" s="67"/>
      <c r="X733" s="67">
        <f t="shared" si="1008"/>
        <v>4.0512800165392466</v>
      </c>
      <c r="Y733" s="67"/>
      <c r="Z733" s="67">
        <f t="shared" si="1009"/>
        <v>0.59171659416824507</v>
      </c>
      <c r="AA733" s="67"/>
      <c r="AB733" s="67">
        <f t="shared" si="1010"/>
        <v>77.89316732830612</v>
      </c>
      <c r="AC733" s="67"/>
      <c r="AD733" s="67">
        <f t="shared" si="1011"/>
        <v>9.6478936476346991E-2</v>
      </c>
      <c r="AE733" s="67"/>
      <c r="AF733" s="67">
        <f t="shared" si="1012"/>
        <v>6.4945777584727096E-2</v>
      </c>
      <c r="AG733" s="67"/>
      <c r="AH733" s="67">
        <f t="shared" si="1013"/>
        <v>0.68422778217478564</v>
      </c>
      <c r="AI733" s="67"/>
      <c r="AJ733" s="62">
        <f t="shared" si="1014"/>
        <v>5.377343320921938E-2</v>
      </c>
      <c r="AK733" s="62"/>
      <c r="AL733" s="67">
        <f t="shared" si="1015"/>
        <v>12.842975310163077</v>
      </c>
      <c r="AM733" s="67"/>
      <c r="AN733" s="62">
        <f t="shared" si="1016"/>
        <v>1.4722435111650355E-2</v>
      </c>
      <c r="AO733" s="62"/>
      <c r="AP733" s="67">
        <f t="shared" si="1017"/>
        <v>7.757992402805824</v>
      </c>
      <c r="AQ733" s="67"/>
      <c r="AR733" s="67"/>
      <c r="AS733" s="67"/>
      <c r="AT733" s="67"/>
      <c r="AU733" s="67"/>
      <c r="AV733" s="67"/>
      <c r="AW733" s="67"/>
      <c r="AX733" s="67"/>
      <c r="AY733" s="67"/>
      <c r="AZ733" s="67"/>
      <c r="BA733" s="67"/>
      <c r="BB733" s="67"/>
      <c r="BC733" s="67"/>
      <c r="BD733" s="67"/>
      <c r="BE733" s="67"/>
      <c r="BF733" s="67"/>
      <c r="BG733" s="67"/>
      <c r="BH733" s="67"/>
      <c r="BI733" s="67"/>
      <c r="BJ733" s="67"/>
      <c r="BK733" s="67"/>
      <c r="BL733" s="67"/>
      <c r="BM733" s="67"/>
      <c r="BN733" s="67"/>
      <c r="BO733" s="67"/>
      <c r="BP733" s="67"/>
      <c r="BQ733" s="67"/>
      <c r="BR733" s="67"/>
      <c r="BS733" s="67"/>
      <c r="BT733" s="67"/>
      <c r="BU733" s="67"/>
      <c r="BV733" s="67"/>
      <c r="BW733" s="67"/>
      <c r="BX733" s="67"/>
      <c r="BY733" s="67"/>
      <c r="BZ733" s="67"/>
      <c r="CA733" s="67"/>
      <c r="CB733" s="67"/>
      <c r="CC733" s="67"/>
      <c r="CD733" s="67"/>
      <c r="CE733" s="67"/>
      <c r="CF733" s="67"/>
      <c r="CG733" s="67"/>
      <c r="CH733" s="67"/>
      <c r="CI733" s="67"/>
      <c r="CJ733" s="67"/>
      <c r="CK733" s="67"/>
      <c r="CL733" s="67"/>
      <c r="CM733" s="67"/>
      <c r="CN733" s="67"/>
      <c r="CO733" s="67"/>
      <c r="CP733" s="67"/>
      <c r="CQ733" s="67"/>
      <c r="CR733" s="67"/>
      <c r="CS733" s="67"/>
      <c r="CT733" s="67"/>
      <c r="CU733" s="67"/>
      <c r="CV733" s="67"/>
      <c r="CW733" s="67"/>
      <c r="CX733" s="67"/>
      <c r="CY733" s="67"/>
      <c r="CZ733" s="67"/>
      <c r="DA733" s="67"/>
      <c r="DB733" s="67"/>
      <c r="DC733" s="67"/>
      <c r="DD733" s="67"/>
      <c r="DE733" s="67"/>
      <c r="DF733" s="67"/>
      <c r="DG733" s="67"/>
      <c r="DH733" s="67"/>
      <c r="DI733" s="67"/>
      <c r="DJ733" s="67"/>
      <c r="DK733" s="67"/>
      <c r="DL733" s="67"/>
      <c r="DM733" s="67"/>
      <c r="DN733" s="67"/>
      <c r="DO733" s="67"/>
      <c r="DP733" s="67"/>
      <c r="DQ733" s="67"/>
      <c r="DR733" s="67"/>
      <c r="DS733" s="67"/>
      <c r="DT733" s="67"/>
      <c r="DU733" s="67"/>
      <c r="DV733" s="67"/>
      <c r="DW733" s="67"/>
      <c r="DX733" s="67"/>
      <c r="DY733" s="67"/>
      <c r="DZ733" s="67"/>
      <c r="EA733" s="67"/>
      <c r="EB733" s="67"/>
      <c r="EC733" s="67"/>
      <c r="ED733" s="67"/>
      <c r="EE733" s="67"/>
      <c r="EF733" s="67"/>
      <c r="EG733" s="67"/>
      <c r="EH733" s="67"/>
      <c r="EI733" s="67"/>
      <c r="EJ733" s="67"/>
      <c r="EK733" s="67"/>
      <c r="EL733" s="67"/>
    </row>
    <row r="734" spans="1:142" s="6" customFormat="1">
      <c r="B734" s="7" t="s">
        <v>604</v>
      </c>
      <c r="C734" s="33" t="s">
        <v>506</v>
      </c>
      <c r="D734" s="7"/>
      <c r="E734" s="7"/>
      <c r="F734" s="7"/>
      <c r="G734" s="7"/>
      <c r="H734" s="7"/>
      <c r="I734" s="67">
        <v>3.56</v>
      </c>
      <c r="J734" s="67">
        <v>3.87</v>
      </c>
      <c r="K734" s="67">
        <v>0.52239999999999998</v>
      </c>
      <c r="L734" s="67">
        <v>74.650000000000006</v>
      </c>
      <c r="M734" s="67">
        <v>0.1081</v>
      </c>
      <c r="N734" s="67">
        <v>9.7100000000000006E-2</v>
      </c>
      <c r="O734" s="67">
        <v>0.64019999999999999</v>
      </c>
      <c r="P734" s="67">
        <v>0</v>
      </c>
      <c r="Q734" s="67">
        <v>12.24</v>
      </c>
      <c r="R734" s="67">
        <v>2.8999999999999998E-3</v>
      </c>
      <c r="S734" s="67">
        <v>95.690799999999996</v>
      </c>
      <c r="V734" s="67">
        <f t="shared" si="1007"/>
        <v>3.7203158506355889</v>
      </c>
      <c r="W734" s="67"/>
      <c r="X734" s="67">
        <f t="shared" si="1008"/>
        <v>4.0442759387527332</v>
      </c>
      <c r="Y734" s="67"/>
      <c r="Z734" s="67">
        <f t="shared" si="1009"/>
        <v>0.54592500010450329</v>
      </c>
      <c r="AA734" s="67"/>
      <c r="AB734" s="67">
        <f t="shared" si="1010"/>
        <v>78.011679283692899</v>
      </c>
      <c r="AC734" s="67"/>
      <c r="AD734" s="67">
        <f t="shared" si="1011"/>
        <v>0.11296801782407503</v>
      </c>
      <c r="AE734" s="67"/>
      <c r="AF734" s="67">
        <f t="shared" si="1012"/>
        <v>0.10147265985862799</v>
      </c>
      <c r="AG734" s="67"/>
      <c r="AH734" s="67">
        <f t="shared" si="1013"/>
        <v>0.66902983358901802</v>
      </c>
      <c r="AI734" s="67"/>
      <c r="AJ734" s="62">
        <f t="shared" si="1014"/>
        <v>0</v>
      </c>
      <c r="AK734" s="62"/>
      <c r="AL734" s="67">
        <f t="shared" si="1015"/>
        <v>12.791198317915619</v>
      </c>
      <c r="AM734" s="67"/>
      <c r="AN734" s="62">
        <f t="shared" si="1016"/>
        <v>3.0305943727087659E-3</v>
      </c>
      <c r="AO734" s="62"/>
      <c r="AP734" s="67">
        <f t="shared" si="1017"/>
        <v>7.7645917893883221</v>
      </c>
      <c r="AQ734" s="67"/>
      <c r="AR734" s="67"/>
      <c r="AS734" s="67"/>
      <c r="AT734" s="67"/>
      <c r="AU734" s="67"/>
      <c r="AV734" s="67"/>
      <c r="AW734" s="67"/>
      <c r="AX734" s="67"/>
      <c r="AY734" s="67"/>
      <c r="AZ734" s="67"/>
      <c r="BA734" s="67"/>
      <c r="BB734" s="67"/>
      <c r="BC734" s="67"/>
      <c r="BD734" s="67"/>
      <c r="BE734" s="67"/>
      <c r="BF734" s="67"/>
      <c r="BG734" s="67"/>
      <c r="BH734" s="67"/>
      <c r="BI734" s="67"/>
      <c r="BJ734" s="67"/>
      <c r="BK734" s="67"/>
      <c r="BL734" s="67"/>
      <c r="BM734" s="67"/>
      <c r="BN734" s="67"/>
      <c r="BO734" s="67"/>
      <c r="BP734" s="67"/>
      <c r="BQ734" s="67"/>
      <c r="BR734" s="67"/>
      <c r="BS734" s="67"/>
      <c r="BT734" s="67"/>
      <c r="BU734" s="67"/>
      <c r="BV734" s="67"/>
      <c r="BW734" s="67"/>
      <c r="BX734" s="67"/>
      <c r="BY734" s="67"/>
      <c r="BZ734" s="67"/>
      <c r="CA734" s="67"/>
      <c r="CB734" s="67"/>
      <c r="CC734" s="67"/>
      <c r="CD734" s="67"/>
      <c r="CE734" s="67"/>
      <c r="CF734" s="67"/>
      <c r="CG734" s="67"/>
      <c r="CH734" s="67"/>
      <c r="CI734" s="67"/>
      <c r="CJ734" s="67"/>
      <c r="CK734" s="67"/>
      <c r="CL734" s="67"/>
      <c r="CM734" s="67"/>
      <c r="CN734" s="67"/>
      <c r="CO734" s="67"/>
      <c r="CP734" s="67"/>
      <c r="CQ734" s="67"/>
      <c r="CR734" s="67"/>
      <c r="CS734" s="67"/>
      <c r="CT734" s="67"/>
      <c r="CU734" s="67"/>
      <c r="CV734" s="67"/>
      <c r="CW734" s="67"/>
      <c r="CX734" s="67"/>
      <c r="CY734" s="67"/>
      <c r="CZ734" s="67"/>
      <c r="DA734" s="67"/>
      <c r="DB734" s="67"/>
      <c r="DC734" s="67"/>
      <c r="DD734" s="67"/>
      <c r="DE734" s="67"/>
      <c r="DF734" s="67"/>
      <c r="DG734" s="67"/>
      <c r="DH734" s="67"/>
      <c r="DI734" s="67"/>
      <c r="DJ734" s="67"/>
      <c r="DK734" s="67"/>
      <c r="DL734" s="67"/>
      <c r="DM734" s="67"/>
      <c r="DN734" s="67"/>
      <c r="DO734" s="67"/>
      <c r="DP734" s="67"/>
      <c r="DQ734" s="67"/>
      <c r="DR734" s="67"/>
      <c r="DS734" s="67"/>
      <c r="DT734" s="67"/>
      <c r="DU734" s="67"/>
      <c r="DV734" s="67"/>
      <c r="DW734" s="67"/>
      <c r="DX734" s="67"/>
      <c r="DY734" s="67"/>
      <c r="DZ734" s="67"/>
      <c r="EA734" s="67"/>
      <c r="EB734" s="67"/>
      <c r="EC734" s="67"/>
      <c r="ED734" s="67"/>
      <c r="EE734" s="67"/>
      <c r="EF734" s="67"/>
      <c r="EG734" s="67"/>
      <c r="EH734" s="67"/>
      <c r="EI734" s="67"/>
      <c r="EJ734" s="67"/>
      <c r="EK734" s="67"/>
      <c r="EL734" s="67"/>
    </row>
    <row r="735" spans="1:142" s="27" customFormat="1">
      <c r="A735" s="27" t="s">
        <v>605</v>
      </c>
      <c r="B735" s="27" t="s">
        <v>606</v>
      </c>
      <c r="I735" s="65">
        <f t="shared" ref="I735:S735" si="1018">AVERAGE(I720:I734)</f>
        <v>3.6066666666666674</v>
      </c>
      <c r="J735" s="65">
        <f t="shared" si="1018"/>
        <v>3.8740000000000001</v>
      </c>
      <c r="K735" s="65">
        <f t="shared" si="1018"/>
        <v>0.57112666666666656</v>
      </c>
      <c r="L735" s="65">
        <f t="shared" si="1018"/>
        <v>74.542666666666676</v>
      </c>
      <c r="M735" s="65">
        <f t="shared" si="1018"/>
        <v>8.9599999999999999E-2</v>
      </c>
      <c r="N735" s="65">
        <f t="shared" si="1018"/>
        <v>8.2233333333333339E-2</v>
      </c>
      <c r="O735" s="65">
        <f t="shared" si="1018"/>
        <v>0.62263333333333337</v>
      </c>
      <c r="P735" s="65">
        <f t="shared" si="1018"/>
        <v>5.7060000000000007E-2</v>
      </c>
      <c r="Q735" s="65">
        <f t="shared" si="1018"/>
        <v>12.238</v>
      </c>
      <c r="R735" s="65">
        <f t="shared" si="1018"/>
        <v>1.5033333333333336E-2</v>
      </c>
      <c r="S735" s="65">
        <f t="shared" si="1018"/>
        <v>95.699106666666665</v>
      </c>
      <c r="V735" s="65">
        <f t="shared" ref="V735:CY735" si="1019">AVERAGE(V720:V734)</f>
        <v>3.7687707378358226</v>
      </c>
      <c r="W735" s="65"/>
      <c r="X735" s="65">
        <f t="shared" si="1019"/>
        <v>4.0482116208314052</v>
      </c>
      <c r="Y735" s="65"/>
      <c r="Z735" s="65">
        <f t="shared" si="1019"/>
        <v>0.59674055574986984</v>
      </c>
      <c r="AA735" s="65"/>
      <c r="AB735" s="65">
        <f t="shared" si="1019"/>
        <v>77.8927736684021</v>
      </c>
      <c r="AC735" s="65"/>
      <c r="AD735" s="65">
        <f t="shared" si="1019"/>
        <v>9.3604806780988328E-2</v>
      </c>
      <c r="AE735" s="65"/>
      <c r="AF735" s="65">
        <f t="shared" si="1019"/>
        <v>8.5925119469576386E-2</v>
      </c>
      <c r="AG735" s="65"/>
      <c r="AH735" s="65">
        <f t="shared" si="1019"/>
        <v>0.65061806330773753</v>
      </c>
      <c r="AI735" s="65"/>
      <c r="AJ735" s="65">
        <f t="shared" si="1019"/>
        <v>5.9589566807445711E-2</v>
      </c>
      <c r="AK735" s="65"/>
      <c r="AL735" s="65">
        <f t="shared" si="1019"/>
        <v>12.787957961426846</v>
      </c>
      <c r="AM735" s="65"/>
      <c r="AN735" s="65">
        <f t="shared" si="1019"/>
        <v>1.571731352151198E-2</v>
      </c>
      <c r="AO735" s="65"/>
      <c r="AP735" s="65">
        <f t="shared" si="1019"/>
        <v>7.8169823586672278</v>
      </c>
      <c r="AQ735" s="65"/>
      <c r="AR735" s="65"/>
      <c r="AS735" s="65"/>
      <c r="AT735" s="65"/>
      <c r="AU735" s="65"/>
      <c r="AV735" s="65"/>
      <c r="AW735" s="65"/>
      <c r="AX735" s="65"/>
      <c r="AY735" s="65" t="e">
        <f t="shared" si="1019"/>
        <v>#DIV/0!</v>
      </c>
      <c r="AZ735" s="65" t="e">
        <f t="shared" si="1019"/>
        <v>#DIV/0!</v>
      </c>
      <c r="BA735" s="65" t="e">
        <f t="shared" si="1019"/>
        <v>#DIV/0!</v>
      </c>
      <c r="BB735" s="65" t="e">
        <f t="shared" si="1019"/>
        <v>#DIV/0!</v>
      </c>
      <c r="BC735" s="65" t="e">
        <f t="shared" si="1019"/>
        <v>#DIV/0!</v>
      </c>
      <c r="BD735" s="65" t="e">
        <f t="shared" si="1019"/>
        <v>#DIV/0!</v>
      </c>
      <c r="BE735" s="65" t="e">
        <f t="shared" si="1019"/>
        <v>#DIV/0!</v>
      </c>
      <c r="BF735" s="65" t="e">
        <f t="shared" si="1019"/>
        <v>#DIV/0!</v>
      </c>
      <c r="BG735" s="65" t="e">
        <f t="shared" si="1019"/>
        <v>#DIV/0!</v>
      </c>
      <c r="BH735" s="65" t="e">
        <f t="shared" si="1019"/>
        <v>#DIV/0!</v>
      </c>
      <c r="BI735" s="65" t="e">
        <f t="shared" si="1019"/>
        <v>#DIV/0!</v>
      </c>
      <c r="BJ735" s="65" t="e">
        <f t="shared" si="1019"/>
        <v>#DIV/0!</v>
      </c>
      <c r="BK735" s="65" t="e">
        <f t="shared" si="1019"/>
        <v>#DIV/0!</v>
      </c>
      <c r="BL735" s="65" t="e">
        <f t="shared" si="1019"/>
        <v>#DIV/0!</v>
      </c>
      <c r="BM735" s="65" t="e">
        <f t="shared" si="1019"/>
        <v>#DIV/0!</v>
      </c>
      <c r="BN735" s="65" t="e">
        <f t="shared" si="1019"/>
        <v>#DIV/0!</v>
      </c>
      <c r="BO735" s="65" t="e">
        <f t="shared" si="1019"/>
        <v>#DIV/0!</v>
      </c>
      <c r="BP735" s="65" t="e">
        <f t="shared" si="1019"/>
        <v>#DIV/0!</v>
      </c>
      <c r="BQ735" s="65" t="e">
        <f t="shared" si="1019"/>
        <v>#DIV/0!</v>
      </c>
      <c r="BR735" s="65" t="e">
        <f t="shared" si="1019"/>
        <v>#DIV/0!</v>
      </c>
      <c r="BS735" s="65" t="e">
        <f t="shared" si="1019"/>
        <v>#DIV/0!</v>
      </c>
      <c r="BT735" s="65" t="e">
        <f t="shared" si="1019"/>
        <v>#DIV/0!</v>
      </c>
      <c r="BU735" s="65" t="e">
        <f t="shared" si="1019"/>
        <v>#DIV/0!</v>
      </c>
      <c r="BV735" s="65" t="e">
        <f t="shared" si="1019"/>
        <v>#DIV/0!</v>
      </c>
      <c r="BW735" s="65" t="e">
        <f t="shared" si="1019"/>
        <v>#DIV/0!</v>
      </c>
      <c r="BX735" s="65" t="e">
        <f t="shared" si="1019"/>
        <v>#DIV/0!</v>
      </c>
      <c r="BY735" s="65" t="e">
        <f t="shared" si="1019"/>
        <v>#DIV/0!</v>
      </c>
      <c r="BZ735" s="65" t="e">
        <f t="shared" si="1019"/>
        <v>#DIV/0!</v>
      </c>
      <c r="CA735" s="65" t="e">
        <f t="shared" si="1019"/>
        <v>#DIV/0!</v>
      </c>
      <c r="CB735" s="65" t="e">
        <f t="shared" si="1019"/>
        <v>#DIV/0!</v>
      </c>
      <c r="CC735" s="65" t="e">
        <f t="shared" si="1019"/>
        <v>#DIV/0!</v>
      </c>
      <c r="CD735" s="65" t="e">
        <f t="shared" si="1019"/>
        <v>#DIV/0!</v>
      </c>
      <c r="CE735" s="65" t="e">
        <f t="shared" si="1019"/>
        <v>#DIV/0!</v>
      </c>
      <c r="CF735" s="65" t="e">
        <f t="shared" si="1019"/>
        <v>#DIV/0!</v>
      </c>
      <c r="CG735" s="65" t="e">
        <f t="shared" si="1019"/>
        <v>#DIV/0!</v>
      </c>
      <c r="CH735" s="65" t="e">
        <f t="shared" si="1019"/>
        <v>#DIV/0!</v>
      </c>
      <c r="CI735" s="65" t="e">
        <f t="shared" si="1019"/>
        <v>#DIV/0!</v>
      </c>
      <c r="CJ735" s="65" t="e">
        <f t="shared" si="1019"/>
        <v>#DIV/0!</v>
      </c>
      <c r="CK735" s="65" t="e">
        <f t="shared" si="1019"/>
        <v>#DIV/0!</v>
      </c>
      <c r="CL735" s="65" t="e">
        <f t="shared" si="1019"/>
        <v>#DIV/0!</v>
      </c>
      <c r="CM735" s="65" t="e">
        <f t="shared" si="1019"/>
        <v>#DIV/0!</v>
      </c>
      <c r="CN735" s="65" t="e">
        <f t="shared" si="1019"/>
        <v>#DIV/0!</v>
      </c>
      <c r="CO735" s="65" t="e">
        <f t="shared" si="1019"/>
        <v>#DIV/0!</v>
      </c>
      <c r="CP735" s="65" t="e">
        <f t="shared" si="1019"/>
        <v>#DIV/0!</v>
      </c>
      <c r="CQ735" s="65" t="e">
        <f t="shared" si="1019"/>
        <v>#DIV/0!</v>
      </c>
      <c r="CR735" s="65" t="e">
        <f t="shared" si="1019"/>
        <v>#DIV/0!</v>
      </c>
      <c r="CS735" s="65" t="e">
        <f t="shared" si="1019"/>
        <v>#DIV/0!</v>
      </c>
      <c r="CT735" s="65" t="e">
        <f t="shared" si="1019"/>
        <v>#DIV/0!</v>
      </c>
      <c r="CU735" s="65" t="e">
        <f t="shared" si="1019"/>
        <v>#DIV/0!</v>
      </c>
      <c r="CV735" s="65" t="e">
        <f t="shared" si="1019"/>
        <v>#DIV/0!</v>
      </c>
      <c r="CW735" s="65" t="e">
        <f t="shared" si="1019"/>
        <v>#DIV/0!</v>
      </c>
      <c r="CX735" s="65" t="e">
        <f t="shared" si="1019"/>
        <v>#DIV/0!</v>
      </c>
      <c r="CY735" s="65" t="e">
        <f t="shared" si="1019"/>
        <v>#DIV/0!</v>
      </c>
      <c r="CZ735" s="65" t="e">
        <f t="shared" ref="CZ735:EL735" si="1020">AVERAGE(CZ720:CZ734)</f>
        <v>#DIV/0!</v>
      </c>
      <c r="DA735" s="65" t="e">
        <f t="shared" si="1020"/>
        <v>#DIV/0!</v>
      </c>
      <c r="DB735" s="65" t="e">
        <f t="shared" si="1020"/>
        <v>#DIV/0!</v>
      </c>
      <c r="DC735" s="65" t="e">
        <f t="shared" si="1020"/>
        <v>#DIV/0!</v>
      </c>
      <c r="DD735" s="65" t="e">
        <f t="shared" si="1020"/>
        <v>#DIV/0!</v>
      </c>
      <c r="DE735" s="65" t="e">
        <f t="shared" si="1020"/>
        <v>#DIV/0!</v>
      </c>
      <c r="DF735" s="65" t="e">
        <f t="shared" si="1020"/>
        <v>#DIV/0!</v>
      </c>
      <c r="DG735" s="65" t="e">
        <f t="shared" si="1020"/>
        <v>#DIV/0!</v>
      </c>
      <c r="DH735" s="65" t="e">
        <f t="shared" si="1020"/>
        <v>#DIV/0!</v>
      </c>
      <c r="DI735" s="65" t="e">
        <f t="shared" si="1020"/>
        <v>#DIV/0!</v>
      </c>
      <c r="DJ735" s="65" t="e">
        <f t="shared" si="1020"/>
        <v>#DIV/0!</v>
      </c>
      <c r="DK735" s="65" t="e">
        <f t="shared" si="1020"/>
        <v>#DIV/0!</v>
      </c>
      <c r="DL735" s="65" t="e">
        <f t="shared" si="1020"/>
        <v>#DIV/0!</v>
      </c>
      <c r="DM735" s="65" t="e">
        <f t="shared" si="1020"/>
        <v>#DIV/0!</v>
      </c>
      <c r="DN735" s="65" t="e">
        <f t="shared" si="1020"/>
        <v>#DIV/0!</v>
      </c>
      <c r="DO735" s="65" t="e">
        <f t="shared" si="1020"/>
        <v>#DIV/0!</v>
      </c>
      <c r="DP735" s="65" t="e">
        <f t="shared" si="1020"/>
        <v>#DIV/0!</v>
      </c>
      <c r="DQ735" s="65" t="e">
        <f t="shared" si="1020"/>
        <v>#DIV/0!</v>
      </c>
      <c r="DR735" s="65" t="e">
        <f t="shared" si="1020"/>
        <v>#DIV/0!</v>
      </c>
      <c r="DS735" s="65" t="e">
        <f t="shared" si="1020"/>
        <v>#DIV/0!</v>
      </c>
      <c r="DT735" s="65" t="e">
        <f t="shared" si="1020"/>
        <v>#DIV/0!</v>
      </c>
      <c r="DU735" s="65" t="e">
        <f t="shared" si="1020"/>
        <v>#DIV/0!</v>
      </c>
      <c r="DV735" s="65" t="e">
        <f t="shared" si="1020"/>
        <v>#DIV/0!</v>
      </c>
      <c r="DW735" s="65" t="e">
        <f t="shared" si="1020"/>
        <v>#DIV/0!</v>
      </c>
      <c r="DX735" s="65" t="e">
        <f t="shared" si="1020"/>
        <v>#DIV/0!</v>
      </c>
      <c r="DY735" s="65" t="e">
        <f t="shared" si="1020"/>
        <v>#DIV/0!</v>
      </c>
      <c r="DZ735" s="65" t="e">
        <f>AVERAGE(GZ720:GZ734)</f>
        <v>#DIV/0!</v>
      </c>
      <c r="EA735" s="65" t="e">
        <f t="shared" si="1020"/>
        <v>#DIV/0!</v>
      </c>
      <c r="EB735" s="65" t="e">
        <f t="shared" si="1020"/>
        <v>#DIV/0!</v>
      </c>
      <c r="EC735" s="65" t="e">
        <f t="shared" si="1020"/>
        <v>#DIV/0!</v>
      </c>
      <c r="ED735" s="65" t="e">
        <f t="shared" si="1020"/>
        <v>#DIV/0!</v>
      </c>
      <c r="EE735" s="65" t="e">
        <f t="shared" si="1020"/>
        <v>#DIV/0!</v>
      </c>
      <c r="EF735" s="65" t="e">
        <f t="shared" si="1020"/>
        <v>#DIV/0!</v>
      </c>
      <c r="EG735" s="65" t="e">
        <f t="shared" si="1020"/>
        <v>#DIV/0!</v>
      </c>
      <c r="EH735" s="65" t="e">
        <f t="shared" si="1020"/>
        <v>#DIV/0!</v>
      </c>
      <c r="EI735" s="65" t="e">
        <f t="shared" si="1020"/>
        <v>#DIV/0!</v>
      </c>
      <c r="EJ735" s="65" t="e">
        <f t="shared" si="1020"/>
        <v>#DIV/0!</v>
      </c>
      <c r="EK735" s="65" t="e">
        <f t="shared" si="1020"/>
        <v>#DIV/0!</v>
      </c>
      <c r="EL735" s="65" t="e">
        <f t="shared" si="1020"/>
        <v>#DIV/0!</v>
      </c>
    </row>
    <row r="736" spans="1:142" s="28" customFormat="1">
      <c r="A736" s="28" t="s">
        <v>507</v>
      </c>
      <c r="I736" s="66">
        <f t="shared" ref="I736:S736" si="1021">STDEV(I720:I734)</f>
        <v>7.8891124493250378E-2</v>
      </c>
      <c r="J736" s="66">
        <f t="shared" si="1021"/>
        <v>4.7779254314578301E-2</v>
      </c>
      <c r="K736" s="66">
        <f t="shared" si="1021"/>
        <v>5.8312832043662416E-2</v>
      </c>
      <c r="L736" s="66">
        <f t="shared" si="1021"/>
        <v>0.25203363343203167</v>
      </c>
      <c r="M736" s="66">
        <f t="shared" si="1021"/>
        <v>1.6363155476339389E-2</v>
      </c>
      <c r="N736" s="66">
        <f t="shared" si="1021"/>
        <v>1.6195840147866254E-2</v>
      </c>
      <c r="O736" s="66">
        <f t="shared" si="1021"/>
        <v>2.1761225893339554E-2</v>
      </c>
      <c r="P736" s="66">
        <f t="shared" si="1021"/>
        <v>4.8041154976005411E-2</v>
      </c>
      <c r="Q736" s="66">
        <f t="shared" si="1021"/>
        <v>0.12531104158396067</v>
      </c>
      <c r="R736" s="66">
        <f t="shared" si="1021"/>
        <v>1.4679999351239119E-2</v>
      </c>
      <c r="S736" s="66">
        <f t="shared" si="1021"/>
        <v>0.24583731980625781</v>
      </c>
      <c r="V736" s="66">
        <f t="shared" ref="V736:CY736" si="1022">STDEV(V720:V734)</f>
        <v>8.265445020352491E-2</v>
      </c>
      <c r="W736" s="66"/>
      <c r="X736" s="66">
        <f t="shared" si="1022"/>
        <v>5.7558169515656316E-2</v>
      </c>
      <c r="Y736" s="66"/>
      <c r="Z736" s="66">
        <f t="shared" si="1022"/>
        <v>6.0429598439383621E-2</v>
      </c>
      <c r="AA736" s="66"/>
      <c r="AB736" s="66">
        <f t="shared" si="1022"/>
        <v>0.18201778772789959</v>
      </c>
      <c r="AC736" s="66"/>
      <c r="AD736" s="66">
        <f t="shared" si="1022"/>
        <v>1.6983287878501362E-2</v>
      </c>
      <c r="AE736" s="66"/>
      <c r="AF736" s="66">
        <f t="shared" si="1022"/>
        <v>1.6888017942471578E-2</v>
      </c>
      <c r="AG736" s="66"/>
      <c r="AH736" s="66">
        <f t="shared" si="1022"/>
        <v>2.2736152124781354E-2</v>
      </c>
      <c r="AI736" s="66"/>
      <c r="AJ736" s="66">
        <f t="shared" si="1022"/>
        <v>5.0134619492925185E-2</v>
      </c>
      <c r="AK736" s="66"/>
      <c r="AL736" s="66">
        <f t="shared" si="1022"/>
        <v>0.12224135953243015</v>
      </c>
      <c r="AM736" s="66"/>
      <c r="AN736" s="66">
        <f t="shared" si="1022"/>
        <v>1.5372325862459265E-2</v>
      </c>
      <c r="AO736" s="66"/>
      <c r="AP736" s="66">
        <f t="shared" si="1022"/>
        <v>8.3077156556796788E-2</v>
      </c>
      <c r="AQ736" s="66"/>
      <c r="AR736" s="66"/>
      <c r="AS736" s="66"/>
      <c r="AT736" s="66"/>
      <c r="AU736" s="66"/>
      <c r="AV736" s="66"/>
      <c r="AW736" s="66"/>
      <c r="AX736" s="66"/>
      <c r="AY736" s="66" t="e">
        <f t="shared" si="1022"/>
        <v>#DIV/0!</v>
      </c>
      <c r="AZ736" s="66" t="e">
        <f t="shared" si="1022"/>
        <v>#DIV/0!</v>
      </c>
      <c r="BA736" s="66" t="e">
        <f t="shared" si="1022"/>
        <v>#DIV/0!</v>
      </c>
      <c r="BB736" s="66" t="e">
        <f t="shared" si="1022"/>
        <v>#DIV/0!</v>
      </c>
      <c r="BC736" s="66" t="e">
        <f t="shared" si="1022"/>
        <v>#DIV/0!</v>
      </c>
      <c r="BD736" s="66" t="e">
        <f t="shared" si="1022"/>
        <v>#DIV/0!</v>
      </c>
      <c r="BE736" s="66" t="e">
        <f t="shared" si="1022"/>
        <v>#DIV/0!</v>
      </c>
      <c r="BF736" s="66" t="e">
        <f t="shared" si="1022"/>
        <v>#DIV/0!</v>
      </c>
      <c r="BG736" s="66" t="e">
        <f t="shared" si="1022"/>
        <v>#DIV/0!</v>
      </c>
      <c r="BH736" s="66" t="e">
        <f t="shared" si="1022"/>
        <v>#DIV/0!</v>
      </c>
      <c r="BI736" s="66" t="e">
        <f t="shared" si="1022"/>
        <v>#DIV/0!</v>
      </c>
      <c r="BJ736" s="66" t="e">
        <f t="shared" si="1022"/>
        <v>#DIV/0!</v>
      </c>
      <c r="BK736" s="66" t="e">
        <f t="shared" si="1022"/>
        <v>#DIV/0!</v>
      </c>
      <c r="BL736" s="66" t="e">
        <f t="shared" si="1022"/>
        <v>#DIV/0!</v>
      </c>
      <c r="BM736" s="66" t="e">
        <f t="shared" si="1022"/>
        <v>#DIV/0!</v>
      </c>
      <c r="BN736" s="66" t="e">
        <f t="shared" si="1022"/>
        <v>#DIV/0!</v>
      </c>
      <c r="BO736" s="66" t="e">
        <f t="shared" si="1022"/>
        <v>#DIV/0!</v>
      </c>
      <c r="BP736" s="66" t="e">
        <f t="shared" si="1022"/>
        <v>#DIV/0!</v>
      </c>
      <c r="BQ736" s="66" t="e">
        <f t="shared" si="1022"/>
        <v>#DIV/0!</v>
      </c>
      <c r="BR736" s="66" t="e">
        <f t="shared" si="1022"/>
        <v>#DIV/0!</v>
      </c>
      <c r="BS736" s="66" t="e">
        <f t="shared" si="1022"/>
        <v>#DIV/0!</v>
      </c>
      <c r="BT736" s="66" t="e">
        <f t="shared" si="1022"/>
        <v>#DIV/0!</v>
      </c>
      <c r="BU736" s="66" t="e">
        <f t="shared" si="1022"/>
        <v>#DIV/0!</v>
      </c>
      <c r="BV736" s="66" t="e">
        <f t="shared" si="1022"/>
        <v>#DIV/0!</v>
      </c>
      <c r="BW736" s="66" t="e">
        <f t="shared" si="1022"/>
        <v>#DIV/0!</v>
      </c>
      <c r="BX736" s="66" t="e">
        <f t="shared" si="1022"/>
        <v>#DIV/0!</v>
      </c>
      <c r="BY736" s="66" t="e">
        <f t="shared" si="1022"/>
        <v>#DIV/0!</v>
      </c>
      <c r="BZ736" s="66" t="e">
        <f t="shared" si="1022"/>
        <v>#DIV/0!</v>
      </c>
      <c r="CA736" s="66" t="e">
        <f t="shared" si="1022"/>
        <v>#DIV/0!</v>
      </c>
      <c r="CB736" s="66" t="e">
        <f t="shared" si="1022"/>
        <v>#DIV/0!</v>
      </c>
      <c r="CC736" s="66" t="e">
        <f t="shared" si="1022"/>
        <v>#DIV/0!</v>
      </c>
      <c r="CD736" s="66" t="e">
        <f t="shared" si="1022"/>
        <v>#DIV/0!</v>
      </c>
      <c r="CE736" s="66" t="e">
        <f t="shared" si="1022"/>
        <v>#DIV/0!</v>
      </c>
      <c r="CF736" s="66" t="e">
        <f t="shared" si="1022"/>
        <v>#DIV/0!</v>
      </c>
      <c r="CG736" s="66" t="e">
        <f t="shared" si="1022"/>
        <v>#DIV/0!</v>
      </c>
      <c r="CH736" s="66" t="e">
        <f t="shared" si="1022"/>
        <v>#DIV/0!</v>
      </c>
      <c r="CI736" s="66" t="e">
        <f t="shared" si="1022"/>
        <v>#DIV/0!</v>
      </c>
      <c r="CJ736" s="66" t="e">
        <f t="shared" si="1022"/>
        <v>#DIV/0!</v>
      </c>
      <c r="CK736" s="66" t="e">
        <f t="shared" si="1022"/>
        <v>#DIV/0!</v>
      </c>
      <c r="CL736" s="66" t="e">
        <f t="shared" si="1022"/>
        <v>#DIV/0!</v>
      </c>
      <c r="CM736" s="66" t="e">
        <f t="shared" si="1022"/>
        <v>#DIV/0!</v>
      </c>
      <c r="CN736" s="66" t="e">
        <f t="shared" si="1022"/>
        <v>#DIV/0!</v>
      </c>
      <c r="CO736" s="66" t="e">
        <f t="shared" si="1022"/>
        <v>#DIV/0!</v>
      </c>
      <c r="CP736" s="66" t="e">
        <f t="shared" si="1022"/>
        <v>#DIV/0!</v>
      </c>
      <c r="CQ736" s="66" t="e">
        <f t="shared" si="1022"/>
        <v>#DIV/0!</v>
      </c>
      <c r="CR736" s="66" t="e">
        <f t="shared" si="1022"/>
        <v>#DIV/0!</v>
      </c>
      <c r="CS736" s="66" t="e">
        <f t="shared" si="1022"/>
        <v>#DIV/0!</v>
      </c>
      <c r="CT736" s="66" t="e">
        <f t="shared" si="1022"/>
        <v>#DIV/0!</v>
      </c>
      <c r="CU736" s="66" t="e">
        <f t="shared" si="1022"/>
        <v>#DIV/0!</v>
      </c>
      <c r="CV736" s="66" t="e">
        <f t="shared" si="1022"/>
        <v>#DIV/0!</v>
      </c>
      <c r="CW736" s="66" t="e">
        <f t="shared" si="1022"/>
        <v>#DIV/0!</v>
      </c>
      <c r="CX736" s="66" t="e">
        <f t="shared" si="1022"/>
        <v>#DIV/0!</v>
      </c>
      <c r="CY736" s="66" t="e">
        <f t="shared" si="1022"/>
        <v>#DIV/0!</v>
      </c>
      <c r="CZ736" s="66" t="e">
        <f t="shared" ref="CZ736:EL736" si="1023">STDEV(CZ720:CZ734)</f>
        <v>#DIV/0!</v>
      </c>
      <c r="DA736" s="66" t="e">
        <f t="shared" si="1023"/>
        <v>#DIV/0!</v>
      </c>
      <c r="DB736" s="66" t="e">
        <f t="shared" si="1023"/>
        <v>#DIV/0!</v>
      </c>
      <c r="DC736" s="66" t="e">
        <f t="shared" si="1023"/>
        <v>#DIV/0!</v>
      </c>
      <c r="DD736" s="66" t="e">
        <f t="shared" si="1023"/>
        <v>#DIV/0!</v>
      </c>
      <c r="DE736" s="66" t="e">
        <f t="shared" si="1023"/>
        <v>#DIV/0!</v>
      </c>
      <c r="DF736" s="66" t="e">
        <f t="shared" si="1023"/>
        <v>#DIV/0!</v>
      </c>
      <c r="DG736" s="66" t="e">
        <f t="shared" si="1023"/>
        <v>#DIV/0!</v>
      </c>
      <c r="DH736" s="66" t="e">
        <f t="shared" si="1023"/>
        <v>#DIV/0!</v>
      </c>
      <c r="DI736" s="66" t="e">
        <f t="shared" si="1023"/>
        <v>#DIV/0!</v>
      </c>
      <c r="DJ736" s="66" t="e">
        <f t="shared" si="1023"/>
        <v>#DIV/0!</v>
      </c>
      <c r="DK736" s="66" t="e">
        <f t="shared" si="1023"/>
        <v>#DIV/0!</v>
      </c>
      <c r="DL736" s="66" t="e">
        <f t="shared" si="1023"/>
        <v>#DIV/0!</v>
      </c>
      <c r="DM736" s="66" t="e">
        <f t="shared" si="1023"/>
        <v>#DIV/0!</v>
      </c>
      <c r="DN736" s="66" t="e">
        <f t="shared" si="1023"/>
        <v>#DIV/0!</v>
      </c>
      <c r="DO736" s="66" t="e">
        <f t="shared" si="1023"/>
        <v>#DIV/0!</v>
      </c>
      <c r="DP736" s="66" t="e">
        <f t="shared" si="1023"/>
        <v>#DIV/0!</v>
      </c>
      <c r="DQ736" s="66" t="e">
        <f t="shared" si="1023"/>
        <v>#DIV/0!</v>
      </c>
      <c r="DR736" s="66" t="e">
        <f t="shared" si="1023"/>
        <v>#DIV/0!</v>
      </c>
      <c r="DS736" s="66" t="e">
        <f t="shared" si="1023"/>
        <v>#DIV/0!</v>
      </c>
      <c r="DT736" s="66" t="e">
        <f t="shared" si="1023"/>
        <v>#DIV/0!</v>
      </c>
      <c r="DU736" s="66" t="e">
        <f t="shared" si="1023"/>
        <v>#DIV/0!</v>
      </c>
      <c r="DV736" s="66" t="e">
        <f t="shared" si="1023"/>
        <v>#DIV/0!</v>
      </c>
      <c r="DW736" s="66" t="e">
        <f t="shared" si="1023"/>
        <v>#DIV/0!</v>
      </c>
      <c r="DX736" s="66" t="e">
        <f t="shared" si="1023"/>
        <v>#DIV/0!</v>
      </c>
      <c r="DY736" s="66" t="e">
        <f t="shared" si="1023"/>
        <v>#DIV/0!</v>
      </c>
      <c r="DZ736" s="66" t="e">
        <f>STDEV(GZ720:GZ734)</f>
        <v>#DIV/0!</v>
      </c>
      <c r="EA736" s="66" t="e">
        <f t="shared" si="1023"/>
        <v>#DIV/0!</v>
      </c>
      <c r="EB736" s="66" t="e">
        <f t="shared" si="1023"/>
        <v>#DIV/0!</v>
      </c>
      <c r="EC736" s="66" t="e">
        <f t="shared" si="1023"/>
        <v>#DIV/0!</v>
      </c>
      <c r="ED736" s="66" t="e">
        <f t="shared" si="1023"/>
        <v>#DIV/0!</v>
      </c>
      <c r="EE736" s="66" t="e">
        <f t="shared" si="1023"/>
        <v>#DIV/0!</v>
      </c>
      <c r="EF736" s="66" t="e">
        <f t="shared" si="1023"/>
        <v>#DIV/0!</v>
      </c>
      <c r="EG736" s="66" t="e">
        <f t="shared" si="1023"/>
        <v>#DIV/0!</v>
      </c>
      <c r="EH736" s="66" t="e">
        <f t="shared" si="1023"/>
        <v>#DIV/0!</v>
      </c>
      <c r="EI736" s="66" t="e">
        <f t="shared" si="1023"/>
        <v>#DIV/0!</v>
      </c>
      <c r="EJ736" s="66" t="e">
        <f t="shared" si="1023"/>
        <v>#DIV/0!</v>
      </c>
      <c r="EK736" s="66" t="e">
        <f t="shared" si="1023"/>
        <v>#DIV/0!</v>
      </c>
      <c r="EL736" s="66" t="e">
        <f t="shared" si="1023"/>
        <v>#DIV/0!</v>
      </c>
    </row>
    <row r="737" spans="1:142"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V737" s="58"/>
      <c r="W737" s="58"/>
      <c r="X737" s="58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8"/>
      <c r="AN737" s="58"/>
      <c r="AO737" s="58"/>
      <c r="AP737" s="58"/>
      <c r="AQ737" s="58"/>
      <c r="AR737" s="58"/>
      <c r="AS737" s="58"/>
      <c r="AT737" s="58"/>
      <c r="AU737" s="58"/>
      <c r="AV737" s="58"/>
      <c r="AW737" s="58"/>
      <c r="AX737" s="58"/>
      <c r="AY737" s="58"/>
      <c r="AZ737" s="58"/>
      <c r="BA737" s="58"/>
      <c r="BB737" s="58"/>
      <c r="BC737" s="58"/>
      <c r="BD737" s="58"/>
      <c r="BE737" s="58"/>
      <c r="BF737" s="58"/>
      <c r="BG737" s="58"/>
      <c r="BH737" s="58"/>
      <c r="BI737" s="58"/>
      <c r="BJ737" s="58"/>
      <c r="BK737" s="58"/>
      <c r="BL737" s="58"/>
      <c r="BM737" s="58"/>
      <c r="BN737" s="58"/>
      <c r="BO737" s="58"/>
      <c r="BP737" s="58"/>
      <c r="BQ737" s="58"/>
      <c r="BR737" s="58"/>
      <c r="BS737" s="58"/>
      <c r="BT737" s="58"/>
      <c r="BU737" s="58"/>
      <c r="BV737" s="58"/>
      <c r="BW737" s="58"/>
      <c r="BX737" s="58"/>
      <c r="BY737" s="58"/>
      <c r="BZ737" s="58"/>
      <c r="CA737" s="58"/>
      <c r="CB737" s="58"/>
      <c r="CC737" s="58"/>
      <c r="CD737" s="58"/>
      <c r="CE737" s="58"/>
      <c r="CF737" s="58"/>
      <c r="CG737" s="58"/>
      <c r="CH737" s="58"/>
      <c r="CI737" s="58"/>
      <c r="CJ737" s="58"/>
      <c r="CK737" s="58"/>
      <c r="CL737" s="58"/>
      <c r="CM737" s="58"/>
      <c r="CN737" s="58"/>
      <c r="CO737" s="58"/>
      <c r="CP737" s="58"/>
      <c r="CQ737" s="58"/>
      <c r="CR737" s="58"/>
      <c r="CS737" s="58"/>
      <c r="CT737" s="58"/>
      <c r="CU737" s="58"/>
      <c r="CV737" s="58"/>
      <c r="CW737" s="58"/>
      <c r="CX737" s="58"/>
      <c r="CY737" s="58"/>
      <c r="CZ737" s="58"/>
      <c r="DA737" s="58"/>
      <c r="DB737" s="58"/>
      <c r="DC737" s="58"/>
      <c r="DD737" s="58"/>
      <c r="DE737" s="58"/>
      <c r="DF737" s="58"/>
      <c r="DG737" s="58"/>
      <c r="DH737" s="58"/>
      <c r="DI737" s="58"/>
      <c r="DJ737" s="58"/>
      <c r="DK737" s="58"/>
      <c r="DL737" s="58"/>
      <c r="DM737" s="58"/>
      <c r="DN737" s="58"/>
      <c r="DO737" s="58"/>
      <c r="DP737" s="58"/>
      <c r="DQ737" s="58"/>
      <c r="DR737" s="58"/>
      <c r="DS737" s="58"/>
      <c r="DT737" s="58"/>
      <c r="DU737" s="58"/>
      <c r="DV737" s="58"/>
      <c r="DW737" s="58"/>
      <c r="DX737" s="58"/>
      <c r="DY737" s="58"/>
      <c r="DZ737" s="58"/>
      <c r="EA737" s="58"/>
      <c r="EB737" s="58"/>
      <c r="EC737" s="58"/>
      <c r="ED737" s="58"/>
      <c r="EE737" s="58"/>
      <c r="EF737" s="58"/>
      <c r="EG737" s="58"/>
      <c r="EH737" s="58"/>
      <c r="EI737" s="58"/>
      <c r="EJ737" s="58"/>
      <c r="EK737" s="58"/>
      <c r="EL737" s="58"/>
    </row>
    <row r="738" spans="1:142"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V738" s="58"/>
      <c r="W738" s="58"/>
      <c r="X738" s="58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8"/>
      <c r="AN738" s="58"/>
      <c r="AO738" s="58"/>
      <c r="AP738" s="58"/>
      <c r="AQ738" s="58"/>
      <c r="AR738" s="58"/>
      <c r="AS738" s="58"/>
      <c r="AT738" s="58"/>
      <c r="AU738" s="58"/>
      <c r="AV738" s="58"/>
      <c r="AW738" s="58"/>
      <c r="AX738" s="58"/>
      <c r="AY738" s="58"/>
      <c r="AZ738" s="58"/>
      <c r="BA738" s="58"/>
      <c r="BB738" s="58"/>
      <c r="BC738" s="58"/>
      <c r="BD738" s="58"/>
      <c r="BE738" s="58"/>
      <c r="BF738" s="58"/>
      <c r="BG738" s="58"/>
      <c r="BH738" s="58"/>
      <c r="BI738" s="58"/>
      <c r="BJ738" s="58"/>
      <c r="BK738" s="58"/>
      <c r="BL738" s="58"/>
      <c r="BM738" s="58"/>
      <c r="BN738" s="58"/>
      <c r="BO738" s="58"/>
      <c r="BP738" s="58"/>
      <c r="BQ738" s="58"/>
      <c r="BR738" s="58"/>
      <c r="BS738" s="58"/>
      <c r="BT738" s="58"/>
      <c r="BU738" s="58"/>
      <c r="BV738" s="58"/>
      <c r="BW738" s="58"/>
      <c r="BX738" s="58"/>
      <c r="BY738" s="58"/>
      <c r="BZ738" s="58"/>
      <c r="CA738" s="58"/>
      <c r="CB738" s="58"/>
      <c r="CC738" s="58"/>
      <c r="CD738" s="58"/>
      <c r="CE738" s="58"/>
      <c r="CF738" s="58"/>
      <c r="CG738" s="58"/>
      <c r="CH738" s="58"/>
      <c r="CI738" s="58"/>
      <c r="CJ738" s="58"/>
      <c r="CK738" s="58"/>
      <c r="CL738" s="58"/>
      <c r="CM738" s="58"/>
      <c r="CN738" s="58"/>
      <c r="CO738" s="58"/>
      <c r="CP738" s="58"/>
      <c r="CQ738" s="58"/>
      <c r="CR738" s="58"/>
      <c r="CS738" s="58"/>
      <c r="CT738" s="58"/>
      <c r="CU738" s="58"/>
      <c r="CV738" s="58"/>
      <c r="CW738" s="58"/>
      <c r="CX738" s="58"/>
      <c r="CY738" s="58"/>
      <c r="CZ738" s="58"/>
      <c r="DA738" s="58"/>
      <c r="DB738" s="58"/>
      <c r="DC738" s="58"/>
      <c r="DD738" s="58"/>
      <c r="DE738" s="58"/>
      <c r="DF738" s="58"/>
      <c r="DG738" s="58"/>
      <c r="DH738" s="58"/>
      <c r="DI738" s="58"/>
      <c r="DJ738" s="58"/>
      <c r="DK738" s="58"/>
      <c r="DL738" s="58"/>
      <c r="DM738" s="58"/>
      <c r="DN738" s="58"/>
      <c r="DO738" s="58"/>
      <c r="DP738" s="58"/>
      <c r="DQ738" s="58"/>
      <c r="DR738" s="58"/>
      <c r="DS738" s="58"/>
      <c r="DT738" s="58"/>
      <c r="DU738" s="58"/>
      <c r="DV738" s="58"/>
      <c r="DW738" s="58"/>
      <c r="DX738" s="58"/>
      <c r="DY738" s="58"/>
      <c r="DZ738" s="58"/>
      <c r="EA738" s="58"/>
      <c r="EB738" s="58"/>
      <c r="EC738" s="58"/>
      <c r="ED738" s="58"/>
      <c r="EE738" s="58"/>
      <c r="EF738" s="58"/>
      <c r="EG738" s="58"/>
      <c r="EH738" s="58"/>
      <c r="EI738" s="58"/>
      <c r="EJ738" s="58"/>
      <c r="EK738" s="58"/>
      <c r="EL738" s="58"/>
    </row>
    <row r="739" spans="1:142" s="31" customFormat="1">
      <c r="B739" s="31" t="s">
        <v>607</v>
      </c>
      <c r="C739" s="31" t="s">
        <v>530</v>
      </c>
      <c r="E739" s="18"/>
      <c r="F739" s="18"/>
      <c r="G739" s="18">
        <v>14.7105</v>
      </c>
      <c r="H739" s="18">
        <v>-90.955399999999997</v>
      </c>
      <c r="I739" s="64">
        <v>3.69</v>
      </c>
      <c r="J739" s="64">
        <v>3.79</v>
      </c>
      <c r="K739" s="64">
        <v>0.45490000000000003</v>
      </c>
      <c r="L739" s="64">
        <v>74.75</v>
      </c>
      <c r="M739" s="64">
        <v>8.3500000000000005E-2</v>
      </c>
      <c r="N739" s="64">
        <v>8.3299999999999999E-2</v>
      </c>
      <c r="O739" s="64">
        <v>0.65439999999999998</v>
      </c>
      <c r="P739" s="64">
        <v>8.09E-2</v>
      </c>
      <c r="Q739" s="64">
        <v>12.31</v>
      </c>
      <c r="R739" s="64">
        <v>1.1599999999999999E-2</v>
      </c>
      <c r="S739" s="64">
        <v>95.908699999999996</v>
      </c>
      <c r="V739" s="62">
        <f t="shared" ref="V739:V753" si="1024">I739/$S739*100</f>
        <v>3.8474090463117525</v>
      </c>
      <c r="W739" s="62"/>
      <c r="X739" s="62">
        <f t="shared" ref="X739:X753" si="1025">J739/$S739*100</f>
        <v>3.9516748741250796</v>
      </c>
      <c r="Y739" s="62"/>
      <c r="Z739" s="62">
        <f t="shared" ref="Z739:Z753" si="1026">K739/$S739*100</f>
        <v>0.47430525072282292</v>
      </c>
      <c r="AA739" s="62"/>
      <c r="AB739" s="62">
        <f t="shared" ref="AB739:AB753" si="1027">L739/$S739*100</f>
        <v>77.938706290461653</v>
      </c>
      <c r="AC739" s="62"/>
      <c r="AD739" s="62">
        <f t="shared" ref="AD739:AD753" si="1028">M739/$S739*100</f>
        <v>8.7061966224127749E-2</v>
      </c>
      <c r="AE739" s="62"/>
      <c r="AF739" s="62">
        <f t="shared" ref="AF739:AF753" si="1029">N739/$S739*100</f>
        <v>8.6853434568501087E-2</v>
      </c>
      <c r="AG739" s="62"/>
      <c r="AH739" s="62">
        <f t="shared" ref="AH739:AH753" si="1030">O739/$S739*100</f>
        <v>0.68231557721040947</v>
      </c>
      <c r="AI739" s="62"/>
      <c r="AJ739" s="62">
        <f t="shared" ref="AJ739:AJ753" si="1031">P739/$S739*100</f>
        <v>8.435105470098124E-2</v>
      </c>
      <c r="AK739" s="62"/>
      <c r="AL739" s="62">
        <f t="shared" ref="AL739:AL753" si="1032">Q739/$S739*100</f>
        <v>12.835123403820509</v>
      </c>
      <c r="AM739" s="62"/>
      <c r="AN739" s="62">
        <f t="shared" ref="AN739:AN753" si="1033">R739/$S739*100</f>
        <v>1.2094836026345888E-2</v>
      </c>
      <c r="AO739" s="62"/>
      <c r="AP739" s="64">
        <f t="shared" ref="AP739:AP753" si="1034">V739+X739</f>
        <v>7.7990839204368321</v>
      </c>
      <c r="AQ739" s="64">
        <f t="shared" ref="AQ739:AQ754" si="1035">AD739/X739</f>
        <v>2.2031662269129289E-2</v>
      </c>
      <c r="AR739" s="64">
        <f t="shared" ref="AR739:AR754" si="1036">AB739/AD739</f>
        <v>895.20958083832318</v>
      </c>
      <c r="AS739" s="64">
        <f t="shared" ref="AS739:AS754" si="1037">AB739/X739</f>
        <v>19.722955145118732</v>
      </c>
      <c r="AT739" s="64">
        <f t="shared" ref="AT739:AT754" si="1038">AF739/AH739</f>
        <v>0.1272921760391198</v>
      </c>
      <c r="AU739" s="64">
        <f t="shared" ref="AU739:AU754" si="1039">Z739/AF739</f>
        <v>5.4609843937575038</v>
      </c>
      <c r="AV739" s="64">
        <f t="shared" ref="AV739:AV754" si="1040">Z739/AD739</f>
        <v>5.4479041916167663</v>
      </c>
      <c r="AW739" s="64">
        <f t="shared" ref="AW739:AW754" si="1041">Z739/AB739</f>
        <v>6.0856187290969912E-3</v>
      </c>
      <c r="AX739" s="64">
        <f t="shared" ref="AX739:AX753" si="1042">AF739/(Z739+AF739)*100</f>
        <v>15.477517651430695</v>
      </c>
      <c r="AY739" s="82">
        <v>53.94</v>
      </c>
      <c r="AZ739" s="82"/>
      <c r="BA739" s="82"/>
      <c r="BB739" s="82"/>
      <c r="BC739" s="82">
        <v>4788.5</v>
      </c>
      <c r="BD739" s="82">
        <v>3.37</v>
      </c>
      <c r="BE739" s="82"/>
      <c r="BF739" s="82"/>
      <c r="BG739" s="82" t="s">
        <v>608</v>
      </c>
      <c r="BH739" s="82"/>
      <c r="BI739" s="82" t="s">
        <v>609</v>
      </c>
      <c r="BJ739" s="82"/>
      <c r="BK739" s="82"/>
      <c r="BL739" s="82"/>
      <c r="BM739" s="82">
        <v>138.84</v>
      </c>
      <c r="BN739" s="82">
        <v>62.81</v>
      </c>
      <c r="BO739" s="82">
        <v>9.34</v>
      </c>
      <c r="BP739" s="82">
        <v>46.64</v>
      </c>
      <c r="BQ739" s="82">
        <v>7.27</v>
      </c>
      <c r="BR739" s="82"/>
      <c r="BS739" s="82">
        <v>7.14</v>
      </c>
      <c r="BT739" s="82">
        <v>1001.63</v>
      </c>
      <c r="BU739" s="82">
        <v>13.93</v>
      </c>
      <c r="BV739" s="82">
        <v>30.25</v>
      </c>
      <c r="BW739" s="82">
        <v>3.25</v>
      </c>
      <c r="BX739" s="82">
        <v>9.84</v>
      </c>
      <c r="BY739" s="82">
        <v>1.83</v>
      </c>
      <c r="BZ739" s="82">
        <v>0.69</v>
      </c>
      <c r="CA739" s="82" t="s">
        <v>610</v>
      </c>
      <c r="CB739" s="82" t="s">
        <v>611</v>
      </c>
      <c r="CC739" s="82">
        <v>1.23</v>
      </c>
      <c r="CD739" s="82">
        <v>0.34</v>
      </c>
      <c r="CE739" s="82">
        <v>0.88</v>
      </c>
      <c r="CF739" s="82" t="s">
        <v>612</v>
      </c>
      <c r="CG739" s="82" t="s">
        <v>613</v>
      </c>
      <c r="CH739" s="82" t="s">
        <v>614</v>
      </c>
      <c r="CI739" s="82">
        <v>2.17</v>
      </c>
      <c r="CJ739" s="82">
        <v>0.49</v>
      </c>
      <c r="CK739" s="82">
        <v>14.93</v>
      </c>
      <c r="CL739" s="82">
        <v>10.88</v>
      </c>
      <c r="CM739" s="82">
        <v>5.46</v>
      </c>
      <c r="CN739" s="67">
        <f>BU739/CL739</f>
        <v>1.2803308823529411</v>
      </c>
      <c r="CO739" s="67" t="e">
        <f>BU739/CG739</f>
        <v>#VALUE!</v>
      </c>
      <c r="CP739" s="67">
        <f>BM739/BU739</f>
        <v>9.9669777458722191</v>
      </c>
      <c r="CQ739" s="67">
        <f>BU739/BY739</f>
        <v>7.6120218579234971</v>
      </c>
      <c r="CR739" s="67" t="e">
        <f>BV739/CG739</f>
        <v>#VALUE!</v>
      </c>
      <c r="CS739" s="67">
        <f>BP739/BS739</f>
        <v>6.5322128851540624</v>
      </c>
      <c r="CT739" s="67">
        <f>CK739/BX739</f>
        <v>1.5172764227642277</v>
      </c>
      <c r="CU739" s="67">
        <f>AY739/BO739</f>
        <v>5.7751605995717341</v>
      </c>
      <c r="CV739" s="67">
        <f>BQ739/BM739</f>
        <v>5.236243157591472E-2</v>
      </c>
      <c r="CW739" s="67">
        <f>BT739/BV739</f>
        <v>33.111735537190086</v>
      </c>
      <c r="CX739" s="67">
        <f>BV739/CK739</f>
        <v>2.0261219022103147</v>
      </c>
      <c r="CY739" s="67">
        <f>CM739/CL739</f>
        <v>0.50183823529411764</v>
      </c>
      <c r="CZ739" s="67">
        <f>BT739/BU739</f>
        <v>71.904522613065325</v>
      </c>
      <c r="DA739" s="67">
        <f>CM739/CK739</f>
        <v>0.36570663094440725</v>
      </c>
      <c r="DB739" s="67">
        <f>BT739/BM739</f>
        <v>7.214275424949582</v>
      </c>
      <c r="DC739" s="67">
        <f>BQ739/CJ739</f>
        <v>14.836734693877551</v>
      </c>
      <c r="DD739" s="67">
        <f>BT739/CL739</f>
        <v>92.061580882352928</v>
      </c>
      <c r="DE739" s="67">
        <f>CL739/CJ739</f>
        <v>22.204081632653065</v>
      </c>
      <c r="DF739" s="67">
        <f>BT739/BQ739</f>
        <v>137.77579092159561</v>
      </c>
      <c r="DG739" s="67">
        <f>BQ739/CL739</f>
        <v>0.66819852941176461</v>
      </c>
      <c r="DH739" s="67">
        <f>BM739/CI739</f>
        <v>63.981566820276498</v>
      </c>
      <c r="DI739" s="67">
        <f>BM739/BX739</f>
        <v>14.109756097560977</v>
      </c>
      <c r="DJ739" s="67">
        <f>BM739/BN739</f>
        <v>2.2104760388473172</v>
      </c>
      <c r="DK739" s="67">
        <f>BT739/BP739</f>
        <v>21.475771869639793</v>
      </c>
      <c r="DL739" s="67" t="e">
        <f>(#REF!*0.59933)/BP739*10000</f>
        <v>#REF!</v>
      </c>
      <c r="DM739" s="67">
        <f>BP739/BQ739</f>
        <v>6.4154057771664377</v>
      </c>
      <c r="DN739" s="67" t="e">
        <f>CC739/CH739</f>
        <v>#VALUE!</v>
      </c>
      <c r="DO739" s="67">
        <f>BU739/BQ739</f>
        <v>1.9160935350756534</v>
      </c>
      <c r="DP739" s="67" t="e">
        <f>BY739/CG739</f>
        <v>#VALUE!</v>
      </c>
      <c r="DQ739" s="67">
        <f>CJ739/CM739</f>
        <v>8.9743589743589744E-2</v>
      </c>
      <c r="DR739" s="67">
        <f>BQ739/BP739</f>
        <v>0.15587478559176671</v>
      </c>
      <c r="DS739" s="67">
        <f>BV739/BZ739</f>
        <v>43.840579710144929</v>
      </c>
      <c r="DT739" s="67">
        <f>BV739/CI739</f>
        <v>13.940092165898617</v>
      </c>
      <c r="DU739" s="67">
        <f>BY739/BX739</f>
        <v>0.18597560975609756</v>
      </c>
      <c r="DV739" s="67">
        <f>BY739/BP739</f>
        <v>3.9236706689536882E-2</v>
      </c>
      <c r="DW739" s="67" t="e">
        <f>CH739/CI739</f>
        <v>#VALUE!</v>
      </c>
      <c r="DX739" s="67" t="e">
        <f>(#REF!*0.83014)/BU739</f>
        <v>#REF!</v>
      </c>
      <c r="DY739" s="67">
        <f>BM739/CL739</f>
        <v>12.761029411764705</v>
      </c>
      <c r="DZ739" s="67" t="e">
        <f>BQ739/(#REF!*0.59933)</f>
        <v>#REF!</v>
      </c>
      <c r="EA739" s="67">
        <f>BP739/CI739</f>
        <v>21.493087557603687</v>
      </c>
      <c r="EB739" s="67">
        <f>BQ739/CM739</f>
        <v>1.3315018315018314</v>
      </c>
      <c r="EC739" s="67">
        <f>BM739/BS739</f>
        <v>19.445378151260506</v>
      </c>
      <c r="ED739" s="67">
        <f>BV739/CM739</f>
        <v>5.5402930402930401</v>
      </c>
      <c r="EE739" s="67">
        <f>BN739/BX739</f>
        <v>6.3831300813008136</v>
      </c>
      <c r="EF739" s="67">
        <f>CM739/BU739</f>
        <v>0.39195979899497491</v>
      </c>
      <c r="EG739" s="67">
        <f>BT739/BU739*0.1</f>
        <v>7.1904522613065325</v>
      </c>
      <c r="EH739" s="67">
        <f>BT739/BU739*0.3</f>
        <v>21.571356783919597</v>
      </c>
      <c r="EI739" s="67">
        <f>DM739*1.1</f>
        <v>7.056946354883082</v>
      </c>
      <c r="EJ739" s="67">
        <f>CY739*50</f>
        <v>25.09191176470588</v>
      </c>
      <c r="EK739" s="67" t="e">
        <f>CR739*1.5</f>
        <v>#VALUE!</v>
      </c>
      <c r="EL739" s="67">
        <f>CI739/3</f>
        <v>0.72333333333333327</v>
      </c>
    </row>
    <row r="740" spans="1:142" s="31" customFormat="1">
      <c r="A740" s="31" t="s">
        <v>615</v>
      </c>
      <c r="B740" s="31" t="s">
        <v>616</v>
      </c>
      <c r="C740" s="31" t="s">
        <v>530</v>
      </c>
      <c r="E740" s="18"/>
      <c r="F740" s="18"/>
      <c r="G740" s="18"/>
      <c r="H740" s="18"/>
      <c r="I740" s="64">
        <v>3.75</v>
      </c>
      <c r="J740" s="64">
        <v>3.84</v>
      </c>
      <c r="K740" s="64">
        <v>0.69530000000000003</v>
      </c>
      <c r="L740" s="64">
        <v>74.400000000000006</v>
      </c>
      <c r="M740" s="64">
        <v>0.1096</v>
      </c>
      <c r="N740" s="64">
        <v>7.8299999999999995E-2</v>
      </c>
      <c r="O740" s="64">
        <v>0.58950000000000002</v>
      </c>
      <c r="P740" s="64">
        <v>0.05</v>
      </c>
      <c r="Q740" s="64">
        <v>12.12</v>
      </c>
      <c r="R740" s="64">
        <v>2.5999999999999999E-2</v>
      </c>
      <c r="S740" s="64">
        <v>95.658799999999999</v>
      </c>
      <c r="V740" s="62">
        <f t="shared" si="1024"/>
        <v>3.9201829836878574</v>
      </c>
      <c r="W740" s="62"/>
      <c r="X740" s="62">
        <f t="shared" si="1025"/>
        <v>4.0142673752963658</v>
      </c>
      <c r="Y740" s="62"/>
      <c r="Z740" s="62">
        <f t="shared" si="1026"/>
        <v>0.72685419428217801</v>
      </c>
      <c r="AA740" s="62"/>
      <c r="AB740" s="62">
        <f t="shared" si="1027"/>
        <v>77.77643039636709</v>
      </c>
      <c r="AC740" s="62"/>
      <c r="AD740" s="62">
        <f t="shared" si="1028"/>
        <v>0.11457388133658379</v>
      </c>
      <c r="AE740" s="62"/>
      <c r="AF740" s="62">
        <f t="shared" si="1029"/>
        <v>8.1853420699402463E-2</v>
      </c>
      <c r="AG740" s="62"/>
      <c r="AH740" s="62">
        <f t="shared" si="1030"/>
        <v>0.61625276503573112</v>
      </c>
      <c r="AI740" s="62"/>
      <c r="AJ740" s="62">
        <f t="shared" si="1031"/>
        <v>5.2269106449171432E-2</v>
      </c>
      <c r="AK740" s="62"/>
      <c r="AL740" s="62">
        <f t="shared" si="1032"/>
        <v>12.670031403279152</v>
      </c>
      <c r="AM740" s="62"/>
      <c r="AN740" s="62">
        <f t="shared" si="1033"/>
        <v>2.7179935353569142E-2</v>
      </c>
      <c r="AO740" s="62"/>
      <c r="AP740" s="64">
        <f t="shared" si="1034"/>
        <v>7.9344503589842237</v>
      </c>
      <c r="AQ740" s="64">
        <f t="shared" si="1035"/>
        <v>2.854166666666667E-2</v>
      </c>
      <c r="AR740" s="64">
        <f t="shared" si="1036"/>
        <v>678.83211678832106</v>
      </c>
      <c r="AS740" s="64">
        <f t="shared" si="1037"/>
        <v>19.375</v>
      </c>
      <c r="AT740" s="64">
        <f t="shared" si="1038"/>
        <v>0.13282442748091605</v>
      </c>
      <c r="AU740" s="64">
        <f t="shared" si="1039"/>
        <v>8.8799489144316741</v>
      </c>
      <c r="AV740" s="64">
        <f t="shared" si="1040"/>
        <v>6.343978102189781</v>
      </c>
      <c r="AW740" s="64">
        <f t="shared" si="1041"/>
        <v>9.3454301075268833E-3</v>
      </c>
      <c r="AX740" s="64">
        <f t="shared" si="1042"/>
        <v>10.121509824198551</v>
      </c>
      <c r="AY740" s="82">
        <v>52.79</v>
      </c>
      <c r="AZ740" s="82"/>
      <c r="BA740" s="82"/>
      <c r="BB740" s="82"/>
      <c r="BC740" s="82">
        <v>4788.5</v>
      </c>
      <c r="BD740" s="82">
        <v>3.48</v>
      </c>
      <c r="BE740" s="82"/>
      <c r="BF740" s="82"/>
      <c r="BG740" s="82" t="s">
        <v>617</v>
      </c>
      <c r="BH740" s="82"/>
      <c r="BI740" s="82" t="s">
        <v>618</v>
      </c>
      <c r="BJ740" s="82"/>
      <c r="BK740" s="82"/>
      <c r="BL740" s="82"/>
      <c r="BM740" s="82">
        <v>153.22</v>
      </c>
      <c r="BN740" s="82">
        <v>71.75</v>
      </c>
      <c r="BO740" s="82">
        <v>9.24</v>
      </c>
      <c r="BP740" s="82">
        <v>48.27</v>
      </c>
      <c r="BQ740" s="82">
        <v>7.18</v>
      </c>
      <c r="BR740" s="82"/>
      <c r="BS740" s="82">
        <v>7.39</v>
      </c>
      <c r="BT740" s="82">
        <v>1103.8900000000001</v>
      </c>
      <c r="BU740" s="82">
        <v>15.69</v>
      </c>
      <c r="BV740" s="82">
        <v>34.03</v>
      </c>
      <c r="BW740" s="82">
        <v>3.31</v>
      </c>
      <c r="BX740" s="82">
        <v>12.6</v>
      </c>
      <c r="BY740" s="82" t="s">
        <v>619</v>
      </c>
      <c r="BZ740" s="82" t="s">
        <v>620</v>
      </c>
      <c r="CA740" s="82" t="s">
        <v>621</v>
      </c>
      <c r="CB740" s="82" t="s">
        <v>622</v>
      </c>
      <c r="CC740" s="82">
        <v>1.74</v>
      </c>
      <c r="CD740" s="82" t="s">
        <v>623</v>
      </c>
      <c r="CE740" s="82" t="s">
        <v>624</v>
      </c>
      <c r="CF740" s="82" t="s">
        <v>622</v>
      </c>
      <c r="CG740" s="82" t="s">
        <v>625</v>
      </c>
      <c r="CH740" s="82" t="s">
        <v>626</v>
      </c>
      <c r="CI740" s="82">
        <v>1.37</v>
      </c>
      <c r="CJ740" s="82" t="s">
        <v>627</v>
      </c>
      <c r="CK740" s="82">
        <v>15.84</v>
      </c>
      <c r="CL740" s="82">
        <v>11.32</v>
      </c>
      <c r="CM740" s="82">
        <v>5.85</v>
      </c>
      <c r="CN740" s="67">
        <f>BU740/CL740</f>
        <v>1.386042402826855</v>
      </c>
      <c r="CO740" s="67" t="e">
        <f>BU740/CG740</f>
        <v>#VALUE!</v>
      </c>
      <c r="CP740" s="67">
        <f>BM740/BU740</f>
        <v>9.7654557042702361</v>
      </c>
      <c r="CQ740" s="67" t="e">
        <f>BU740/BY740</f>
        <v>#VALUE!</v>
      </c>
      <c r="CR740" s="67" t="e">
        <f>BV740/CG740</f>
        <v>#VALUE!</v>
      </c>
      <c r="CS740" s="67">
        <f>BP740/BS740</f>
        <v>6.531799729364006</v>
      </c>
      <c r="CT740" s="67">
        <f>CK740/BX740</f>
        <v>1.2571428571428571</v>
      </c>
      <c r="CU740" s="67">
        <f>AY740/BO740</f>
        <v>5.7132034632034632</v>
      </c>
      <c r="CV740" s="67">
        <f>BQ740/BM740</f>
        <v>4.6860723143192791E-2</v>
      </c>
      <c r="CW740" s="67">
        <f>BT740/BV740</f>
        <v>32.438730531883635</v>
      </c>
      <c r="CX740" s="67">
        <f>BV740/CK740</f>
        <v>2.1483585858585861</v>
      </c>
      <c r="CY740" s="67">
        <f>CM740/CL740</f>
        <v>0.5167844522968198</v>
      </c>
      <c r="CZ740" s="67">
        <f>BT740/BU740</f>
        <v>70.356277884002552</v>
      </c>
      <c r="DA740" s="67">
        <f>CM740/CK740</f>
        <v>0.36931818181818182</v>
      </c>
      <c r="DB740" s="67">
        <f>BT740/BM740</f>
        <v>7.2046077535569779</v>
      </c>
      <c r="DC740" s="67" t="e">
        <f>BQ740/CJ740</f>
        <v>#VALUE!</v>
      </c>
      <c r="DD740" s="67">
        <f>BT740/CL740</f>
        <v>97.516784452296832</v>
      </c>
      <c r="DE740" s="67" t="e">
        <f>CL740/CJ740</f>
        <v>#VALUE!</v>
      </c>
      <c r="DF740" s="67">
        <f>BT740/BQ740</f>
        <v>153.74512534818945</v>
      </c>
      <c r="DG740" s="67">
        <f>BQ740/CL740</f>
        <v>0.63427561837455826</v>
      </c>
      <c r="DH740" s="67">
        <f>BM740/CI740</f>
        <v>111.83941605839415</v>
      </c>
      <c r="DI740" s="67">
        <f>BM740/BX740</f>
        <v>12.16031746031746</v>
      </c>
      <c r="DJ740" s="67">
        <f>BM740/BN740</f>
        <v>2.1354703832752615</v>
      </c>
      <c r="DK740" s="67">
        <f>BT740/BP740</f>
        <v>22.86906981562047</v>
      </c>
      <c r="DL740" s="67" t="e">
        <f>(#REF!*0.59933)/BP740*10000</f>
        <v>#REF!</v>
      </c>
      <c r="DM740" s="67">
        <f>BP740/BQ740</f>
        <v>6.722841225626742</v>
      </c>
      <c r="DN740" s="67" t="e">
        <f>CC740/CH740</f>
        <v>#VALUE!</v>
      </c>
      <c r="DO740" s="67">
        <f>BU740/BQ740</f>
        <v>2.1852367688022283</v>
      </c>
      <c r="DP740" s="67" t="e">
        <f>BY740/CG740</f>
        <v>#VALUE!</v>
      </c>
      <c r="DQ740" s="67" t="e">
        <f>CJ740/CM740</f>
        <v>#VALUE!</v>
      </c>
      <c r="DR740" s="67">
        <f>BQ740/BP740</f>
        <v>0.14874663351978454</v>
      </c>
      <c r="DS740" s="67" t="e">
        <f>BV740/BZ740</f>
        <v>#VALUE!</v>
      </c>
      <c r="DT740" s="67">
        <f>BV740/CI740</f>
        <v>24.839416058394161</v>
      </c>
      <c r="DU740" s="67" t="e">
        <f>BY740/BX740</f>
        <v>#VALUE!</v>
      </c>
      <c r="DV740" s="67" t="e">
        <f>BY740/BP740</f>
        <v>#VALUE!</v>
      </c>
      <c r="DW740" s="67" t="e">
        <f>CH740/CI740</f>
        <v>#VALUE!</v>
      </c>
      <c r="DX740" s="67" t="e">
        <f>(#REF!*0.83014)/BU740</f>
        <v>#REF!</v>
      </c>
      <c r="DY740" s="67">
        <f>BM740/CL740</f>
        <v>13.535335689045937</v>
      </c>
      <c r="DZ740" s="67" t="e">
        <f>BQ740/(#REF!*0.59933)</f>
        <v>#REF!</v>
      </c>
      <c r="EA740" s="67">
        <f>BP740/CI740</f>
        <v>35.233576642335763</v>
      </c>
      <c r="EB740" s="67">
        <f>BQ740/CM740</f>
        <v>1.2273504273504274</v>
      </c>
      <c r="EC740" s="67">
        <f>BM740/BS740</f>
        <v>20.733423545331529</v>
      </c>
      <c r="ED740" s="67">
        <f>BV740/CM740</f>
        <v>5.8170940170940177</v>
      </c>
      <c r="EE740" s="67">
        <f>BN740/BX740</f>
        <v>5.6944444444444446</v>
      </c>
      <c r="EF740" s="67">
        <f>CM740/BU740</f>
        <v>0.37284894837476096</v>
      </c>
      <c r="EG740" s="67">
        <f>BT740/BU740*0.1</f>
        <v>7.0356277884002552</v>
      </c>
      <c r="EH740" s="67">
        <f>BT740/BU740*0.3</f>
        <v>21.106883365200765</v>
      </c>
      <c r="EI740" s="67">
        <f>DM740*1.1</f>
        <v>7.395125348189417</v>
      </c>
      <c r="EJ740" s="67">
        <f>CY740*50</f>
        <v>25.839222614840988</v>
      </c>
      <c r="EK740" s="67" t="e">
        <f>CR740*1.5</f>
        <v>#VALUE!</v>
      </c>
      <c r="EL740" s="67">
        <f>CI740/3</f>
        <v>0.45666666666666672</v>
      </c>
    </row>
    <row r="741" spans="1:142" s="31" customFormat="1">
      <c r="B741" s="31" t="s">
        <v>628</v>
      </c>
      <c r="C741" s="31" t="s">
        <v>530</v>
      </c>
      <c r="E741" s="18"/>
      <c r="F741" s="18"/>
      <c r="G741" s="18"/>
      <c r="H741" s="18"/>
      <c r="I741" s="64">
        <v>3.84</v>
      </c>
      <c r="J741" s="64">
        <v>3.84</v>
      </c>
      <c r="K741" s="64">
        <v>0.4965</v>
      </c>
      <c r="L741" s="64">
        <v>74.3</v>
      </c>
      <c r="M741" s="64">
        <v>9.9000000000000005E-2</v>
      </c>
      <c r="N741" s="64">
        <v>8.3900000000000002E-2</v>
      </c>
      <c r="O741" s="64">
        <v>0.6129</v>
      </c>
      <c r="P741" s="64">
        <v>4.9599999999999998E-2</v>
      </c>
      <c r="Q741" s="64">
        <v>12.23</v>
      </c>
      <c r="R741" s="64">
        <v>4.0000000000000001E-3</v>
      </c>
      <c r="S741" s="64">
        <v>95.555899999999994</v>
      </c>
      <c r="V741" s="62">
        <f t="shared" si="1024"/>
        <v>4.0185901655470779</v>
      </c>
      <c r="W741" s="62"/>
      <c r="X741" s="62">
        <f t="shared" si="1025"/>
        <v>4.0185901655470779</v>
      </c>
      <c r="Y741" s="62"/>
      <c r="Z741" s="62">
        <f t="shared" si="1026"/>
        <v>0.51959115031096981</v>
      </c>
      <c r="AA741" s="62"/>
      <c r="AB741" s="62">
        <f t="shared" si="1027"/>
        <v>77.755533671913511</v>
      </c>
      <c r="AC741" s="62"/>
      <c r="AD741" s="62">
        <f t="shared" si="1028"/>
        <v>0.1036042777055106</v>
      </c>
      <c r="AE741" s="62"/>
      <c r="AF741" s="62">
        <f t="shared" si="1029"/>
        <v>8.7802009085781216E-2</v>
      </c>
      <c r="AG741" s="62"/>
      <c r="AH741" s="62">
        <f t="shared" si="1030"/>
        <v>0.64140466470411561</v>
      </c>
      <c r="AI741" s="62"/>
      <c r="AJ741" s="62">
        <f t="shared" si="1031"/>
        <v>5.1906789638316422E-2</v>
      </c>
      <c r="AK741" s="62"/>
      <c r="AL741" s="62">
        <f t="shared" si="1032"/>
        <v>12.798791074125198</v>
      </c>
      <c r="AM741" s="62"/>
      <c r="AN741" s="62">
        <f t="shared" si="1033"/>
        <v>4.1860314224448731E-3</v>
      </c>
      <c r="AO741" s="62"/>
      <c r="AP741" s="64">
        <f t="shared" si="1034"/>
        <v>8.0371803310941559</v>
      </c>
      <c r="AQ741" s="64">
        <f t="shared" si="1035"/>
        <v>2.5781249999999999E-2</v>
      </c>
      <c r="AR741" s="64">
        <f t="shared" si="1036"/>
        <v>750.50505050505046</v>
      </c>
      <c r="AS741" s="64">
        <f t="shared" si="1037"/>
        <v>19.348958333333332</v>
      </c>
      <c r="AT741" s="64">
        <f t="shared" si="1038"/>
        <v>0.13689019415891665</v>
      </c>
      <c r="AU741" s="64">
        <f t="shared" si="1039"/>
        <v>5.917759237187127</v>
      </c>
      <c r="AV741" s="64">
        <f t="shared" si="1040"/>
        <v>5.0151515151515147</v>
      </c>
      <c r="AW741" s="64">
        <f t="shared" si="1041"/>
        <v>6.6823687752355313E-3</v>
      </c>
      <c r="AX741" s="64">
        <f t="shared" si="1042"/>
        <v>14.455547898001381</v>
      </c>
      <c r="AY741" s="82">
        <v>58.08</v>
      </c>
      <c r="AZ741" s="82"/>
      <c r="BA741" s="82"/>
      <c r="BB741" s="82"/>
      <c r="BC741" s="82">
        <v>4788.5</v>
      </c>
      <c r="BD741" s="82">
        <v>4.0199999999999996</v>
      </c>
      <c r="BE741" s="82"/>
      <c r="BF741" s="82"/>
      <c r="BG741" s="82" t="s">
        <v>629</v>
      </c>
      <c r="BH741" s="82"/>
      <c r="BI741" s="82" t="s">
        <v>630</v>
      </c>
      <c r="BJ741" s="82"/>
      <c r="BK741" s="82"/>
      <c r="BL741" s="82"/>
      <c r="BM741" s="82">
        <v>152.75</v>
      </c>
      <c r="BN741" s="82">
        <v>75.2</v>
      </c>
      <c r="BO741" s="82">
        <v>10.47</v>
      </c>
      <c r="BP741" s="82">
        <v>50.65</v>
      </c>
      <c r="BQ741" s="82">
        <v>7.23</v>
      </c>
      <c r="BR741" s="82"/>
      <c r="BS741" s="82">
        <v>7.63</v>
      </c>
      <c r="BT741" s="82">
        <v>1113.47</v>
      </c>
      <c r="BU741" s="82">
        <v>16.3</v>
      </c>
      <c r="BV741" s="82">
        <v>34.82</v>
      </c>
      <c r="BW741" s="82">
        <v>3.36</v>
      </c>
      <c r="BX741" s="82">
        <v>11.44</v>
      </c>
      <c r="BY741" s="82" t="s">
        <v>631</v>
      </c>
      <c r="BZ741" s="82">
        <v>0.42</v>
      </c>
      <c r="CA741" s="82" t="s">
        <v>632</v>
      </c>
      <c r="CB741" s="82">
        <v>0.29899999999999999</v>
      </c>
      <c r="CC741" s="82">
        <v>1.28</v>
      </c>
      <c r="CD741" s="82">
        <v>0.36</v>
      </c>
      <c r="CE741" s="82">
        <v>1.23</v>
      </c>
      <c r="CF741" s="82" t="s">
        <v>633</v>
      </c>
      <c r="CG741" s="82">
        <v>1.54</v>
      </c>
      <c r="CH741" s="82" t="s">
        <v>634</v>
      </c>
      <c r="CI741" s="82">
        <v>2.99</v>
      </c>
      <c r="CJ741" s="82">
        <v>0.66</v>
      </c>
      <c r="CK741" s="82">
        <v>16.190000000000001</v>
      </c>
      <c r="CL741" s="82">
        <v>11.21</v>
      </c>
      <c r="CM741" s="82">
        <v>5.16</v>
      </c>
      <c r="CN741" s="67">
        <f>BU741/CL741</f>
        <v>1.4540588760035682</v>
      </c>
      <c r="CO741" s="67">
        <f>BU741/CG741</f>
        <v>10.584415584415584</v>
      </c>
      <c r="CP741" s="67">
        <f>BM741/BU741</f>
        <v>9.3711656441717786</v>
      </c>
      <c r="CQ741" s="67" t="e">
        <f>BU741/BY741</f>
        <v>#VALUE!</v>
      </c>
      <c r="CR741" s="67">
        <f>BV741/CG741</f>
        <v>22.61038961038961</v>
      </c>
      <c r="CS741" s="67">
        <f>BP741/BS741</f>
        <v>6.6382699868938397</v>
      </c>
      <c r="CT741" s="67">
        <f>CK741/BX741</f>
        <v>1.4152097902097904</v>
      </c>
      <c r="CU741" s="67">
        <f>AY741/BO741</f>
        <v>5.5472779369627503</v>
      </c>
      <c r="CV741" s="67">
        <f>BQ741/BM741</f>
        <v>4.7332242225859252E-2</v>
      </c>
      <c r="CW741" s="67">
        <f>BT741/BV741</f>
        <v>31.977886272257322</v>
      </c>
      <c r="CX741" s="67">
        <f>BV741/CK741</f>
        <v>2.150710315009265</v>
      </c>
      <c r="CY741" s="67">
        <f>CM741/CL741</f>
        <v>0.46030330062444241</v>
      </c>
      <c r="CZ741" s="67">
        <f>BT741/BU741</f>
        <v>68.311042944785271</v>
      </c>
      <c r="DA741" s="67">
        <f>CM741/CK741</f>
        <v>0.31871525633106856</v>
      </c>
      <c r="DB741" s="67">
        <f>BT741/BM741</f>
        <v>7.2894926350245504</v>
      </c>
      <c r="DC741" s="67">
        <f>BQ741/CJ741</f>
        <v>10.954545454545455</v>
      </c>
      <c r="DD741" s="67">
        <f>BT741/CL741</f>
        <v>99.328278322925954</v>
      </c>
      <c r="DE741" s="67">
        <f>CL741/CJ741</f>
        <v>16.984848484848484</v>
      </c>
      <c r="DF741" s="67">
        <f>BT741/BQ741</f>
        <v>154.00691562932226</v>
      </c>
      <c r="DG741" s="67">
        <f>BQ741/CL741</f>
        <v>0.64495985727029437</v>
      </c>
      <c r="DH741" s="67">
        <f>BM741/CI741</f>
        <v>51.086956521739125</v>
      </c>
      <c r="DI741" s="67">
        <f>BM741/BX741</f>
        <v>13.352272727272728</v>
      </c>
      <c r="DJ741" s="67">
        <f>BM741/BN741</f>
        <v>2.03125</v>
      </c>
      <c r="DK741" s="67">
        <f>BT741/BP741</f>
        <v>21.983613030602172</v>
      </c>
      <c r="DL741" s="67" t="e">
        <f>(#REF!*0.59933)/BP741*10000</f>
        <v>#REF!</v>
      </c>
      <c r="DM741" s="67">
        <f>BP741/BQ741</f>
        <v>7.0055325034578138</v>
      </c>
      <c r="DN741" s="67" t="e">
        <f>CC741/CH741</f>
        <v>#VALUE!</v>
      </c>
      <c r="DO741" s="67">
        <f>BU741/BQ741</f>
        <v>2.2544951590594744</v>
      </c>
      <c r="DP741" s="67" t="e">
        <f>BY741/CG741</f>
        <v>#VALUE!</v>
      </c>
      <c r="DQ741" s="67">
        <f>CJ741/CM741</f>
        <v>0.12790697674418605</v>
      </c>
      <c r="DR741" s="67">
        <f>BQ741/BP741</f>
        <v>0.14274432379072063</v>
      </c>
      <c r="DS741" s="67">
        <f>BV741/BZ741</f>
        <v>82.904761904761912</v>
      </c>
      <c r="DT741" s="67">
        <f>BV741/CI741</f>
        <v>11.645484949832776</v>
      </c>
      <c r="DU741" s="67" t="e">
        <f>BY741/BX741</f>
        <v>#VALUE!</v>
      </c>
      <c r="DV741" s="67" t="e">
        <f>BY741/BP741</f>
        <v>#VALUE!</v>
      </c>
      <c r="DW741" s="67" t="e">
        <f>CH741/CI741</f>
        <v>#VALUE!</v>
      </c>
      <c r="DX741" s="67" t="e">
        <f>(#REF!*0.83014)/BU741</f>
        <v>#REF!</v>
      </c>
      <c r="DY741" s="67">
        <f>BM741/CL741</f>
        <v>13.626226583407671</v>
      </c>
      <c r="DZ741" s="67" t="e">
        <f>BQ741/(#REF!*0.59933)</f>
        <v>#REF!</v>
      </c>
      <c r="EA741" s="67">
        <f>BP741/CI741</f>
        <v>16.939799331103679</v>
      </c>
      <c r="EB741" s="67">
        <f>BQ741/CM741</f>
        <v>1.4011627906976745</v>
      </c>
      <c r="EC741" s="67">
        <f>BM741/BS741</f>
        <v>20.019659239842728</v>
      </c>
      <c r="ED741" s="67">
        <f>BV741/CM741</f>
        <v>6.7480620155038755</v>
      </c>
      <c r="EE741" s="67">
        <f>BN741/BX741</f>
        <v>6.5734265734265742</v>
      </c>
      <c r="EF741" s="67">
        <f>CM741/BU741</f>
        <v>0.31656441717791411</v>
      </c>
      <c r="EG741" s="67">
        <f>BT741/BU741*0.1</f>
        <v>6.8311042944785276</v>
      </c>
      <c r="EH741" s="67">
        <f>BT741/BU741*0.3</f>
        <v>20.493312883435582</v>
      </c>
      <c r="EI741" s="67">
        <f>DM741*1.1</f>
        <v>7.7060857538035954</v>
      </c>
      <c r="EJ741" s="67">
        <f>CY741*50</f>
        <v>23.015165031222121</v>
      </c>
      <c r="EK741" s="67">
        <f>CR741*1.5</f>
        <v>33.915584415584419</v>
      </c>
      <c r="EL741" s="67">
        <f>CI741/3</f>
        <v>0.9966666666666667</v>
      </c>
    </row>
    <row r="742" spans="1:142" s="31" customFormat="1">
      <c r="B742" s="31" t="s">
        <v>635</v>
      </c>
      <c r="C742" s="31" t="s">
        <v>530</v>
      </c>
      <c r="E742" s="18"/>
      <c r="F742" s="18"/>
      <c r="G742" s="18"/>
      <c r="H742" s="18"/>
      <c r="I742" s="64">
        <v>3.75</v>
      </c>
      <c r="J742" s="64">
        <v>3.86</v>
      </c>
      <c r="K742" s="64">
        <v>0.54379999999999995</v>
      </c>
      <c r="L742" s="64">
        <v>74.06</v>
      </c>
      <c r="M742" s="64">
        <v>8.4699999999999998E-2</v>
      </c>
      <c r="N742" s="64">
        <v>8.6400000000000005E-2</v>
      </c>
      <c r="O742" s="64">
        <v>0.65369999999999995</v>
      </c>
      <c r="P742" s="64">
        <v>3.3300000000000003E-2</v>
      </c>
      <c r="Q742" s="64">
        <v>12.29</v>
      </c>
      <c r="R742" s="64">
        <v>0</v>
      </c>
      <c r="S742" s="64">
        <v>95.361999999999995</v>
      </c>
      <c r="V742" s="62">
        <f t="shared" si="1024"/>
        <v>3.9323839684570379</v>
      </c>
      <c r="W742" s="62"/>
      <c r="X742" s="62">
        <f t="shared" si="1025"/>
        <v>4.0477338981984436</v>
      </c>
      <c r="Y742" s="62"/>
      <c r="Z742" s="62">
        <f t="shared" si="1026"/>
        <v>0.57024810721251651</v>
      </c>
      <c r="AA742" s="62"/>
      <c r="AB742" s="62">
        <f t="shared" si="1027"/>
        <v>77.661961787714191</v>
      </c>
      <c r="AC742" s="62"/>
      <c r="AD742" s="62">
        <f t="shared" si="1028"/>
        <v>8.8819445900882962E-2</v>
      </c>
      <c r="AE742" s="62"/>
      <c r="AF742" s="62">
        <f t="shared" si="1029"/>
        <v>9.0602126633250152E-2</v>
      </c>
      <c r="AG742" s="62"/>
      <c r="AH742" s="62">
        <f t="shared" si="1030"/>
        <v>0.68549317338143079</v>
      </c>
      <c r="AI742" s="62"/>
      <c r="AJ742" s="62">
        <f t="shared" si="1031"/>
        <v>3.49195696398985E-2</v>
      </c>
      <c r="AK742" s="62"/>
      <c r="AL742" s="62">
        <f t="shared" si="1032"/>
        <v>12.887733059289863</v>
      </c>
      <c r="AM742" s="62"/>
      <c r="AN742" s="62">
        <f t="shared" si="1033"/>
        <v>0</v>
      </c>
      <c r="AO742" s="62"/>
      <c r="AP742" s="64">
        <f t="shared" si="1034"/>
        <v>7.9801178666554815</v>
      </c>
      <c r="AQ742" s="64">
        <f t="shared" si="1035"/>
        <v>2.1943005181347154E-2</v>
      </c>
      <c r="AR742" s="64">
        <f t="shared" si="1036"/>
        <v>874.38016528925618</v>
      </c>
      <c r="AS742" s="64">
        <f t="shared" si="1037"/>
        <v>19.186528497409331</v>
      </c>
      <c r="AT742" s="64">
        <f t="shared" si="1038"/>
        <v>0.13217072051399725</v>
      </c>
      <c r="AU742" s="64">
        <f t="shared" si="1039"/>
        <v>6.293981481481481</v>
      </c>
      <c r="AV742" s="64">
        <f t="shared" si="1040"/>
        <v>6.4203069657615099</v>
      </c>
      <c r="AW742" s="64">
        <f t="shared" si="1041"/>
        <v>7.342695112071293E-3</v>
      </c>
      <c r="AX742" s="64">
        <f t="shared" si="1042"/>
        <v>13.709933354490639</v>
      </c>
      <c r="AY742" s="64"/>
      <c r="AZ742" s="64"/>
      <c r="BA742" s="64"/>
      <c r="BB742" s="64"/>
      <c r="BC742" s="64"/>
      <c r="BD742" s="64"/>
      <c r="BE742" s="64"/>
      <c r="BF742" s="64"/>
      <c r="BG742" s="64"/>
      <c r="BH742" s="64"/>
      <c r="BI742" s="64"/>
      <c r="BJ742" s="64"/>
      <c r="BK742" s="64"/>
      <c r="BL742" s="64"/>
      <c r="BM742" s="64"/>
      <c r="BN742" s="64"/>
      <c r="BO742" s="64"/>
      <c r="BP742" s="64"/>
      <c r="BQ742" s="64"/>
      <c r="BR742" s="64"/>
      <c r="BS742" s="64"/>
      <c r="BT742" s="64"/>
      <c r="BU742" s="64"/>
      <c r="BV742" s="64"/>
      <c r="BW742" s="64"/>
      <c r="BX742" s="64"/>
      <c r="BY742" s="64"/>
      <c r="BZ742" s="64"/>
      <c r="CA742" s="64"/>
      <c r="CB742" s="64"/>
      <c r="CC742" s="64"/>
      <c r="CD742" s="64"/>
      <c r="CE742" s="64"/>
      <c r="CF742" s="64"/>
      <c r="CG742" s="64"/>
      <c r="CH742" s="64"/>
      <c r="CI742" s="64"/>
      <c r="CJ742" s="64"/>
      <c r="CK742" s="64"/>
      <c r="CL742" s="64"/>
      <c r="CM742" s="64"/>
      <c r="CN742" s="64"/>
      <c r="CO742" s="64"/>
      <c r="CP742" s="64"/>
      <c r="CQ742" s="64"/>
      <c r="CR742" s="64"/>
      <c r="CS742" s="64"/>
      <c r="CT742" s="64"/>
      <c r="CU742" s="64"/>
      <c r="CV742" s="64"/>
      <c r="CW742" s="64"/>
      <c r="CX742" s="64"/>
      <c r="CY742" s="64"/>
      <c r="CZ742" s="64"/>
      <c r="DA742" s="64"/>
      <c r="DB742" s="64"/>
      <c r="DC742" s="64"/>
      <c r="DD742" s="64"/>
      <c r="DE742" s="64"/>
      <c r="DF742" s="64"/>
      <c r="DG742" s="64"/>
      <c r="DH742" s="64"/>
      <c r="DI742" s="64"/>
      <c r="DJ742" s="64"/>
      <c r="DK742" s="64"/>
      <c r="DL742" s="64"/>
      <c r="DM742" s="64"/>
      <c r="DN742" s="64"/>
      <c r="DO742" s="64"/>
      <c r="DP742" s="64"/>
      <c r="DQ742" s="64"/>
      <c r="DR742" s="64"/>
      <c r="DS742" s="64"/>
      <c r="DT742" s="64"/>
      <c r="DU742" s="64"/>
      <c r="DV742" s="64"/>
      <c r="DW742" s="64"/>
      <c r="DX742" s="64"/>
      <c r="DY742" s="64"/>
      <c r="DZ742" s="64"/>
      <c r="EA742" s="64"/>
      <c r="EB742" s="64"/>
      <c r="EC742" s="64"/>
      <c r="ED742" s="64"/>
      <c r="EE742" s="64"/>
      <c r="EF742" s="64"/>
      <c r="EG742" s="64"/>
      <c r="EH742" s="64"/>
      <c r="EI742" s="64"/>
      <c r="EJ742" s="64"/>
      <c r="EK742" s="64"/>
      <c r="EL742" s="64"/>
    </row>
    <row r="743" spans="1:142" s="31" customFormat="1">
      <c r="B743" s="31" t="s">
        <v>636</v>
      </c>
      <c r="C743" s="31" t="s">
        <v>530</v>
      </c>
      <c r="E743" s="18"/>
      <c r="F743" s="18"/>
      <c r="G743" s="18"/>
      <c r="H743" s="18"/>
      <c r="I743" s="64">
        <v>3.7</v>
      </c>
      <c r="J743" s="64">
        <v>3.97</v>
      </c>
      <c r="K743" s="64">
        <v>0.47739999999999999</v>
      </c>
      <c r="L743" s="64">
        <v>73.81</v>
      </c>
      <c r="M743" s="64">
        <v>6.9400000000000003E-2</v>
      </c>
      <c r="N743" s="64">
        <v>5.5100000000000003E-2</v>
      </c>
      <c r="O743" s="64">
        <v>0.67849999999999999</v>
      </c>
      <c r="P743" s="64">
        <v>8.6999999999999994E-2</v>
      </c>
      <c r="Q743" s="64">
        <v>12.04</v>
      </c>
      <c r="R743" s="64">
        <v>1.3899999999999999E-2</v>
      </c>
      <c r="S743" s="64">
        <v>94.901300000000006</v>
      </c>
      <c r="V743" s="62">
        <f t="shared" si="1024"/>
        <v>3.8987874770946238</v>
      </c>
      <c r="W743" s="62"/>
      <c r="X743" s="62">
        <f t="shared" si="1025"/>
        <v>4.1832935902880148</v>
      </c>
      <c r="Y743" s="62"/>
      <c r="Z743" s="62">
        <f t="shared" si="1026"/>
        <v>0.50304895717972253</v>
      </c>
      <c r="AA743" s="62"/>
      <c r="AB743" s="62">
        <f t="shared" si="1027"/>
        <v>77.775541536311934</v>
      </c>
      <c r="AC743" s="62"/>
      <c r="AD743" s="62">
        <f t="shared" si="1028"/>
        <v>7.3128608354153218E-2</v>
      </c>
      <c r="AE743" s="62"/>
      <c r="AF743" s="62">
        <f t="shared" si="1029"/>
        <v>5.8060321618355074E-2</v>
      </c>
      <c r="AG743" s="62"/>
      <c r="AH743" s="62">
        <f t="shared" si="1030"/>
        <v>0.71495332519154109</v>
      </c>
      <c r="AI743" s="62"/>
      <c r="AJ743" s="62">
        <f t="shared" si="1031"/>
        <v>9.167419202898168E-2</v>
      </c>
      <c r="AK743" s="62"/>
      <c r="AL743" s="62">
        <f t="shared" si="1032"/>
        <v>12.686865195734937</v>
      </c>
      <c r="AM743" s="62"/>
      <c r="AN743" s="62">
        <f t="shared" si="1033"/>
        <v>1.4646796197733854E-2</v>
      </c>
      <c r="AO743" s="62"/>
      <c r="AP743" s="64">
        <f t="shared" si="1034"/>
        <v>8.0820810673826387</v>
      </c>
      <c r="AQ743" s="64">
        <f t="shared" si="1035"/>
        <v>1.7481108312342571E-2</v>
      </c>
      <c r="AR743" s="64">
        <f t="shared" si="1036"/>
        <v>1063.544668587896</v>
      </c>
      <c r="AS743" s="64">
        <f t="shared" si="1037"/>
        <v>18.591939546599498</v>
      </c>
      <c r="AT743" s="64">
        <f t="shared" si="1038"/>
        <v>8.120854826823877E-2</v>
      </c>
      <c r="AU743" s="64">
        <f t="shared" si="1039"/>
        <v>8.664246823956443</v>
      </c>
      <c r="AV743" s="64">
        <f t="shared" si="1040"/>
        <v>6.878962536023054</v>
      </c>
      <c r="AW743" s="64">
        <f t="shared" si="1041"/>
        <v>6.4679582712369602E-3</v>
      </c>
      <c r="AX743" s="64">
        <f t="shared" si="1042"/>
        <v>10.347417840375588</v>
      </c>
      <c r="AY743" s="64"/>
      <c r="AZ743" s="64"/>
      <c r="BA743" s="64"/>
      <c r="BB743" s="64"/>
      <c r="BC743" s="64"/>
      <c r="BD743" s="64"/>
      <c r="BE743" s="64"/>
      <c r="BF743" s="64"/>
      <c r="BG743" s="64"/>
      <c r="BH743" s="64"/>
      <c r="BI743" s="64"/>
      <c r="BJ743" s="64"/>
      <c r="BK743" s="64"/>
      <c r="BL743" s="64"/>
      <c r="BM743" s="64"/>
      <c r="BN743" s="64"/>
      <c r="BO743" s="64"/>
      <c r="BP743" s="64"/>
      <c r="BQ743" s="64"/>
      <c r="BR743" s="64"/>
      <c r="BS743" s="64"/>
      <c r="BT743" s="64"/>
      <c r="BU743" s="64"/>
      <c r="BV743" s="64"/>
      <c r="BW743" s="64"/>
      <c r="BX743" s="64"/>
      <c r="BY743" s="64"/>
      <c r="BZ743" s="64"/>
      <c r="CA743" s="64"/>
      <c r="CB743" s="64"/>
      <c r="CC743" s="64"/>
      <c r="CD743" s="64"/>
      <c r="CE743" s="64"/>
      <c r="CF743" s="64"/>
      <c r="CG743" s="64"/>
      <c r="CH743" s="64"/>
      <c r="CI743" s="64"/>
      <c r="CJ743" s="64"/>
      <c r="CK743" s="64"/>
      <c r="CL743" s="64"/>
      <c r="CM743" s="64"/>
      <c r="CN743" s="64"/>
      <c r="CO743" s="64"/>
      <c r="CP743" s="64"/>
      <c r="CQ743" s="64"/>
      <c r="CR743" s="64"/>
      <c r="CS743" s="64"/>
      <c r="CT743" s="64"/>
      <c r="CU743" s="64"/>
      <c r="CV743" s="64"/>
      <c r="CW743" s="64"/>
      <c r="CX743" s="64"/>
      <c r="CY743" s="64"/>
      <c r="CZ743" s="64"/>
      <c r="DA743" s="64"/>
      <c r="DB743" s="64"/>
      <c r="DC743" s="64"/>
      <c r="DD743" s="64"/>
      <c r="DE743" s="64"/>
      <c r="DF743" s="64"/>
      <c r="DG743" s="64"/>
      <c r="DH743" s="64"/>
      <c r="DI743" s="64"/>
      <c r="DJ743" s="64"/>
      <c r="DK743" s="64"/>
      <c r="DL743" s="64"/>
      <c r="DM743" s="64"/>
      <c r="DN743" s="64"/>
      <c r="DO743" s="64"/>
      <c r="DP743" s="64"/>
      <c r="DQ743" s="64"/>
      <c r="DR743" s="64"/>
      <c r="DS743" s="64"/>
      <c r="DT743" s="64"/>
      <c r="DU743" s="64"/>
      <c r="DV743" s="64"/>
      <c r="DW743" s="64"/>
      <c r="DX743" s="64"/>
      <c r="DY743" s="64"/>
      <c r="DZ743" s="64"/>
      <c r="EA743" s="64"/>
      <c r="EB743" s="64"/>
      <c r="EC743" s="64"/>
      <c r="ED743" s="64"/>
      <c r="EE743" s="64"/>
      <c r="EF743" s="64"/>
      <c r="EG743" s="64"/>
      <c r="EH743" s="64"/>
      <c r="EI743" s="64"/>
      <c r="EJ743" s="64"/>
      <c r="EK743" s="64"/>
      <c r="EL743" s="64"/>
    </row>
    <row r="744" spans="1:142" s="31" customFormat="1">
      <c r="B744" s="31" t="s">
        <v>637</v>
      </c>
      <c r="C744" s="31" t="s">
        <v>530</v>
      </c>
      <c r="E744" s="18"/>
      <c r="F744" s="18"/>
      <c r="G744" s="18"/>
      <c r="H744" s="18"/>
      <c r="I744" s="64">
        <v>3.86</v>
      </c>
      <c r="J744" s="64">
        <v>3.89</v>
      </c>
      <c r="K744" s="64">
        <v>0.59030000000000005</v>
      </c>
      <c r="L744" s="64">
        <v>73.739999999999995</v>
      </c>
      <c r="M744" s="64">
        <v>6.4699999999999994E-2</v>
      </c>
      <c r="N744" s="64">
        <v>0.1053</v>
      </c>
      <c r="O744" s="64">
        <v>0.65110000000000001</v>
      </c>
      <c r="P744" s="64">
        <v>2.6700000000000002E-2</v>
      </c>
      <c r="Q744" s="64">
        <v>12.01</v>
      </c>
      <c r="R744" s="64">
        <v>0</v>
      </c>
      <c r="S744" s="64">
        <v>94.938199999999995</v>
      </c>
      <c r="V744" s="62">
        <f t="shared" si="1024"/>
        <v>4.0658028064572536</v>
      </c>
      <c r="W744" s="62"/>
      <c r="X744" s="62">
        <f t="shared" si="1025"/>
        <v>4.0974023101343828</v>
      </c>
      <c r="Y744" s="62"/>
      <c r="Z744" s="62">
        <f t="shared" si="1026"/>
        <v>0.62177290068697333</v>
      </c>
      <c r="AA744" s="62"/>
      <c r="AB744" s="62">
        <f t="shared" si="1027"/>
        <v>77.671580038382857</v>
      </c>
      <c r="AC744" s="62"/>
      <c r="AD744" s="62">
        <f t="shared" si="1028"/>
        <v>6.8149596263674686E-2</v>
      </c>
      <c r="AE744" s="62"/>
      <c r="AF744" s="62">
        <f t="shared" si="1029"/>
        <v>0.11091425790672249</v>
      </c>
      <c r="AG744" s="62"/>
      <c r="AH744" s="62">
        <f t="shared" si="1030"/>
        <v>0.68581456147262121</v>
      </c>
      <c r="AI744" s="62"/>
      <c r="AJ744" s="62">
        <f t="shared" si="1031"/>
        <v>2.8123558272644737E-2</v>
      </c>
      <c r="AK744" s="62"/>
      <c r="AL744" s="62">
        <f t="shared" si="1032"/>
        <v>12.65033463874394</v>
      </c>
      <c r="AM744" s="62"/>
      <c r="AN744" s="62">
        <f t="shared" si="1033"/>
        <v>0</v>
      </c>
      <c r="AO744" s="62"/>
      <c r="AP744" s="64">
        <f t="shared" si="1034"/>
        <v>8.1632051165916373</v>
      </c>
      <c r="AQ744" s="64">
        <f t="shared" si="1035"/>
        <v>1.6632390745501283E-2</v>
      </c>
      <c r="AR744" s="64">
        <f t="shared" si="1036"/>
        <v>1139.7217928902626</v>
      </c>
      <c r="AS744" s="64">
        <f t="shared" si="1037"/>
        <v>18.956298200514134</v>
      </c>
      <c r="AT744" s="64">
        <f t="shared" si="1038"/>
        <v>0.1617263093226847</v>
      </c>
      <c r="AU744" s="64">
        <f t="shared" si="1039"/>
        <v>5.6058879392212733</v>
      </c>
      <c r="AV744" s="64">
        <f t="shared" si="1040"/>
        <v>9.1236476043276671</v>
      </c>
      <c r="AW744" s="64">
        <f t="shared" si="1041"/>
        <v>8.0051532411174412E-3</v>
      </c>
      <c r="AX744" s="64">
        <f t="shared" si="1042"/>
        <v>15.138010350776307</v>
      </c>
      <c r="AY744" s="64"/>
      <c r="AZ744" s="64"/>
      <c r="BA744" s="64"/>
      <c r="BB744" s="64"/>
      <c r="BC744" s="64"/>
      <c r="BD744" s="64"/>
      <c r="BE744" s="64"/>
      <c r="BF744" s="64"/>
      <c r="BG744" s="64"/>
      <c r="BH744" s="64"/>
      <c r="BI744" s="64"/>
      <c r="BJ744" s="64"/>
      <c r="BK744" s="64"/>
      <c r="BL744" s="64"/>
      <c r="BM744" s="64"/>
      <c r="BN744" s="64"/>
      <c r="BO744" s="64"/>
      <c r="BP744" s="64"/>
      <c r="BQ744" s="64"/>
      <c r="BR744" s="64"/>
      <c r="BS744" s="64"/>
      <c r="BT744" s="64"/>
      <c r="BU744" s="64"/>
      <c r="BV744" s="64"/>
      <c r="BW744" s="64"/>
      <c r="BX744" s="64"/>
      <c r="BY744" s="64"/>
      <c r="BZ744" s="64"/>
      <c r="CA744" s="64"/>
      <c r="CB744" s="64"/>
      <c r="CC744" s="64"/>
      <c r="CD744" s="64"/>
      <c r="CE744" s="64"/>
      <c r="CF744" s="64"/>
      <c r="CG744" s="64"/>
      <c r="CH744" s="64"/>
      <c r="CI744" s="64"/>
      <c r="CJ744" s="64"/>
      <c r="CK744" s="64"/>
      <c r="CL744" s="64"/>
      <c r="CM744" s="64"/>
      <c r="CN744" s="64"/>
      <c r="CO744" s="64"/>
      <c r="CP744" s="64"/>
      <c r="CQ744" s="64"/>
      <c r="CR744" s="64"/>
      <c r="CS744" s="64"/>
      <c r="CT744" s="64"/>
      <c r="CU744" s="64"/>
      <c r="CV744" s="64"/>
      <c r="CW744" s="64"/>
      <c r="CX744" s="64"/>
      <c r="CY744" s="64"/>
      <c r="CZ744" s="64"/>
      <c r="DA744" s="64"/>
      <c r="DB744" s="64"/>
      <c r="DC744" s="64"/>
      <c r="DD744" s="64"/>
      <c r="DE744" s="64"/>
      <c r="DF744" s="64"/>
      <c r="DG744" s="64"/>
      <c r="DH744" s="64"/>
      <c r="DI744" s="64"/>
      <c r="DJ744" s="64"/>
      <c r="DK744" s="64"/>
      <c r="DL744" s="64"/>
      <c r="DM744" s="64"/>
      <c r="DN744" s="64"/>
      <c r="DO744" s="64"/>
      <c r="DP744" s="64"/>
      <c r="DQ744" s="64"/>
      <c r="DR744" s="64"/>
      <c r="DS744" s="64"/>
      <c r="DT744" s="64"/>
      <c r="DU744" s="64"/>
      <c r="DV744" s="64"/>
      <c r="DW744" s="64"/>
      <c r="DX744" s="64"/>
      <c r="DY744" s="64"/>
      <c r="DZ744" s="64"/>
      <c r="EA744" s="64"/>
      <c r="EB744" s="64"/>
      <c r="EC744" s="64"/>
      <c r="ED744" s="64"/>
      <c r="EE744" s="64"/>
      <c r="EF744" s="64"/>
      <c r="EG744" s="64"/>
      <c r="EH744" s="64"/>
      <c r="EI744" s="64"/>
      <c r="EJ744" s="64"/>
      <c r="EK744" s="64"/>
      <c r="EL744" s="64"/>
    </row>
    <row r="745" spans="1:142" s="31" customFormat="1">
      <c r="B745" s="31" t="s">
        <v>638</v>
      </c>
      <c r="C745" s="31" t="s">
        <v>530</v>
      </c>
      <c r="E745" s="18"/>
      <c r="F745" s="18"/>
      <c r="G745" s="18"/>
      <c r="H745" s="18"/>
      <c r="I745" s="64">
        <v>3.74</v>
      </c>
      <c r="J745" s="64">
        <v>3.72</v>
      </c>
      <c r="K745" s="64">
        <v>0.57050000000000001</v>
      </c>
      <c r="L745" s="64">
        <v>73.540000000000006</v>
      </c>
      <c r="M745" s="64">
        <v>9.2399999999999996E-2</v>
      </c>
      <c r="N745" s="64">
        <v>9.1499999999999998E-2</v>
      </c>
      <c r="O745" s="64">
        <v>0.64900000000000002</v>
      </c>
      <c r="P745" s="64">
        <v>0.02</v>
      </c>
      <c r="Q745" s="64">
        <v>12.09</v>
      </c>
      <c r="R745" s="64">
        <v>1.8499999999999999E-2</v>
      </c>
      <c r="S745" s="64">
        <v>94.531999999999996</v>
      </c>
      <c r="V745" s="62">
        <f t="shared" si="1024"/>
        <v>3.956332247281344</v>
      </c>
      <c r="W745" s="62"/>
      <c r="X745" s="62">
        <f t="shared" si="1025"/>
        <v>3.935175390344011</v>
      </c>
      <c r="Y745" s="62"/>
      <c r="Z745" s="62">
        <f t="shared" si="1026"/>
        <v>0.603499344137435</v>
      </c>
      <c r="AA745" s="62"/>
      <c r="AB745" s="62">
        <f t="shared" si="1027"/>
        <v>77.793762958574888</v>
      </c>
      <c r="AC745" s="62"/>
      <c r="AD745" s="62">
        <f t="shared" si="1028"/>
        <v>9.774467905048026E-2</v>
      </c>
      <c r="AE745" s="62"/>
      <c r="AF745" s="62">
        <f t="shared" si="1029"/>
        <v>9.6792620488300257E-2</v>
      </c>
      <c r="AG745" s="62"/>
      <c r="AH745" s="62">
        <f t="shared" si="1030"/>
        <v>0.6865400076164685</v>
      </c>
      <c r="AI745" s="62"/>
      <c r="AJ745" s="62">
        <f t="shared" si="1031"/>
        <v>2.115685693733339E-2</v>
      </c>
      <c r="AK745" s="62"/>
      <c r="AL745" s="62">
        <f t="shared" si="1032"/>
        <v>12.789320018618033</v>
      </c>
      <c r="AM745" s="62"/>
      <c r="AN745" s="62">
        <f t="shared" si="1033"/>
        <v>1.9570092667033384E-2</v>
      </c>
      <c r="AO745" s="62"/>
      <c r="AP745" s="64">
        <f t="shared" si="1034"/>
        <v>7.891507637625355</v>
      </c>
      <c r="AQ745" s="64">
        <f t="shared" si="1035"/>
        <v>2.483870967741935E-2</v>
      </c>
      <c r="AR745" s="64">
        <f t="shared" si="1036"/>
        <v>795.88744588744601</v>
      </c>
      <c r="AS745" s="64">
        <f t="shared" si="1037"/>
        <v>19.768817204301076</v>
      </c>
      <c r="AT745" s="64">
        <f t="shared" si="1038"/>
        <v>0.14098613251155623</v>
      </c>
      <c r="AU745" s="64">
        <f t="shared" si="1039"/>
        <v>6.2349726775956293</v>
      </c>
      <c r="AV745" s="64">
        <f t="shared" si="1040"/>
        <v>6.1742424242424248</v>
      </c>
      <c r="AW745" s="64">
        <f t="shared" si="1041"/>
        <v>7.7576828936633119E-3</v>
      </c>
      <c r="AX745" s="64">
        <f t="shared" si="1042"/>
        <v>13.821752265861026</v>
      </c>
      <c r="AY745" s="64"/>
      <c r="AZ745" s="64"/>
      <c r="BA745" s="64"/>
      <c r="BB745" s="64"/>
      <c r="BC745" s="64"/>
      <c r="BD745" s="64"/>
      <c r="BE745" s="64"/>
      <c r="BF745" s="64"/>
      <c r="BG745" s="64"/>
      <c r="BH745" s="64"/>
      <c r="BI745" s="64"/>
      <c r="BJ745" s="64"/>
      <c r="BK745" s="64"/>
      <c r="BL745" s="64"/>
      <c r="BM745" s="64"/>
      <c r="BN745" s="64"/>
      <c r="BO745" s="64"/>
      <c r="BP745" s="64"/>
      <c r="BQ745" s="64"/>
      <c r="BR745" s="64"/>
      <c r="BS745" s="64"/>
      <c r="BT745" s="64"/>
      <c r="BU745" s="64"/>
      <c r="BV745" s="64"/>
      <c r="BW745" s="64"/>
      <c r="BX745" s="64"/>
      <c r="BY745" s="64"/>
      <c r="BZ745" s="64"/>
      <c r="CA745" s="64"/>
      <c r="CB745" s="64"/>
      <c r="CC745" s="64"/>
      <c r="CD745" s="64"/>
      <c r="CE745" s="64"/>
      <c r="CF745" s="64"/>
      <c r="CG745" s="64"/>
      <c r="CH745" s="64"/>
      <c r="CI745" s="64"/>
      <c r="CJ745" s="64"/>
      <c r="CK745" s="64"/>
      <c r="CL745" s="64"/>
      <c r="CM745" s="64"/>
      <c r="CN745" s="64"/>
      <c r="CO745" s="64"/>
      <c r="CP745" s="64"/>
      <c r="CQ745" s="64"/>
      <c r="CR745" s="64"/>
      <c r="CS745" s="64"/>
      <c r="CT745" s="64"/>
      <c r="CU745" s="64"/>
      <c r="CV745" s="64"/>
      <c r="CW745" s="64"/>
      <c r="CX745" s="64"/>
      <c r="CY745" s="64"/>
      <c r="CZ745" s="64"/>
      <c r="DA745" s="64"/>
      <c r="DB745" s="64"/>
      <c r="DC745" s="64"/>
      <c r="DD745" s="64"/>
      <c r="DE745" s="64"/>
      <c r="DF745" s="64"/>
      <c r="DG745" s="64"/>
      <c r="DH745" s="64"/>
      <c r="DI745" s="64"/>
      <c r="DJ745" s="64"/>
      <c r="DK745" s="64"/>
      <c r="DL745" s="64"/>
      <c r="DM745" s="64"/>
      <c r="DN745" s="64"/>
      <c r="DO745" s="64"/>
      <c r="DP745" s="64"/>
      <c r="DQ745" s="64"/>
      <c r="DR745" s="64"/>
      <c r="DS745" s="64"/>
      <c r="DT745" s="64"/>
      <c r="DU745" s="64"/>
      <c r="DV745" s="64"/>
      <c r="DW745" s="64"/>
      <c r="DX745" s="64"/>
      <c r="DY745" s="64"/>
      <c r="DZ745" s="64"/>
      <c r="EA745" s="64"/>
      <c r="EB745" s="64"/>
      <c r="EC745" s="64"/>
      <c r="ED745" s="64"/>
      <c r="EE745" s="64"/>
      <c r="EF745" s="64"/>
      <c r="EG745" s="64"/>
      <c r="EH745" s="64"/>
      <c r="EI745" s="64"/>
      <c r="EJ745" s="64"/>
      <c r="EK745" s="64"/>
      <c r="EL745" s="64"/>
    </row>
    <row r="746" spans="1:142" s="31" customFormat="1">
      <c r="B746" s="31" t="s">
        <v>639</v>
      </c>
      <c r="C746" s="31" t="s">
        <v>530</v>
      </c>
      <c r="E746" s="18"/>
      <c r="F746" s="18"/>
      <c r="G746" s="18"/>
      <c r="H746" s="18"/>
      <c r="I746" s="64">
        <v>3.95</v>
      </c>
      <c r="J746" s="64">
        <v>3.84</v>
      </c>
      <c r="K746" s="64">
        <v>0.49340000000000001</v>
      </c>
      <c r="L746" s="64">
        <v>74.05</v>
      </c>
      <c r="M746" s="64">
        <v>0.10009999999999999</v>
      </c>
      <c r="N746" s="64">
        <v>0.1066</v>
      </c>
      <c r="O746" s="64">
        <v>0.5927</v>
      </c>
      <c r="P746" s="64">
        <v>2.4799999999999999E-2</v>
      </c>
      <c r="Q746" s="64">
        <v>12.06</v>
      </c>
      <c r="R746" s="64">
        <v>0</v>
      </c>
      <c r="S746" s="64">
        <v>95.217699999999994</v>
      </c>
      <c r="V746" s="62">
        <f t="shared" si="1024"/>
        <v>4.1483883773710142</v>
      </c>
      <c r="W746" s="62"/>
      <c r="X746" s="62">
        <f t="shared" si="1025"/>
        <v>4.0328636377480231</v>
      </c>
      <c r="Y746" s="62"/>
      <c r="Z746" s="62">
        <f t="shared" si="1026"/>
        <v>0.51818096845439454</v>
      </c>
      <c r="AA746" s="62"/>
      <c r="AB746" s="62">
        <f t="shared" si="1027"/>
        <v>77.769154264385719</v>
      </c>
      <c r="AC746" s="62"/>
      <c r="AD746" s="62">
        <f t="shared" si="1028"/>
        <v>0.10512751305692114</v>
      </c>
      <c r="AE746" s="62"/>
      <c r="AF746" s="62">
        <f t="shared" si="1029"/>
        <v>0.11195397494373421</v>
      </c>
      <c r="AG746" s="62"/>
      <c r="AH746" s="62">
        <f t="shared" si="1030"/>
        <v>0.6224683015867849</v>
      </c>
      <c r="AI746" s="62"/>
      <c r="AJ746" s="62">
        <f t="shared" si="1031"/>
        <v>2.6045577660455989E-2</v>
      </c>
      <c r="AK746" s="62"/>
      <c r="AL746" s="62">
        <f t="shared" si="1032"/>
        <v>12.66571236230239</v>
      </c>
      <c r="AM746" s="62"/>
      <c r="AN746" s="62">
        <f t="shared" si="1033"/>
        <v>0</v>
      </c>
      <c r="AO746" s="62"/>
      <c r="AP746" s="64">
        <f t="shared" si="1034"/>
        <v>8.1812520151190373</v>
      </c>
      <c r="AQ746" s="64">
        <f t="shared" si="1035"/>
        <v>2.6067708333333339E-2</v>
      </c>
      <c r="AR746" s="64">
        <f t="shared" si="1036"/>
        <v>739.76023976023976</v>
      </c>
      <c r="AS746" s="64">
        <f t="shared" si="1037"/>
        <v>19.283854166666671</v>
      </c>
      <c r="AT746" s="64">
        <f t="shared" si="1038"/>
        <v>0.17985490129913953</v>
      </c>
      <c r="AU746" s="64">
        <f t="shared" si="1039"/>
        <v>4.6285178236397746</v>
      </c>
      <c r="AV746" s="64">
        <f t="shared" si="1040"/>
        <v>4.9290709290709289</v>
      </c>
      <c r="AW746" s="64">
        <f t="shared" si="1041"/>
        <v>6.6630654962862934E-3</v>
      </c>
      <c r="AX746" s="64">
        <f t="shared" si="1042"/>
        <v>17.766666666666669</v>
      </c>
      <c r="AY746" s="64"/>
      <c r="AZ746" s="64"/>
      <c r="BA746" s="64"/>
      <c r="BB746" s="64"/>
      <c r="BC746" s="64"/>
      <c r="BD746" s="64"/>
      <c r="BE746" s="64"/>
      <c r="BF746" s="64"/>
      <c r="BG746" s="64"/>
      <c r="BH746" s="64"/>
      <c r="BI746" s="64"/>
      <c r="BJ746" s="64"/>
      <c r="BK746" s="64"/>
      <c r="BL746" s="64"/>
      <c r="BM746" s="64"/>
      <c r="BN746" s="64"/>
      <c r="BO746" s="64"/>
      <c r="BP746" s="64"/>
      <c r="BQ746" s="64"/>
      <c r="BR746" s="64"/>
      <c r="BS746" s="64"/>
      <c r="BT746" s="64"/>
      <c r="BU746" s="64"/>
      <c r="BV746" s="64"/>
      <c r="BW746" s="64"/>
      <c r="BX746" s="64"/>
      <c r="BY746" s="64"/>
      <c r="BZ746" s="64"/>
      <c r="CA746" s="64"/>
      <c r="CB746" s="64"/>
      <c r="CC746" s="64"/>
      <c r="CD746" s="64"/>
      <c r="CE746" s="64"/>
      <c r="CF746" s="64"/>
      <c r="CG746" s="64"/>
      <c r="CH746" s="64"/>
      <c r="CI746" s="64"/>
      <c r="CJ746" s="64"/>
      <c r="CK746" s="64"/>
      <c r="CL746" s="64"/>
      <c r="CM746" s="64"/>
      <c r="CN746" s="64"/>
      <c r="CO746" s="64"/>
      <c r="CP746" s="64"/>
      <c r="CQ746" s="64"/>
      <c r="CR746" s="64"/>
      <c r="CS746" s="64"/>
      <c r="CT746" s="64"/>
      <c r="CU746" s="64"/>
      <c r="CV746" s="64"/>
      <c r="CW746" s="64"/>
      <c r="CX746" s="64"/>
      <c r="CY746" s="64"/>
      <c r="CZ746" s="64"/>
      <c r="DA746" s="64"/>
      <c r="DB746" s="64"/>
      <c r="DC746" s="64"/>
      <c r="DD746" s="64"/>
      <c r="DE746" s="64"/>
      <c r="DF746" s="64"/>
      <c r="DG746" s="64"/>
      <c r="DH746" s="64"/>
      <c r="DI746" s="64"/>
      <c r="DJ746" s="64"/>
      <c r="DK746" s="64"/>
      <c r="DL746" s="64"/>
      <c r="DM746" s="64"/>
      <c r="DN746" s="64"/>
      <c r="DO746" s="64"/>
      <c r="DP746" s="64"/>
      <c r="DQ746" s="64"/>
      <c r="DR746" s="64"/>
      <c r="DS746" s="64"/>
      <c r="DT746" s="64"/>
      <c r="DU746" s="64"/>
      <c r="DV746" s="64"/>
      <c r="DW746" s="64"/>
      <c r="DX746" s="64"/>
      <c r="DY746" s="64"/>
      <c r="DZ746" s="64"/>
      <c r="EA746" s="64"/>
      <c r="EB746" s="64"/>
      <c r="EC746" s="64"/>
      <c r="ED746" s="64"/>
      <c r="EE746" s="64"/>
      <c r="EF746" s="64"/>
      <c r="EG746" s="64"/>
      <c r="EH746" s="64"/>
      <c r="EI746" s="64"/>
      <c r="EJ746" s="64"/>
      <c r="EK746" s="64"/>
      <c r="EL746" s="64"/>
    </row>
    <row r="747" spans="1:142" s="31" customFormat="1">
      <c r="B747" s="31" t="s">
        <v>640</v>
      </c>
      <c r="C747" s="31" t="s">
        <v>530</v>
      </c>
      <c r="E747" s="18"/>
      <c r="F747" s="18"/>
      <c r="G747" s="18"/>
      <c r="H747" s="18"/>
      <c r="I747" s="64">
        <v>3.98</v>
      </c>
      <c r="J747" s="64">
        <v>3.57</v>
      </c>
      <c r="K747" s="64">
        <v>0.7177</v>
      </c>
      <c r="L747" s="64">
        <v>74.180000000000007</v>
      </c>
      <c r="M747" s="64">
        <v>9.4899999999999998E-2</v>
      </c>
      <c r="N747" s="64">
        <v>0.113</v>
      </c>
      <c r="O747" s="64">
        <v>0.70320000000000005</v>
      </c>
      <c r="P747" s="64">
        <v>5.1799999999999999E-2</v>
      </c>
      <c r="Q747" s="64">
        <v>12.15</v>
      </c>
      <c r="R747" s="64">
        <v>0</v>
      </c>
      <c r="S747" s="64">
        <v>95.560699999999997</v>
      </c>
      <c r="V747" s="62">
        <f t="shared" si="1024"/>
        <v>4.1648920529045936</v>
      </c>
      <c r="W747" s="62"/>
      <c r="X747" s="62">
        <f t="shared" si="1025"/>
        <v>3.7358453841380403</v>
      </c>
      <c r="Y747" s="62"/>
      <c r="Z747" s="62">
        <f t="shared" si="1026"/>
        <v>0.75104096139940379</v>
      </c>
      <c r="AA747" s="62"/>
      <c r="AB747" s="62">
        <f t="shared" si="1027"/>
        <v>77.626053388055979</v>
      </c>
      <c r="AC747" s="62"/>
      <c r="AD747" s="62">
        <f t="shared" si="1028"/>
        <v>9.9308606990112056E-2</v>
      </c>
      <c r="AE747" s="62"/>
      <c r="AF747" s="62">
        <f t="shared" si="1029"/>
        <v>0.11824944773322088</v>
      </c>
      <c r="AG747" s="62"/>
      <c r="AH747" s="62">
        <f t="shared" si="1030"/>
        <v>0.7358673596991232</v>
      </c>
      <c r="AI747" s="62"/>
      <c r="AJ747" s="62">
        <f t="shared" si="1031"/>
        <v>5.420638400514019E-2</v>
      </c>
      <c r="AK747" s="62"/>
      <c r="AL747" s="62">
        <f t="shared" si="1032"/>
        <v>12.714431769545431</v>
      </c>
      <c r="AM747" s="62"/>
      <c r="AN747" s="62">
        <f t="shared" si="1033"/>
        <v>0</v>
      </c>
      <c r="AO747" s="62"/>
      <c r="AP747" s="64">
        <f t="shared" si="1034"/>
        <v>7.9007374370426344</v>
      </c>
      <c r="AQ747" s="64">
        <f t="shared" si="1035"/>
        <v>2.658263305322129E-2</v>
      </c>
      <c r="AR747" s="64">
        <f t="shared" si="1036"/>
        <v>781.66491043203371</v>
      </c>
      <c r="AS747" s="64">
        <f t="shared" si="1037"/>
        <v>20.778711484593838</v>
      </c>
      <c r="AT747" s="64">
        <f t="shared" si="1038"/>
        <v>0.16069397042093289</v>
      </c>
      <c r="AU747" s="64">
        <f t="shared" si="1039"/>
        <v>6.3513274336283185</v>
      </c>
      <c r="AV747" s="64">
        <f t="shared" si="1040"/>
        <v>7.5626975763962063</v>
      </c>
      <c r="AW747" s="64">
        <f t="shared" si="1041"/>
        <v>9.6751145861418159E-3</v>
      </c>
      <c r="AX747" s="64">
        <f t="shared" si="1042"/>
        <v>13.602985433971348</v>
      </c>
      <c r="AY747" s="64"/>
      <c r="AZ747" s="64"/>
      <c r="BA747" s="64"/>
      <c r="BB747" s="64"/>
      <c r="BC747" s="64"/>
      <c r="BD747" s="64"/>
      <c r="BE747" s="64"/>
      <c r="BF747" s="64"/>
      <c r="BG747" s="64"/>
      <c r="BH747" s="64"/>
      <c r="BI747" s="64"/>
      <c r="BJ747" s="64"/>
      <c r="BK747" s="64"/>
      <c r="BL747" s="64"/>
      <c r="BM747" s="64"/>
      <c r="BN747" s="64"/>
      <c r="BO747" s="64"/>
      <c r="BP747" s="64"/>
      <c r="BQ747" s="64"/>
      <c r="BR747" s="64"/>
      <c r="BS747" s="64"/>
      <c r="BT747" s="64"/>
      <c r="BU747" s="64"/>
      <c r="BV747" s="64"/>
      <c r="BW747" s="64"/>
      <c r="BX747" s="64"/>
      <c r="BY747" s="64"/>
      <c r="BZ747" s="64"/>
      <c r="CA747" s="64"/>
      <c r="CB747" s="64"/>
      <c r="CC747" s="64"/>
      <c r="CD747" s="64"/>
      <c r="CE747" s="64"/>
      <c r="CF747" s="64"/>
      <c r="CG747" s="64"/>
      <c r="CH747" s="64"/>
      <c r="CI747" s="64"/>
      <c r="CJ747" s="64"/>
      <c r="CK747" s="64"/>
      <c r="CL747" s="64"/>
      <c r="CM747" s="64"/>
      <c r="CN747" s="64"/>
      <c r="CO747" s="64"/>
      <c r="CP747" s="64"/>
      <c r="CQ747" s="64"/>
      <c r="CR747" s="64"/>
      <c r="CS747" s="64"/>
      <c r="CT747" s="64"/>
      <c r="CU747" s="64"/>
      <c r="CV747" s="64"/>
      <c r="CW747" s="64"/>
      <c r="CX747" s="64"/>
      <c r="CY747" s="64"/>
      <c r="CZ747" s="64"/>
      <c r="DA747" s="64"/>
      <c r="DB747" s="64"/>
      <c r="DC747" s="64"/>
      <c r="DD747" s="64"/>
      <c r="DE747" s="64"/>
      <c r="DF747" s="64"/>
      <c r="DG747" s="64"/>
      <c r="DH747" s="64"/>
      <c r="DI747" s="64"/>
      <c r="DJ747" s="64"/>
      <c r="DK747" s="64"/>
      <c r="DL747" s="64"/>
      <c r="DM747" s="64"/>
      <c r="DN747" s="64"/>
      <c r="DO747" s="64"/>
      <c r="DP747" s="64"/>
      <c r="DQ747" s="64"/>
      <c r="DR747" s="64"/>
      <c r="DS747" s="64"/>
      <c r="DT747" s="64"/>
      <c r="DU747" s="64"/>
      <c r="DV747" s="64"/>
      <c r="DW747" s="64"/>
      <c r="DX747" s="64"/>
      <c r="DY747" s="64"/>
      <c r="DZ747" s="64"/>
      <c r="EA747" s="64"/>
      <c r="EB747" s="64"/>
      <c r="EC747" s="64"/>
      <c r="ED747" s="64"/>
      <c r="EE747" s="64"/>
      <c r="EF747" s="64"/>
      <c r="EG747" s="64"/>
      <c r="EH747" s="64"/>
      <c r="EI747" s="64"/>
      <c r="EJ747" s="64"/>
      <c r="EK747" s="64"/>
      <c r="EL747" s="64"/>
    </row>
    <row r="748" spans="1:142" s="31" customFormat="1">
      <c r="B748" s="31" t="s">
        <v>641</v>
      </c>
      <c r="C748" s="31" t="s">
        <v>530</v>
      </c>
      <c r="E748" s="18"/>
      <c r="F748" s="18"/>
      <c r="G748" s="18"/>
      <c r="H748" s="18"/>
      <c r="I748" s="64">
        <v>3.52</v>
      </c>
      <c r="J748" s="64">
        <v>4.1500000000000004</v>
      </c>
      <c r="K748" s="64">
        <v>0.46710000000000002</v>
      </c>
      <c r="L748" s="64">
        <v>73.930000000000007</v>
      </c>
      <c r="M748" s="64">
        <v>8.9499999999999996E-2</v>
      </c>
      <c r="N748" s="64">
        <v>0.1045</v>
      </c>
      <c r="O748" s="64">
        <v>0.55910000000000004</v>
      </c>
      <c r="P748" s="64">
        <v>5.4800000000000001E-2</v>
      </c>
      <c r="Q748" s="64">
        <v>12</v>
      </c>
      <c r="R748" s="64">
        <v>2.3E-3</v>
      </c>
      <c r="S748" s="64">
        <v>94.877300000000005</v>
      </c>
      <c r="V748" s="62">
        <f t="shared" si="1024"/>
        <v>3.7100549868092787</v>
      </c>
      <c r="W748" s="62"/>
      <c r="X748" s="62">
        <f t="shared" si="1025"/>
        <v>4.3740705100166215</v>
      </c>
      <c r="Y748" s="62"/>
      <c r="Z748" s="62">
        <f t="shared" si="1026"/>
        <v>0.49232008077801537</v>
      </c>
      <c r="AA748" s="62"/>
      <c r="AB748" s="62">
        <f t="shared" si="1027"/>
        <v>77.921694651934658</v>
      </c>
      <c r="AC748" s="62"/>
      <c r="AD748" s="62">
        <f t="shared" si="1028"/>
        <v>9.4332364011201819E-2</v>
      </c>
      <c r="AE748" s="62"/>
      <c r="AF748" s="62">
        <f t="shared" si="1029"/>
        <v>0.11014225742090045</v>
      </c>
      <c r="AG748" s="62"/>
      <c r="AH748" s="62">
        <f t="shared" si="1030"/>
        <v>0.58928742702416703</v>
      </c>
      <c r="AI748" s="62"/>
      <c r="AJ748" s="62">
        <f t="shared" si="1031"/>
        <v>5.7758810590098998E-2</v>
      </c>
      <c r="AK748" s="62"/>
      <c r="AL748" s="62">
        <f t="shared" si="1032"/>
        <v>12.647914727758906</v>
      </c>
      <c r="AM748" s="62"/>
      <c r="AN748" s="62">
        <f t="shared" si="1033"/>
        <v>2.42418365615379E-3</v>
      </c>
      <c r="AO748" s="62"/>
      <c r="AP748" s="64">
        <f t="shared" si="1034"/>
        <v>8.0841254968258998</v>
      </c>
      <c r="AQ748" s="64">
        <f t="shared" si="1035"/>
        <v>2.1566265060240959E-2</v>
      </c>
      <c r="AR748" s="64">
        <f t="shared" si="1036"/>
        <v>826.03351955307278</v>
      </c>
      <c r="AS748" s="64">
        <f t="shared" si="1037"/>
        <v>17.814457831325303</v>
      </c>
      <c r="AT748" s="64">
        <f t="shared" si="1038"/>
        <v>0.18690752995886242</v>
      </c>
      <c r="AU748" s="64">
        <f t="shared" si="1039"/>
        <v>4.4698564593301437</v>
      </c>
      <c r="AV748" s="64">
        <f t="shared" si="1040"/>
        <v>5.2189944134078221</v>
      </c>
      <c r="AW748" s="64">
        <f t="shared" si="1041"/>
        <v>6.3181387799269573E-3</v>
      </c>
      <c r="AX748" s="64">
        <f t="shared" si="1042"/>
        <v>18.282015395381386</v>
      </c>
      <c r="AY748" s="64"/>
      <c r="AZ748" s="64"/>
      <c r="BA748" s="64"/>
      <c r="BB748" s="64"/>
      <c r="BC748" s="64"/>
      <c r="BD748" s="64"/>
      <c r="BE748" s="64"/>
      <c r="BF748" s="64"/>
      <c r="BG748" s="64"/>
      <c r="BH748" s="64"/>
      <c r="BI748" s="64"/>
      <c r="BJ748" s="64"/>
      <c r="BK748" s="64"/>
      <c r="BL748" s="64"/>
      <c r="BM748" s="64"/>
      <c r="BN748" s="64"/>
      <c r="BO748" s="64"/>
      <c r="BP748" s="64"/>
      <c r="BQ748" s="64"/>
      <c r="BR748" s="64"/>
      <c r="BS748" s="64"/>
      <c r="BT748" s="64"/>
      <c r="BU748" s="64"/>
      <c r="BV748" s="64"/>
      <c r="BW748" s="64"/>
      <c r="BX748" s="64"/>
      <c r="BY748" s="64"/>
      <c r="BZ748" s="64"/>
      <c r="CA748" s="64"/>
      <c r="CB748" s="64"/>
      <c r="CC748" s="64"/>
      <c r="CD748" s="64"/>
      <c r="CE748" s="64"/>
      <c r="CF748" s="64"/>
      <c r="CG748" s="64"/>
      <c r="CH748" s="64"/>
      <c r="CI748" s="64"/>
      <c r="CJ748" s="64"/>
      <c r="CK748" s="64"/>
      <c r="CL748" s="64"/>
      <c r="CM748" s="64"/>
      <c r="CN748" s="64"/>
      <c r="CO748" s="64"/>
      <c r="CP748" s="64"/>
      <c r="CQ748" s="64"/>
      <c r="CR748" s="64"/>
      <c r="CS748" s="64"/>
      <c r="CT748" s="64"/>
      <c r="CU748" s="64"/>
      <c r="CV748" s="64"/>
      <c r="CW748" s="64"/>
      <c r="CX748" s="64"/>
      <c r="CY748" s="64"/>
      <c r="CZ748" s="64"/>
      <c r="DA748" s="64"/>
      <c r="DB748" s="64"/>
      <c r="DC748" s="64"/>
      <c r="DD748" s="64"/>
      <c r="DE748" s="64"/>
      <c r="DF748" s="64"/>
      <c r="DG748" s="64"/>
      <c r="DH748" s="64"/>
      <c r="DI748" s="64"/>
      <c r="DJ748" s="64"/>
      <c r="DK748" s="64"/>
      <c r="DL748" s="64"/>
      <c r="DM748" s="64"/>
      <c r="DN748" s="64"/>
      <c r="DO748" s="64"/>
      <c r="DP748" s="64"/>
      <c r="DQ748" s="64"/>
      <c r="DR748" s="64"/>
      <c r="DS748" s="64"/>
      <c r="DT748" s="64"/>
      <c r="DU748" s="64"/>
      <c r="DV748" s="64"/>
      <c r="DW748" s="64"/>
      <c r="DX748" s="64"/>
      <c r="DY748" s="64"/>
      <c r="DZ748" s="64"/>
      <c r="EA748" s="64"/>
      <c r="EB748" s="64"/>
      <c r="EC748" s="64"/>
      <c r="ED748" s="64"/>
      <c r="EE748" s="64"/>
      <c r="EF748" s="64"/>
      <c r="EG748" s="64"/>
      <c r="EH748" s="64"/>
      <c r="EI748" s="64"/>
      <c r="EJ748" s="64"/>
      <c r="EK748" s="64"/>
      <c r="EL748" s="64"/>
    </row>
    <row r="749" spans="1:142" s="31" customFormat="1">
      <c r="B749" s="31" t="s">
        <v>642</v>
      </c>
      <c r="C749" s="31" t="s">
        <v>530</v>
      </c>
      <c r="E749" s="18"/>
      <c r="F749" s="18"/>
      <c r="G749" s="18"/>
      <c r="H749" s="18"/>
      <c r="I749" s="64">
        <v>3.67</v>
      </c>
      <c r="J749" s="64">
        <v>3.82</v>
      </c>
      <c r="K749" s="64">
        <v>0.58479999999999999</v>
      </c>
      <c r="L749" s="64">
        <v>73.459999999999994</v>
      </c>
      <c r="M749" s="64">
        <v>0.1125</v>
      </c>
      <c r="N749" s="64">
        <v>7.2099999999999997E-2</v>
      </c>
      <c r="O749" s="64">
        <v>0.64610000000000001</v>
      </c>
      <c r="P749" s="64">
        <v>0.11559999999999999</v>
      </c>
      <c r="Q749" s="64">
        <v>12.28</v>
      </c>
      <c r="R749" s="64">
        <v>9.2999999999999992E-3</v>
      </c>
      <c r="S749" s="64">
        <v>94.770499999999998</v>
      </c>
      <c r="V749" s="62">
        <f t="shared" si="1024"/>
        <v>3.8725130710505908</v>
      </c>
      <c r="W749" s="62"/>
      <c r="X749" s="62">
        <f t="shared" si="1025"/>
        <v>4.0307901720472081</v>
      </c>
      <c r="Y749" s="62"/>
      <c r="Z749" s="62">
        <f t="shared" si="1026"/>
        <v>0.61706965775214861</v>
      </c>
      <c r="AA749" s="62"/>
      <c r="AB749" s="62">
        <f t="shared" si="1027"/>
        <v>77.513572261410459</v>
      </c>
      <c r="AC749" s="62"/>
      <c r="AD749" s="62">
        <f t="shared" si="1028"/>
        <v>0.11870782574746361</v>
      </c>
      <c r="AE749" s="62"/>
      <c r="AF749" s="62">
        <f t="shared" si="1029"/>
        <v>7.6078526545707792E-2</v>
      </c>
      <c r="AG749" s="62"/>
      <c r="AH749" s="62">
        <f t="shared" si="1030"/>
        <v>0.6817522330261</v>
      </c>
      <c r="AI749" s="62"/>
      <c r="AJ749" s="62">
        <f t="shared" si="1031"/>
        <v>0.12197888583472705</v>
      </c>
      <c r="AK749" s="62"/>
      <c r="AL749" s="62">
        <f t="shared" si="1032"/>
        <v>12.957618668256471</v>
      </c>
      <c r="AM749" s="62"/>
      <c r="AN749" s="62">
        <f t="shared" si="1033"/>
        <v>9.813180261790325E-3</v>
      </c>
      <c r="AO749" s="62"/>
      <c r="AP749" s="64">
        <f t="shared" si="1034"/>
        <v>7.903303243097799</v>
      </c>
      <c r="AQ749" s="64">
        <f t="shared" si="1035"/>
        <v>2.9450261780104715E-2</v>
      </c>
      <c r="AR749" s="64">
        <f t="shared" si="1036"/>
        <v>652.97777777777776</v>
      </c>
      <c r="AS749" s="64">
        <f t="shared" si="1037"/>
        <v>19.230366492146601</v>
      </c>
      <c r="AT749" s="64">
        <f t="shared" si="1038"/>
        <v>0.11159263271939326</v>
      </c>
      <c r="AU749" s="64">
        <f t="shared" si="1039"/>
        <v>8.1109570041608876</v>
      </c>
      <c r="AV749" s="64">
        <f t="shared" si="1040"/>
        <v>5.1982222222222223</v>
      </c>
      <c r="AW749" s="64">
        <f t="shared" si="1041"/>
        <v>7.960794990471004E-3</v>
      </c>
      <c r="AX749" s="64">
        <f t="shared" si="1042"/>
        <v>10.975795402648805</v>
      </c>
      <c r="AY749" s="64"/>
      <c r="AZ749" s="64"/>
      <c r="BA749" s="64"/>
      <c r="BB749" s="64"/>
      <c r="BC749" s="64"/>
      <c r="BD749" s="64"/>
      <c r="BE749" s="64"/>
      <c r="BF749" s="64"/>
      <c r="BG749" s="64"/>
      <c r="BH749" s="64"/>
      <c r="BI749" s="64"/>
      <c r="BJ749" s="64"/>
      <c r="BK749" s="64"/>
      <c r="BL749" s="64"/>
      <c r="BM749" s="64"/>
      <c r="BN749" s="64"/>
      <c r="BO749" s="64"/>
      <c r="BP749" s="64"/>
      <c r="BQ749" s="64"/>
      <c r="BR749" s="64"/>
      <c r="BS749" s="64"/>
      <c r="BT749" s="64"/>
      <c r="BU749" s="64"/>
      <c r="BV749" s="64"/>
      <c r="BW749" s="64"/>
      <c r="BX749" s="64"/>
      <c r="BY749" s="64"/>
      <c r="BZ749" s="64"/>
      <c r="CA749" s="64"/>
      <c r="CB749" s="64"/>
      <c r="CC749" s="64"/>
      <c r="CD749" s="64"/>
      <c r="CE749" s="64"/>
      <c r="CF749" s="64"/>
      <c r="CG749" s="64"/>
      <c r="CH749" s="64"/>
      <c r="CI749" s="64"/>
      <c r="CJ749" s="64"/>
      <c r="CK749" s="64"/>
      <c r="CL749" s="64"/>
      <c r="CM749" s="64"/>
      <c r="CN749" s="64"/>
      <c r="CO749" s="64"/>
      <c r="CP749" s="64"/>
      <c r="CQ749" s="64"/>
      <c r="CR749" s="64"/>
      <c r="CS749" s="64"/>
      <c r="CT749" s="64"/>
      <c r="CU749" s="64"/>
      <c r="CV749" s="64"/>
      <c r="CW749" s="64"/>
      <c r="CX749" s="64"/>
      <c r="CY749" s="64"/>
      <c r="CZ749" s="64"/>
      <c r="DA749" s="64"/>
      <c r="DB749" s="64"/>
      <c r="DC749" s="64"/>
      <c r="DD749" s="64"/>
      <c r="DE749" s="64"/>
      <c r="DF749" s="64"/>
      <c r="DG749" s="64"/>
      <c r="DH749" s="64"/>
      <c r="DI749" s="64"/>
      <c r="DJ749" s="64"/>
      <c r="DK749" s="64"/>
      <c r="DL749" s="64"/>
      <c r="DM749" s="64"/>
      <c r="DN749" s="64"/>
      <c r="DO749" s="64"/>
      <c r="DP749" s="64"/>
      <c r="DQ749" s="64"/>
      <c r="DR749" s="64"/>
      <c r="DS749" s="64"/>
      <c r="DT749" s="64"/>
      <c r="DU749" s="64"/>
      <c r="DV749" s="64"/>
      <c r="DW749" s="64"/>
      <c r="DX749" s="64"/>
      <c r="DY749" s="64"/>
      <c r="DZ749" s="64"/>
      <c r="EA749" s="64"/>
      <c r="EB749" s="64"/>
      <c r="EC749" s="64"/>
      <c r="ED749" s="64"/>
      <c r="EE749" s="64"/>
      <c r="EF749" s="64"/>
      <c r="EG749" s="64"/>
      <c r="EH749" s="64"/>
      <c r="EI749" s="64"/>
      <c r="EJ749" s="64"/>
      <c r="EK749" s="64"/>
      <c r="EL749" s="64"/>
    </row>
    <row r="750" spans="1:142" s="31" customFormat="1">
      <c r="B750" s="31" t="s">
        <v>643</v>
      </c>
      <c r="C750" s="31" t="s">
        <v>530</v>
      </c>
      <c r="E750" s="18"/>
      <c r="F750" s="18"/>
      <c r="G750" s="18"/>
      <c r="H750" s="18"/>
      <c r="I750" s="64">
        <v>3.46</v>
      </c>
      <c r="J750" s="64">
        <v>3.98</v>
      </c>
      <c r="K750" s="64">
        <v>0.48780000000000001</v>
      </c>
      <c r="L750" s="64">
        <v>71.37</v>
      </c>
      <c r="M750" s="64">
        <v>6.7400000000000002E-2</v>
      </c>
      <c r="N750" s="64">
        <v>8.0100000000000005E-2</v>
      </c>
      <c r="O750" s="64">
        <v>0.58940000000000003</v>
      </c>
      <c r="P750" s="64">
        <v>5.1400000000000001E-2</v>
      </c>
      <c r="Q750" s="64">
        <v>11.45</v>
      </c>
      <c r="R750" s="64">
        <v>1.6199999999999999E-2</v>
      </c>
      <c r="S750" s="64">
        <v>91.552400000000006</v>
      </c>
      <c r="V750" s="62">
        <f t="shared" si="1024"/>
        <v>3.7792564695190949</v>
      </c>
      <c r="W750" s="62"/>
      <c r="X750" s="62">
        <f t="shared" si="1025"/>
        <v>4.3472372106028896</v>
      </c>
      <c r="Y750" s="62"/>
      <c r="Z750" s="62">
        <f t="shared" si="1026"/>
        <v>0.53280962596283654</v>
      </c>
      <c r="AA750" s="62"/>
      <c r="AB750" s="62">
        <f t="shared" si="1027"/>
        <v>77.955356713750817</v>
      </c>
      <c r="AC750" s="62"/>
      <c r="AD750" s="62">
        <f t="shared" si="1028"/>
        <v>7.3619042209707219E-2</v>
      </c>
      <c r="AE750" s="62"/>
      <c r="AF750" s="62">
        <f t="shared" si="1029"/>
        <v>8.7490879540022978E-2</v>
      </c>
      <c r="AG750" s="62"/>
      <c r="AH750" s="62">
        <f t="shared" si="1030"/>
        <v>0.64378432460536261</v>
      </c>
      <c r="AI750" s="62"/>
      <c r="AJ750" s="62">
        <f t="shared" si="1031"/>
        <v>5.6142711714821235E-2</v>
      </c>
      <c r="AK750" s="62"/>
      <c r="AL750" s="62">
        <f t="shared" si="1032"/>
        <v>12.506499010402782</v>
      </c>
      <c r="AM750" s="62"/>
      <c r="AN750" s="62">
        <f t="shared" si="1033"/>
        <v>1.7694784626072064E-2</v>
      </c>
      <c r="AO750" s="62"/>
      <c r="AP750" s="64">
        <f t="shared" si="1034"/>
        <v>8.1264936801219854</v>
      </c>
      <c r="AQ750" s="64">
        <f t="shared" si="1035"/>
        <v>1.6934673366834168E-2</v>
      </c>
      <c r="AR750" s="64">
        <f t="shared" si="1036"/>
        <v>1058.9020771513356</v>
      </c>
      <c r="AS750" s="64">
        <f t="shared" si="1037"/>
        <v>17.9321608040201</v>
      </c>
      <c r="AT750" s="64">
        <f t="shared" si="1038"/>
        <v>0.13590091618595182</v>
      </c>
      <c r="AU750" s="64">
        <f t="shared" si="1039"/>
        <v>6.0898876404494375</v>
      </c>
      <c r="AV750" s="64">
        <f t="shared" si="1040"/>
        <v>7.2373887240356085</v>
      </c>
      <c r="AW750" s="64">
        <f t="shared" si="1041"/>
        <v>6.8348045397225721E-3</v>
      </c>
      <c r="AX750" s="64">
        <f t="shared" si="1042"/>
        <v>14.104595879556262</v>
      </c>
      <c r="AY750" s="64"/>
      <c r="AZ750" s="64"/>
      <c r="BA750" s="64"/>
      <c r="BB750" s="64"/>
      <c r="BC750" s="64"/>
      <c r="BD750" s="64"/>
      <c r="BE750" s="64"/>
      <c r="BF750" s="64"/>
      <c r="BG750" s="64"/>
      <c r="BH750" s="64"/>
      <c r="BI750" s="64"/>
      <c r="BJ750" s="64"/>
      <c r="BK750" s="64"/>
      <c r="BL750" s="64"/>
      <c r="BM750" s="64"/>
      <c r="BN750" s="64"/>
      <c r="BO750" s="64"/>
      <c r="BP750" s="64"/>
      <c r="BQ750" s="64"/>
      <c r="BR750" s="64"/>
      <c r="BS750" s="64"/>
      <c r="BT750" s="64"/>
      <c r="BU750" s="64"/>
      <c r="BV750" s="64"/>
      <c r="BW750" s="64"/>
      <c r="BX750" s="64"/>
      <c r="BY750" s="64"/>
      <c r="BZ750" s="64"/>
      <c r="CA750" s="64"/>
      <c r="CB750" s="64"/>
      <c r="CC750" s="64"/>
      <c r="CD750" s="64"/>
      <c r="CE750" s="64"/>
      <c r="CF750" s="64"/>
      <c r="CG750" s="64"/>
      <c r="CH750" s="64"/>
      <c r="CI750" s="64"/>
      <c r="CJ750" s="64"/>
      <c r="CK750" s="64"/>
      <c r="CL750" s="64"/>
      <c r="CM750" s="64"/>
      <c r="CN750" s="64"/>
      <c r="CO750" s="64"/>
      <c r="CP750" s="64"/>
      <c r="CQ750" s="64"/>
      <c r="CR750" s="64"/>
      <c r="CS750" s="64"/>
      <c r="CT750" s="64"/>
      <c r="CU750" s="64"/>
      <c r="CV750" s="64"/>
      <c r="CW750" s="64"/>
      <c r="CX750" s="64"/>
      <c r="CY750" s="64"/>
      <c r="CZ750" s="64"/>
      <c r="DA750" s="64"/>
      <c r="DB750" s="64"/>
      <c r="DC750" s="64"/>
      <c r="DD750" s="64"/>
      <c r="DE750" s="64"/>
      <c r="DF750" s="64"/>
      <c r="DG750" s="64"/>
      <c r="DH750" s="64"/>
      <c r="DI750" s="64"/>
      <c r="DJ750" s="64"/>
      <c r="DK750" s="64"/>
      <c r="DL750" s="64"/>
      <c r="DM750" s="64"/>
      <c r="DN750" s="64"/>
      <c r="DO750" s="64"/>
      <c r="DP750" s="64"/>
      <c r="DQ750" s="64"/>
      <c r="DR750" s="64"/>
      <c r="DS750" s="64"/>
      <c r="DT750" s="64"/>
      <c r="DU750" s="64"/>
      <c r="DV750" s="64"/>
      <c r="DW750" s="64"/>
      <c r="DX750" s="64"/>
      <c r="DY750" s="64"/>
      <c r="DZ750" s="64"/>
      <c r="EA750" s="64"/>
      <c r="EB750" s="64"/>
      <c r="EC750" s="64"/>
      <c r="ED750" s="64"/>
      <c r="EE750" s="64"/>
      <c r="EF750" s="64"/>
      <c r="EG750" s="64"/>
      <c r="EH750" s="64"/>
      <c r="EI750" s="64"/>
      <c r="EJ750" s="64"/>
      <c r="EK750" s="64"/>
      <c r="EL750" s="64"/>
    </row>
    <row r="751" spans="1:142" s="31" customFormat="1">
      <c r="B751" s="31" t="s">
        <v>644</v>
      </c>
      <c r="C751" s="31" t="s">
        <v>530</v>
      </c>
      <c r="E751" s="18"/>
      <c r="F751" s="18"/>
      <c r="G751" s="18"/>
      <c r="H751" s="18"/>
      <c r="I751" s="64">
        <v>3.69</v>
      </c>
      <c r="J751" s="64">
        <v>4.01</v>
      </c>
      <c r="K751" s="64">
        <v>0.4274</v>
      </c>
      <c r="L751" s="64">
        <v>74.430000000000007</v>
      </c>
      <c r="M751" s="64">
        <v>7.9699999999999993E-2</v>
      </c>
      <c r="N751" s="64">
        <v>6.5000000000000002E-2</v>
      </c>
      <c r="O751" s="64">
        <v>0.66910000000000003</v>
      </c>
      <c r="P751" s="64">
        <v>0</v>
      </c>
      <c r="Q751" s="64">
        <v>12.04</v>
      </c>
      <c r="R751" s="64">
        <v>7.4999999999999997E-3</v>
      </c>
      <c r="S751" s="64">
        <v>95.418800000000005</v>
      </c>
      <c r="V751" s="62">
        <f t="shared" si="1024"/>
        <v>3.8671624459750067</v>
      </c>
      <c r="W751" s="62"/>
      <c r="X751" s="62">
        <f t="shared" si="1025"/>
        <v>4.2025261269267684</v>
      </c>
      <c r="Y751" s="62"/>
      <c r="Z751" s="62">
        <f t="shared" si="1026"/>
        <v>0.44792011637119722</v>
      </c>
      <c r="AA751" s="62"/>
      <c r="AB751" s="62">
        <f t="shared" si="1027"/>
        <v>78.003496166373921</v>
      </c>
      <c r="AC751" s="62"/>
      <c r="AD751" s="62">
        <f t="shared" si="1028"/>
        <v>8.3526516787048241E-2</v>
      </c>
      <c r="AE751" s="62"/>
      <c r="AF751" s="62">
        <f t="shared" si="1029"/>
        <v>6.8120747693326683E-2</v>
      </c>
      <c r="AG751" s="62"/>
      <c r="AH751" s="62">
        <f t="shared" si="1030"/>
        <v>0.70122449664007513</v>
      </c>
      <c r="AI751" s="62"/>
      <c r="AJ751" s="62">
        <f t="shared" si="1031"/>
        <v>0</v>
      </c>
      <c r="AK751" s="62"/>
      <c r="AL751" s="62">
        <f t="shared" si="1032"/>
        <v>12.618058495810047</v>
      </c>
      <c r="AM751" s="62"/>
      <c r="AN751" s="62">
        <f t="shared" si="1033"/>
        <v>7.860086272306924E-3</v>
      </c>
      <c r="AO751" s="62"/>
      <c r="AP751" s="64">
        <f t="shared" si="1034"/>
        <v>8.0696885729017751</v>
      </c>
      <c r="AQ751" s="64">
        <f t="shared" si="1035"/>
        <v>1.9875311720698254E-2</v>
      </c>
      <c r="AR751" s="64">
        <f t="shared" si="1036"/>
        <v>933.87703889585964</v>
      </c>
      <c r="AS751" s="64">
        <f t="shared" si="1037"/>
        <v>18.56109725685786</v>
      </c>
      <c r="AT751" s="64">
        <f t="shared" si="1038"/>
        <v>9.7145419219847554E-2</v>
      </c>
      <c r="AU751" s="64">
        <f t="shared" si="1039"/>
        <v>6.5753846153846141</v>
      </c>
      <c r="AV751" s="64">
        <f t="shared" si="1040"/>
        <v>5.3626097867001254</v>
      </c>
      <c r="AW751" s="64">
        <f t="shared" si="1041"/>
        <v>5.7423082090554871E-3</v>
      </c>
      <c r="AX751" s="64">
        <f t="shared" si="1042"/>
        <v>13.20064987814785</v>
      </c>
      <c r="AY751" s="64"/>
      <c r="AZ751" s="64"/>
      <c r="BA751" s="64"/>
      <c r="BB751" s="64"/>
      <c r="BC751" s="64"/>
      <c r="BD751" s="64"/>
      <c r="BE751" s="64"/>
      <c r="BF751" s="64"/>
      <c r="BG751" s="64"/>
      <c r="BH751" s="64"/>
      <c r="BI751" s="64"/>
      <c r="BJ751" s="64"/>
      <c r="BK751" s="64"/>
      <c r="BL751" s="64"/>
      <c r="BM751" s="64"/>
      <c r="BN751" s="64"/>
      <c r="BO751" s="64"/>
      <c r="BP751" s="64"/>
      <c r="BQ751" s="64"/>
      <c r="BR751" s="64"/>
      <c r="BS751" s="64"/>
      <c r="BT751" s="64"/>
      <c r="BU751" s="64"/>
      <c r="BV751" s="64"/>
      <c r="BW751" s="64"/>
      <c r="BX751" s="64"/>
      <c r="BY751" s="64"/>
      <c r="BZ751" s="64"/>
      <c r="CA751" s="64"/>
      <c r="CB751" s="64"/>
      <c r="CC751" s="64"/>
      <c r="CD751" s="64"/>
      <c r="CE751" s="64"/>
      <c r="CF751" s="64"/>
      <c r="CG751" s="64"/>
      <c r="CH751" s="64"/>
      <c r="CI751" s="64"/>
      <c r="CJ751" s="64"/>
      <c r="CK751" s="64"/>
      <c r="CL751" s="64"/>
      <c r="CM751" s="64"/>
      <c r="CN751" s="64"/>
      <c r="CO751" s="64"/>
      <c r="CP751" s="64"/>
      <c r="CQ751" s="64"/>
      <c r="CR751" s="64"/>
      <c r="CS751" s="64"/>
      <c r="CT751" s="64"/>
      <c r="CU751" s="64"/>
      <c r="CV751" s="64"/>
      <c r="CW751" s="64"/>
      <c r="CX751" s="64"/>
      <c r="CY751" s="64"/>
      <c r="CZ751" s="64"/>
      <c r="DA751" s="64"/>
      <c r="DB751" s="64"/>
      <c r="DC751" s="64"/>
      <c r="DD751" s="64"/>
      <c r="DE751" s="64"/>
      <c r="DF751" s="64"/>
      <c r="DG751" s="64"/>
      <c r="DH751" s="64"/>
      <c r="DI751" s="64"/>
      <c r="DJ751" s="64"/>
      <c r="DK751" s="64"/>
      <c r="DL751" s="64"/>
      <c r="DM751" s="64"/>
      <c r="DN751" s="64"/>
      <c r="DO751" s="64"/>
      <c r="DP751" s="64"/>
      <c r="DQ751" s="64"/>
      <c r="DR751" s="64"/>
      <c r="DS751" s="64"/>
      <c r="DT751" s="64"/>
      <c r="DU751" s="64"/>
      <c r="DV751" s="64"/>
      <c r="DW751" s="64"/>
      <c r="DX751" s="64"/>
      <c r="DY751" s="64"/>
      <c r="DZ751" s="64"/>
      <c r="EA751" s="64"/>
      <c r="EB751" s="64"/>
      <c r="EC751" s="64"/>
      <c r="ED751" s="64"/>
      <c r="EE751" s="64"/>
      <c r="EF751" s="64"/>
      <c r="EG751" s="64"/>
      <c r="EH751" s="64"/>
      <c r="EI751" s="64"/>
      <c r="EJ751" s="64"/>
      <c r="EK751" s="64"/>
      <c r="EL751" s="64"/>
    </row>
    <row r="752" spans="1:142" s="31" customFormat="1">
      <c r="B752" s="31" t="s">
        <v>645</v>
      </c>
      <c r="C752" s="31" t="s">
        <v>530</v>
      </c>
      <c r="E752" s="18"/>
      <c r="F752" s="18"/>
      <c r="G752" s="18"/>
      <c r="H752" s="18"/>
      <c r="I752" s="64">
        <v>3.59</v>
      </c>
      <c r="J752" s="64">
        <v>3.91</v>
      </c>
      <c r="K752" s="64">
        <v>0.51119999999999999</v>
      </c>
      <c r="L752" s="64">
        <v>74.790000000000006</v>
      </c>
      <c r="M752" s="64">
        <v>5.1700000000000003E-2</v>
      </c>
      <c r="N752" s="64">
        <v>8.8099999999999998E-2</v>
      </c>
      <c r="O752" s="64">
        <v>0.61990000000000001</v>
      </c>
      <c r="P752" s="64">
        <v>6.4999999999999997E-3</v>
      </c>
      <c r="Q752" s="64">
        <v>12.07</v>
      </c>
      <c r="R752" s="64">
        <v>2.8299999999999999E-2</v>
      </c>
      <c r="S752" s="64">
        <v>95.665700000000001</v>
      </c>
      <c r="V752" s="62">
        <f t="shared" si="1024"/>
        <v>3.7526511591928977</v>
      </c>
      <c r="W752" s="62"/>
      <c r="X752" s="62">
        <f t="shared" si="1025"/>
        <v>4.0871493126585596</v>
      </c>
      <c r="Y752" s="62"/>
      <c r="Z752" s="62">
        <f t="shared" si="1026"/>
        <v>0.53436080016139531</v>
      </c>
      <c r="AA752" s="62"/>
      <c r="AB752" s="62">
        <f t="shared" si="1027"/>
        <v>78.178490305302745</v>
      </c>
      <c r="AC752" s="62"/>
      <c r="AD752" s="62">
        <f t="shared" si="1028"/>
        <v>5.4042357919296048E-2</v>
      </c>
      <c r="AE752" s="62"/>
      <c r="AF752" s="62">
        <f t="shared" si="1029"/>
        <v>9.2091522876015131E-2</v>
      </c>
      <c r="AG752" s="62"/>
      <c r="AH752" s="62">
        <f t="shared" si="1030"/>
        <v>0.64798564166676254</v>
      </c>
      <c r="AI752" s="62"/>
      <c r="AJ752" s="62">
        <f t="shared" si="1031"/>
        <v>6.7944937422712631E-3</v>
      </c>
      <c r="AK752" s="62"/>
      <c r="AL752" s="62">
        <f t="shared" si="1032"/>
        <v>12.616852226032945</v>
      </c>
      <c r="AM752" s="62"/>
      <c r="AN752" s="62">
        <f t="shared" si="1033"/>
        <v>2.9582180447119501E-2</v>
      </c>
      <c r="AO752" s="62"/>
      <c r="AP752" s="64">
        <f t="shared" si="1034"/>
        <v>7.8398004718514578</v>
      </c>
      <c r="AQ752" s="64">
        <f t="shared" si="1035"/>
        <v>1.3222506393861893E-2</v>
      </c>
      <c r="AR752" s="64">
        <f t="shared" si="1036"/>
        <v>1446.6150870406191</v>
      </c>
      <c r="AS752" s="64">
        <f t="shared" si="1037"/>
        <v>19.127877237851667</v>
      </c>
      <c r="AT752" s="64">
        <f t="shared" si="1038"/>
        <v>0.14211969672527827</v>
      </c>
      <c r="AU752" s="64">
        <f t="shared" si="1039"/>
        <v>5.8024971623155492</v>
      </c>
      <c r="AV752" s="64">
        <f t="shared" si="1040"/>
        <v>9.8878143133462277</v>
      </c>
      <c r="AW752" s="64">
        <f t="shared" si="1041"/>
        <v>6.8351383874849566E-3</v>
      </c>
      <c r="AX752" s="64">
        <f t="shared" si="1042"/>
        <v>14.700483897880865</v>
      </c>
      <c r="AY752" s="64"/>
      <c r="AZ752" s="64"/>
      <c r="BA752" s="64"/>
      <c r="BB752" s="64"/>
      <c r="BC752" s="64"/>
      <c r="BD752" s="64"/>
      <c r="BE752" s="64"/>
      <c r="BF752" s="64"/>
      <c r="BG752" s="64"/>
      <c r="BH752" s="64"/>
      <c r="BI752" s="64"/>
      <c r="BJ752" s="64"/>
      <c r="BK752" s="64"/>
      <c r="BL752" s="64"/>
      <c r="BM752" s="64"/>
      <c r="BN752" s="64"/>
      <c r="BO752" s="64"/>
      <c r="BP752" s="64"/>
      <c r="BQ752" s="64"/>
      <c r="BR752" s="64"/>
      <c r="BS752" s="64"/>
      <c r="BT752" s="64"/>
      <c r="BU752" s="64"/>
      <c r="BV752" s="64"/>
      <c r="BW752" s="64"/>
      <c r="BX752" s="64"/>
      <c r="BY752" s="64"/>
      <c r="BZ752" s="64"/>
      <c r="CA752" s="64"/>
      <c r="CB752" s="64"/>
      <c r="CC752" s="64"/>
      <c r="CD752" s="64"/>
      <c r="CE752" s="64"/>
      <c r="CF752" s="64"/>
      <c r="CG752" s="64"/>
      <c r="CH752" s="64"/>
      <c r="CI752" s="64"/>
      <c r="CJ752" s="64"/>
      <c r="CK752" s="64"/>
      <c r="CL752" s="64"/>
      <c r="CM752" s="64"/>
      <c r="CN752" s="64"/>
      <c r="CO752" s="64"/>
      <c r="CP752" s="64"/>
      <c r="CQ752" s="64"/>
      <c r="CR752" s="64"/>
      <c r="CS752" s="64"/>
      <c r="CT752" s="64"/>
      <c r="CU752" s="64"/>
      <c r="CV752" s="64"/>
      <c r="CW752" s="64"/>
      <c r="CX752" s="64"/>
      <c r="CY752" s="64"/>
      <c r="CZ752" s="64"/>
      <c r="DA752" s="64"/>
      <c r="DB752" s="64"/>
      <c r="DC752" s="64"/>
      <c r="DD752" s="64"/>
      <c r="DE752" s="64"/>
      <c r="DF752" s="64"/>
      <c r="DG752" s="64"/>
      <c r="DH752" s="64"/>
      <c r="DI752" s="64"/>
      <c r="DJ752" s="64"/>
      <c r="DK752" s="64"/>
      <c r="DL752" s="64"/>
      <c r="DM752" s="64"/>
      <c r="DN752" s="64"/>
      <c r="DO752" s="64"/>
      <c r="DP752" s="64"/>
      <c r="DQ752" s="64"/>
      <c r="DR752" s="64"/>
      <c r="DS752" s="64"/>
      <c r="DT752" s="64"/>
      <c r="DU752" s="64"/>
      <c r="DV752" s="64"/>
      <c r="DW752" s="64"/>
      <c r="DX752" s="64"/>
      <c r="DY752" s="64"/>
      <c r="DZ752" s="64"/>
      <c r="EA752" s="64"/>
      <c r="EB752" s="64"/>
      <c r="EC752" s="64"/>
      <c r="ED752" s="64"/>
      <c r="EE752" s="64"/>
      <c r="EF752" s="64"/>
      <c r="EG752" s="64"/>
      <c r="EH752" s="64"/>
      <c r="EI752" s="64"/>
      <c r="EJ752" s="64"/>
      <c r="EK752" s="64"/>
      <c r="EL752" s="64"/>
    </row>
    <row r="753" spans="1:142" s="31" customFormat="1">
      <c r="B753" s="31" t="s">
        <v>646</v>
      </c>
      <c r="C753" s="31" t="s">
        <v>530</v>
      </c>
      <c r="E753" s="18"/>
      <c r="F753" s="18"/>
      <c r="G753" s="18"/>
      <c r="H753" s="18"/>
      <c r="I753" s="64">
        <v>3.75</v>
      </c>
      <c r="J753" s="64">
        <v>3.92</v>
      </c>
      <c r="K753" s="64">
        <v>0.57650000000000001</v>
      </c>
      <c r="L753" s="64">
        <v>74.58</v>
      </c>
      <c r="M753" s="64">
        <v>9.8400000000000001E-2</v>
      </c>
      <c r="N753" s="64">
        <v>7.3300000000000004E-2</v>
      </c>
      <c r="O753" s="64">
        <v>0.68589999999999995</v>
      </c>
      <c r="P753" s="64">
        <v>0</v>
      </c>
      <c r="Q753" s="64">
        <v>12.21</v>
      </c>
      <c r="R753" s="64">
        <v>4.5999999999999999E-3</v>
      </c>
      <c r="S753" s="64">
        <v>95.898799999999994</v>
      </c>
      <c r="V753" s="62">
        <f t="shared" si="1024"/>
        <v>3.9103721840106451</v>
      </c>
      <c r="W753" s="64"/>
      <c r="X753" s="62">
        <f t="shared" si="1025"/>
        <v>4.0876423896857936</v>
      </c>
      <c r="Y753" s="64"/>
      <c r="Z753" s="62">
        <f t="shared" si="1026"/>
        <v>0.60115455042190313</v>
      </c>
      <c r="AA753" s="64"/>
      <c r="AB753" s="62">
        <f t="shared" si="1027"/>
        <v>77.769481995603712</v>
      </c>
      <c r="AC753" s="64"/>
      <c r="AD753" s="62">
        <f t="shared" si="1028"/>
        <v>0.10260816610843933</v>
      </c>
      <c r="AE753" s="64"/>
      <c r="AF753" s="62">
        <f t="shared" si="1029"/>
        <v>7.6434741623461408E-2</v>
      </c>
      <c r="AG753" s="64"/>
      <c r="AH753" s="62">
        <f t="shared" si="1030"/>
        <v>0.71523314160344031</v>
      </c>
      <c r="AI753" s="62"/>
      <c r="AJ753" s="62">
        <f t="shared" si="1031"/>
        <v>0</v>
      </c>
      <c r="AK753" s="64"/>
      <c r="AL753" s="62">
        <f t="shared" si="1032"/>
        <v>12.732171831138661</v>
      </c>
      <c r="AM753" s="64"/>
      <c r="AN753" s="62">
        <f t="shared" si="1033"/>
        <v>4.7967232123863907E-3</v>
      </c>
      <c r="AO753" s="64"/>
      <c r="AP753" s="64">
        <f t="shared" si="1034"/>
        <v>7.9980145736964392</v>
      </c>
      <c r="AQ753" s="64">
        <f t="shared" si="1035"/>
        <v>2.5102040816326537E-2</v>
      </c>
      <c r="AR753" s="64">
        <f t="shared" si="1036"/>
        <v>757.92682926829275</v>
      </c>
      <c r="AS753" s="64">
        <f t="shared" si="1037"/>
        <v>19.025510204081638</v>
      </c>
      <c r="AT753" s="64">
        <f t="shared" si="1038"/>
        <v>0.10686689021723285</v>
      </c>
      <c r="AU753" s="64">
        <f t="shared" si="1039"/>
        <v>7.8649386084583899</v>
      </c>
      <c r="AV753" s="64">
        <f t="shared" si="1040"/>
        <v>5.8587398373983737</v>
      </c>
      <c r="AW753" s="64">
        <f t="shared" si="1041"/>
        <v>7.7299544113703395E-3</v>
      </c>
      <c r="AX753" s="64">
        <f t="shared" si="1042"/>
        <v>11.280393967374577</v>
      </c>
      <c r="AY753" s="64"/>
      <c r="AZ753" s="64"/>
      <c r="BA753" s="64"/>
      <c r="BB753" s="64"/>
      <c r="BC753" s="64"/>
      <c r="BD753" s="64"/>
      <c r="BE753" s="64"/>
      <c r="BF753" s="64"/>
      <c r="BG753" s="64"/>
      <c r="BH753" s="64"/>
      <c r="BI753" s="64"/>
      <c r="BJ753" s="64"/>
      <c r="BK753" s="64"/>
      <c r="BL753" s="64"/>
      <c r="BM753" s="64"/>
      <c r="BN753" s="64"/>
      <c r="BO753" s="64"/>
      <c r="BP753" s="64"/>
      <c r="BQ753" s="64"/>
      <c r="BR753" s="64"/>
      <c r="BS753" s="64"/>
      <c r="BT753" s="64"/>
      <c r="BU753" s="64"/>
      <c r="BV753" s="64"/>
      <c r="BW753" s="64"/>
      <c r="BX753" s="64"/>
      <c r="BY753" s="64"/>
      <c r="BZ753" s="64"/>
      <c r="CA753" s="64"/>
      <c r="CB753" s="64"/>
      <c r="CC753" s="64"/>
      <c r="CD753" s="64"/>
      <c r="CE753" s="64"/>
      <c r="CF753" s="64"/>
      <c r="CG753" s="64"/>
      <c r="CH753" s="64"/>
      <c r="CI753" s="64"/>
      <c r="CJ753" s="64"/>
      <c r="CK753" s="64"/>
      <c r="CL753" s="64"/>
      <c r="CM753" s="64"/>
      <c r="CN753" s="64"/>
      <c r="CO753" s="64"/>
      <c r="CP753" s="64"/>
      <c r="CQ753" s="64"/>
      <c r="CR753" s="64"/>
      <c r="CS753" s="64"/>
      <c r="CT753" s="64"/>
      <c r="CU753" s="64"/>
      <c r="CV753" s="64"/>
      <c r="CW753" s="64"/>
      <c r="CX753" s="64"/>
      <c r="CY753" s="64"/>
      <c r="CZ753" s="64"/>
      <c r="DA753" s="64"/>
      <c r="DB753" s="64"/>
      <c r="DC753" s="64"/>
      <c r="DD753" s="64"/>
      <c r="DE753" s="64"/>
      <c r="DF753" s="64"/>
      <c r="DG753" s="64"/>
      <c r="DH753" s="64"/>
      <c r="DI753" s="64"/>
      <c r="DJ753" s="64"/>
      <c r="DK753" s="64"/>
      <c r="DL753" s="64"/>
      <c r="DM753" s="64"/>
      <c r="DN753" s="64"/>
      <c r="DO753" s="64"/>
      <c r="DP753" s="64"/>
      <c r="DQ753" s="64"/>
      <c r="DR753" s="64"/>
      <c r="DS753" s="64"/>
      <c r="DT753" s="64"/>
      <c r="DU753" s="64"/>
      <c r="DV753" s="64"/>
      <c r="DW753" s="64"/>
      <c r="DX753" s="64"/>
      <c r="DY753" s="64"/>
      <c r="DZ753" s="64"/>
      <c r="EA753" s="64"/>
      <c r="EB753" s="64"/>
      <c r="EC753" s="64"/>
      <c r="ED753" s="64"/>
      <c r="EE753" s="64"/>
      <c r="EF753" s="64"/>
      <c r="EG753" s="64"/>
      <c r="EH753" s="64"/>
      <c r="EI753" s="64"/>
      <c r="EJ753" s="64"/>
      <c r="EK753" s="64"/>
      <c r="EL753" s="64"/>
    </row>
    <row r="754" spans="1:142" s="35" customFormat="1">
      <c r="B754" s="35" t="s">
        <v>647</v>
      </c>
      <c r="E754" s="1"/>
      <c r="F754" s="1"/>
      <c r="G754" s="1"/>
      <c r="H754" s="1"/>
      <c r="I754" s="68">
        <f>AVERAGE(I739:I753)</f>
        <v>3.7293333333333334</v>
      </c>
      <c r="J754" s="68">
        <f t="shared" ref="J754:AN754" si="1043">AVERAGE(J739:J753)</f>
        <v>3.8739999999999992</v>
      </c>
      <c r="K754" s="68">
        <f t="shared" si="1043"/>
        <v>0.53964000000000001</v>
      </c>
      <c r="L754" s="68">
        <f t="shared" si="1043"/>
        <v>73.959333333333319</v>
      </c>
      <c r="M754" s="68">
        <f t="shared" si="1043"/>
        <v>8.6499999999999994E-2</v>
      </c>
      <c r="N754" s="68">
        <f t="shared" si="1043"/>
        <v>8.5766666666666672E-2</v>
      </c>
      <c r="O754" s="68">
        <f t="shared" si="1043"/>
        <v>0.63696666666666657</v>
      </c>
      <c r="P754" s="68">
        <f t="shared" si="1043"/>
        <v>4.3493333333333335E-2</v>
      </c>
      <c r="Q754" s="68">
        <f t="shared" si="1043"/>
        <v>12.09</v>
      </c>
      <c r="R754" s="68">
        <f t="shared" si="1043"/>
        <v>9.4799999999999988E-3</v>
      </c>
      <c r="S754" s="68">
        <f t="shared" si="1043"/>
        <v>95.054586666666665</v>
      </c>
      <c r="V754" s="68">
        <f t="shared" si="1043"/>
        <v>3.9229852961113378</v>
      </c>
      <c r="W754" s="68">
        <f>STDEV(V739:V753)</f>
        <v>0.13288066842699314</v>
      </c>
      <c r="X754" s="68">
        <f t="shared" si="1043"/>
        <v>4.0764174898504857</v>
      </c>
      <c r="Y754" s="68">
        <f>STDEV(X739:X753)</f>
        <v>0.15889251727423345</v>
      </c>
      <c r="Z754" s="68">
        <f t="shared" si="1043"/>
        <v>0.5676117777222609</v>
      </c>
      <c r="AA754" s="68">
        <f>STDEV(Z739:Z753)</f>
        <v>8.7316955108318356E-2</v>
      </c>
      <c r="AB754" s="68">
        <f t="shared" si="1043"/>
        <v>77.807387761769604</v>
      </c>
      <c r="AC754" s="68">
        <f>STDEV(AB739:AB753)</f>
        <v>0.16795595955909753</v>
      </c>
      <c r="AD754" s="68">
        <f t="shared" si="1043"/>
        <v>9.0956989844373518E-2</v>
      </c>
      <c r="AE754" s="68">
        <f>STDEV(AD739:AD753)</f>
        <v>1.798385082723105E-2</v>
      </c>
      <c r="AF754" s="68">
        <f t="shared" si="1043"/>
        <v>9.0229352625113474E-2</v>
      </c>
      <c r="AG754" s="68">
        <f>STDEV(AF739:AF753)</f>
        <v>1.7190685977800116E-2</v>
      </c>
      <c r="AH754" s="68">
        <f t="shared" si="1043"/>
        <v>0.67002513336427549</v>
      </c>
      <c r="AI754" s="68">
        <f>STDEV(AH739:AH753)</f>
        <v>4.1477997826449391E-2</v>
      </c>
      <c r="AJ754" s="68">
        <f t="shared" si="1043"/>
        <v>4.5821866080989475E-2</v>
      </c>
      <c r="AK754" s="68">
        <f>STDEV(AJ739:AJ753)</f>
        <v>3.4783726399909135E-2</v>
      </c>
      <c r="AL754" s="68">
        <f t="shared" si="1043"/>
        <v>12.718497192323948</v>
      </c>
      <c r="AM754" s="68">
        <f>STDEV(AL739:AL753)</f>
        <v>0.11717345749983818</v>
      </c>
      <c r="AN754" s="68">
        <f t="shared" si="1043"/>
        <v>9.9899220095304095E-3</v>
      </c>
      <c r="AO754" s="68">
        <f>STDEV(AN739:AN753)</f>
        <v>9.9220941370665137E-3</v>
      </c>
      <c r="AP754" s="68">
        <f>AVERAGE(AP739:AP753)</f>
        <v>7.9994027859618235</v>
      </c>
      <c r="AQ754" s="68">
        <f t="shared" si="1035"/>
        <v>2.2312972130759261E-2</v>
      </c>
      <c r="AR754" s="68">
        <f t="shared" si="1036"/>
        <v>855.43054904188512</v>
      </c>
      <c r="AS754" s="68">
        <f t="shared" si="1037"/>
        <v>19.087198000571679</v>
      </c>
      <c r="AT754" s="68">
        <f t="shared" si="1038"/>
        <v>0.1346656239178092</v>
      </c>
      <c r="AU754" s="68">
        <f t="shared" si="1039"/>
        <v>6.2907663771077296</v>
      </c>
      <c r="AV754" s="68">
        <f t="shared" si="1040"/>
        <v>6.2404415393851407</v>
      </c>
      <c r="AW754" s="68">
        <f t="shared" si="1041"/>
        <v>7.2950884748910058E-3</v>
      </c>
      <c r="AX754" s="68">
        <f t="shared" ref="AX754:DI754" si="1044">AVERAGE(AX739:AX753)</f>
        <v>13.799018380450798</v>
      </c>
      <c r="AY754" s="68">
        <f t="shared" si="1044"/>
        <v>54.936666666666667</v>
      </c>
      <c r="AZ754" s="68" t="e">
        <f t="shared" si="1044"/>
        <v>#DIV/0!</v>
      </c>
      <c r="BA754" s="68" t="e">
        <f t="shared" si="1044"/>
        <v>#DIV/0!</v>
      </c>
      <c r="BB754" s="68" t="e">
        <f t="shared" si="1044"/>
        <v>#DIV/0!</v>
      </c>
      <c r="BC754" s="68">
        <f t="shared" si="1044"/>
        <v>4788.5</v>
      </c>
      <c r="BD754" s="68">
        <f t="shared" si="1044"/>
        <v>3.6233333333333331</v>
      </c>
      <c r="BE754" s="68" t="e">
        <f t="shared" si="1044"/>
        <v>#DIV/0!</v>
      </c>
      <c r="BF754" s="68" t="e">
        <f t="shared" si="1044"/>
        <v>#DIV/0!</v>
      </c>
      <c r="BG754" s="68" t="e">
        <f t="shared" si="1044"/>
        <v>#DIV/0!</v>
      </c>
      <c r="BH754" s="68" t="e">
        <f t="shared" si="1044"/>
        <v>#DIV/0!</v>
      </c>
      <c r="BI754" s="68" t="e">
        <f t="shared" si="1044"/>
        <v>#DIV/0!</v>
      </c>
      <c r="BJ754" s="68" t="e">
        <f t="shared" si="1044"/>
        <v>#DIV/0!</v>
      </c>
      <c r="BK754" s="68" t="e">
        <f t="shared" si="1044"/>
        <v>#DIV/0!</v>
      </c>
      <c r="BL754" s="68" t="e">
        <f t="shared" si="1044"/>
        <v>#DIV/0!</v>
      </c>
      <c r="BM754" s="68">
        <f t="shared" si="1044"/>
        <v>148.27000000000001</v>
      </c>
      <c r="BN754" s="68">
        <f t="shared" si="1044"/>
        <v>69.92</v>
      </c>
      <c r="BO754" s="68">
        <f t="shared" si="1044"/>
        <v>9.6833333333333318</v>
      </c>
      <c r="BP754" s="68">
        <f t="shared" si="1044"/>
        <v>48.52</v>
      </c>
      <c r="BQ754" s="68">
        <f t="shared" si="1044"/>
        <v>7.2266666666666666</v>
      </c>
      <c r="BR754" s="68" t="e">
        <f t="shared" si="1044"/>
        <v>#DIV/0!</v>
      </c>
      <c r="BS754" s="68">
        <f t="shared" si="1044"/>
        <v>7.3866666666666667</v>
      </c>
      <c r="BT754" s="68">
        <f t="shared" si="1044"/>
        <v>1072.9966666666667</v>
      </c>
      <c r="BU754" s="68">
        <f t="shared" si="1044"/>
        <v>15.306666666666667</v>
      </c>
      <c r="BV754" s="68">
        <f t="shared" si="1044"/>
        <v>33.033333333333331</v>
      </c>
      <c r="BW754" s="68">
        <f t="shared" si="1044"/>
        <v>3.3066666666666666</v>
      </c>
      <c r="BX754" s="68">
        <f t="shared" si="1044"/>
        <v>11.293333333333331</v>
      </c>
      <c r="BY754" s="68">
        <f t="shared" si="1044"/>
        <v>1.83</v>
      </c>
      <c r="BZ754" s="68">
        <f t="shared" si="1044"/>
        <v>0.55499999999999994</v>
      </c>
      <c r="CA754" s="68" t="e">
        <f t="shared" si="1044"/>
        <v>#DIV/0!</v>
      </c>
      <c r="CB754" s="68">
        <f t="shared" si="1044"/>
        <v>0.29899999999999999</v>
      </c>
      <c r="CC754" s="68">
        <f t="shared" si="1044"/>
        <v>1.4166666666666667</v>
      </c>
      <c r="CD754" s="68">
        <f t="shared" si="1044"/>
        <v>0.35</v>
      </c>
      <c r="CE754" s="68">
        <f t="shared" si="1044"/>
        <v>1.0549999999999999</v>
      </c>
      <c r="CF754" s="68" t="e">
        <f t="shared" si="1044"/>
        <v>#DIV/0!</v>
      </c>
      <c r="CG754" s="68">
        <f t="shared" si="1044"/>
        <v>1.54</v>
      </c>
      <c r="CH754" s="68" t="e">
        <f t="shared" si="1044"/>
        <v>#DIV/0!</v>
      </c>
      <c r="CI754" s="68">
        <f t="shared" si="1044"/>
        <v>2.1766666666666667</v>
      </c>
      <c r="CJ754" s="68">
        <f t="shared" si="1044"/>
        <v>0.57499999999999996</v>
      </c>
      <c r="CK754" s="68">
        <f t="shared" si="1044"/>
        <v>15.653333333333334</v>
      </c>
      <c r="CL754" s="68">
        <f t="shared" si="1044"/>
        <v>11.136666666666668</v>
      </c>
      <c r="CM754" s="68">
        <f t="shared" si="1044"/>
        <v>5.4899999999999993</v>
      </c>
      <c r="CN754" s="68">
        <f t="shared" si="1044"/>
        <v>1.3734773870611214</v>
      </c>
      <c r="CO754" s="68" t="e">
        <f t="shared" si="1044"/>
        <v>#VALUE!</v>
      </c>
      <c r="CP754" s="68">
        <f t="shared" si="1044"/>
        <v>9.7011996981047446</v>
      </c>
      <c r="CQ754" s="68" t="e">
        <f t="shared" si="1044"/>
        <v>#VALUE!</v>
      </c>
      <c r="CR754" s="68" t="e">
        <f t="shared" si="1044"/>
        <v>#VALUE!</v>
      </c>
      <c r="CS754" s="68">
        <f t="shared" si="1044"/>
        <v>6.5674275338039694</v>
      </c>
      <c r="CT754" s="68">
        <f t="shared" si="1044"/>
        <v>1.396543023372292</v>
      </c>
      <c r="CU754" s="68">
        <f t="shared" si="1044"/>
        <v>5.6785473332459828</v>
      </c>
      <c r="CV754" s="68">
        <f t="shared" si="1044"/>
        <v>4.8851798981655585E-2</v>
      </c>
      <c r="CW754" s="68">
        <f t="shared" si="1044"/>
        <v>32.509450780443679</v>
      </c>
      <c r="CX754" s="68">
        <f t="shared" si="1044"/>
        <v>2.1083969343593885</v>
      </c>
      <c r="CY754" s="68">
        <f t="shared" si="1044"/>
        <v>0.49297532940512662</v>
      </c>
      <c r="CZ754" s="68">
        <f t="shared" si="1044"/>
        <v>70.190614480617711</v>
      </c>
      <c r="DA754" s="68">
        <f t="shared" si="1044"/>
        <v>0.35124668969788592</v>
      </c>
      <c r="DB754" s="68">
        <f t="shared" si="1044"/>
        <v>7.2361252711770367</v>
      </c>
      <c r="DC754" s="68" t="e">
        <f t="shared" si="1044"/>
        <v>#VALUE!</v>
      </c>
      <c r="DD754" s="68">
        <f t="shared" si="1044"/>
        <v>96.302214552525243</v>
      </c>
      <c r="DE754" s="68" t="e">
        <f t="shared" si="1044"/>
        <v>#VALUE!</v>
      </c>
      <c r="DF754" s="68">
        <f t="shared" si="1044"/>
        <v>148.50927729970246</v>
      </c>
      <c r="DG754" s="68">
        <f t="shared" si="1044"/>
        <v>0.64914466835220574</v>
      </c>
      <c r="DH754" s="68">
        <f t="shared" si="1044"/>
        <v>75.635979800136582</v>
      </c>
      <c r="DI754" s="68">
        <f t="shared" si="1044"/>
        <v>13.207448761717055</v>
      </c>
      <c r="DJ754" s="68">
        <f t="shared" ref="DJ754:EL754" si="1045">AVERAGE(DJ739:DJ753)</f>
        <v>2.1257321407075263</v>
      </c>
      <c r="DK754" s="68">
        <f t="shared" si="1045"/>
        <v>22.109484905287477</v>
      </c>
      <c r="DL754" s="68" t="e">
        <f t="shared" si="1045"/>
        <v>#REF!</v>
      </c>
      <c r="DM754" s="68">
        <f t="shared" si="1045"/>
        <v>6.7145931687503309</v>
      </c>
      <c r="DN754" s="68" t="e">
        <f t="shared" si="1045"/>
        <v>#VALUE!</v>
      </c>
      <c r="DO754" s="68">
        <f t="shared" si="1045"/>
        <v>2.1186084876457856</v>
      </c>
      <c r="DP754" s="68" t="e">
        <f t="shared" si="1045"/>
        <v>#VALUE!</v>
      </c>
      <c r="DQ754" s="68" t="e">
        <f t="shared" si="1045"/>
        <v>#VALUE!</v>
      </c>
      <c r="DR754" s="68">
        <f t="shared" si="1045"/>
        <v>0.1491219143007573</v>
      </c>
      <c r="DS754" s="68" t="e">
        <f t="shared" si="1045"/>
        <v>#VALUE!</v>
      </c>
      <c r="DT754" s="68">
        <f t="shared" si="1045"/>
        <v>16.808331058041851</v>
      </c>
      <c r="DU754" s="68" t="e">
        <f t="shared" si="1045"/>
        <v>#VALUE!</v>
      </c>
      <c r="DV754" s="68" t="e">
        <f t="shared" si="1045"/>
        <v>#VALUE!</v>
      </c>
      <c r="DW754" s="68" t="e">
        <f t="shared" si="1045"/>
        <v>#VALUE!</v>
      </c>
      <c r="DX754" s="68" t="e">
        <f t="shared" si="1045"/>
        <v>#REF!</v>
      </c>
      <c r="DY754" s="68">
        <f t="shared" si="1045"/>
        <v>13.307530561406104</v>
      </c>
      <c r="DZ754" s="68" t="e">
        <f t="shared" si="1045"/>
        <v>#REF!</v>
      </c>
      <c r="EA754" s="68">
        <f t="shared" si="1045"/>
        <v>24.555487843681039</v>
      </c>
      <c r="EB754" s="68">
        <f t="shared" si="1045"/>
        <v>1.3200050165166444</v>
      </c>
      <c r="EC754" s="68">
        <f t="shared" si="1045"/>
        <v>20.066153645478252</v>
      </c>
      <c r="ED754" s="68">
        <f t="shared" si="1045"/>
        <v>6.0351496909636451</v>
      </c>
      <c r="EE754" s="68">
        <f t="shared" si="1045"/>
        <v>6.2170003663906108</v>
      </c>
      <c r="EF754" s="68">
        <f t="shared" si="1045"/>
        <v>0.36045772151588329</v>
      </c>
      <c r="EG754" s="68">
        <f t="shared" si="1045"/>
        <v>7.0190614480617723</v>
      </c>
      <c r="EH754" s="68">
        <f t="shared" si="1045"/>
        <v>21.057184344185316</v>
      </c>
      <c r="EI754" s="68">
        <f t="shared" si="1045"/>
        <v>7.3860524856253642</v>
      </c>
      <c r="EJ754" s="68">
        <f t="shared" si="1045"/>
        <v>24.64876647025633</v>
      </c>
      <c r="EK754" s="68" t="e">
        <f t="shared" si="1045"/>
        <v>#VALUE!</v>
      </c>
      <c r="EL754" s="68">
        <f t="shared" si="1045"/>
        <v>0.72555555555555562</v>
      </c>
    </row>
    <row r="755" spans="1:142" s="36" customFormat="1">
      <c r="B755" s="36" t="s">
        <v>648</v>
      </c>
      <c r="E755" s="90"/>
      <c r="F755" s="90"/>
      <c r="G755" s="90"/>
      <c r="H755" s="90"/>
      <c r="I755" s="69">
        <f>STDEV(I739:I753)</f>
        <v>0.14280189407840832</v>
      </c>
      <c r="J755" s="69">
        <f t="shared" ref="J755:S755" si="1046">STDEV(J739:J753)</f>
        <v>0.13324520897310241</v>
      </c>
      <c r="K755" s="69">
        <f t="shared" si="1046"/>
        <v>8.4210423514975249E-2</v>
      </c>
      <c r="L755" s="69">
        <f t="shared" si="1046"/>
        <v>0.82376718856263076</v>
      </c>
      <c r="M755" s="69">
        <f t="shared" si="1046"/>
        <v>1.7338602678911109E-2</v>
      </c>
      <c r="N755" s="69">
        <f t="shared" si="1046"/>
        <v>1.6384254927332254E-2</v>
      </c>
      <c r="O755" s="69">
        <f t="shared" si="1046"/>
        <v>4.1369151147523757E-2</v>
      </c>
      <c r="P755" s="69">
        <f t="shared" si="1046"/>
        <v>3.3025519714017404E-2</v>
      </c>
      <c r="Q755" s="69">
        <f t="shared" si="1046"/>
        <v>0.20587791111655071</v>
      </c>
      <c r="R755" s="69">
        <f t="shared" si="1046"/>
        <v>9.4358132362065868E-3</v>
      </c>
      <c r="S755" s="69">
        <f t="shared" si="1046"/>
        <v>1.0565966846887385</v>
      </c>
      <c r="V755" s="69"/>
      <c r="W755" s="69"/>
      <c r="X755" s="69"/>
      <c r="Y755" s="69"/>
      <c r="Z755" s="69"/>
      <c r="AA755" s="69"/>
      <c r="AB755" s="69"/>
      <c r="AC755" s="69"/>
      <c r="AD755" s="69"/>
      <c r="AE755" s="69"/>
      <c r="AF755" s="69"/>
      <c r="AG755" s="69"/>
      <c r="AH755" s="69"/>
      <c r="AI755" s="69"/>
      <c r="AJ755" s="69"/>
      <c r="AK755" s="69"/>
      <c r="AL755" s="69"/>
      <c r="AM755" s="69"/>
      <c r="AN755" s="69"/>
      <c r="AO755" s="69"/>
      <c r="AP755" s="69"/>
      <c r="AQ755" s="69"/>
      <c r="AR755" s="69"/>
      <c r="AS755" s="69"/>
      <c r="AT755" s="69"/>
      <c r="AU755" s="69"/>
      <c r="AV755" s="69"/>
      <c r="AW755" s="69"/>
      <c r="AX755" s="69">
        <f t="shared" ref="AX755:DI755" si="1047">STDEV(AX739:AX753)</f>
        <v>2.4193181195607969</v>
      </c>
      <c r="AY755" s="69">
        <f t="shared" si="1047"/>
        <v>2.7822712544490216</v>
      </c>
      <c r="AZ755" s="69" t="e">
        <f t="shared" si="1047"/>
        <v>#DIV/0!</v>
      </c>
      <c r="BA755" s="69" t="e">
        <f t="shared" si="1047"/>
        <v>#DIV/0!</v>
      </c>
      <c r="BB755" s="69" t="e">
        <f t="shared" si="1047"/>
        <v>#DIV/0!</v>
      </c>
      <c r="BC755" s="69">
        <f t="shared" si="1047"/>
        <v>0</v>
      </c>
      <c r="BD755" s="69">
        <f t="shared" si="1047"/>
        <v>0.34789845261704333</v>
      </c>
      <c r="BE755" s="69" t="e">
        <f t="shared" si="1047"/>
        <v>#DIV/0!</v>
      </c>
      <c r="BF755" s="69" t="e">
        <f t="shared" si="1047"/>
        <v>#DIV/0!</v>
      </c>
      <c r="BG755" s="69" t="e">
        <f t="shared" si="1047"/>
        <v>#DIV/0!</v>
      </c>
      <c r="BH755" s="69" t="e">
        <f t="shared" si="1047"/>
        <v>#DIV/0!</v>
      </c>
      <c r="BI755" s="69" t="e">
        <f t="shared" si="1047"/>
        <v>#DIV/0!</v>
      </c>
      <c r="BJ755" s="69" t="e">
        <f t="shared" si="1047"/>
        <v>#DIV/0!</v>
      </c>
      <c r="BK755" s="69" t="e">
        <f t="shared" si="1047"/>
        <v>#DIV/0!</v>
      </c>
      <c r="BL755" s="69" t="e">
        <f t="shared" si="1047"/>
        <v>#DIV/0!</v>
      </c>
      <c r="BM755" s="69">
        <f t="shared" si="1047"/>
        <v>8.1699999999999982</v>
      </c>
      <c r="BN755" s="69">
        <f t="shared" si="1047"/>
        <v>6.3945054539033741</v>
      </c>
      <c r="BO755" s="69">
        <f t="shared" si="1047"/>
        <v>0.68310565312646465</v>
      </c>
      <c r="BP755" s="69">
        <f t="shared" si="1047"/>
        <v>2.0166556473528137</v>
      </c>
      <c r="BQ755" s="69">
        <f t="shared" si="1047"/>
        <v>4.50924975282289E-2</v>
      </c>
      <c r="BR755" s="69" t="e">
        <f t="shared" si="1047"/>
        <v>#DIV/0!</v>
      </c>
      <c r="BS755" s="69">
        <f t="shared" si="1047"/>
        <v>0.24501700621249412</v>
      </c>
      <c r="BT755" s="69">
        <f t="shared" si="1047"/>
        <v>61.990684246371551</v>
      </c>
      <c r="BU755" s="69">
        <f t="shared" si="1047"/>
        <v>1.2306231483818815</v>
      </c>
      <c r="BV755" s="69">
        <f t="shared" si="1047"/>
        <v>2.442587425934502</v>
      </c>
      <c r="BW755" s="69">
        <f t="shared" si="1047"/>
        <v>5.5075705472860961E-2</v>
      </c>
      <c r="BX755" s="69">
        <f t="shared" si="1047"/>
        <v>1.3858330827820979</v>
      </c>
      <c r="BY755" s="69" t="e">
        <f t="shared" si="1047"/>
        <v>#DIV/0!</v>
      </c>
      <c r="BZ755" s="69">
        <f t="shared" si="1047"/>
        <v>0.19091883092036779</v>
      </c>
      <c r="CA755" s="69" t="e">
        <f t="shared" si="1047"/>
        <v>#DIV/0!</v>
      </c>
      <c r="CB755" s="69" t="e">
        <f t="shared" si="1047"/>
        <v>#DIV/0!</v>
      </c>
      <c r="CC755" s="69">
        <f t="shared" si="1047"/>
        <v>0.2811286775363433</v>
      </c>
      <c r="CD755" s="69">
        <f t="shared" si="1047"/>
        <v>1.4142135623730925E-2</v>
      </c>
      <c r="CE755" s="69">
        <f t="shared" si="1047"/>
        <v>0.24748737341529214</v>
      </c>
      <c r="CF755" s="69" t="e">
        <f t="shared" si="1047"/>
        <v>#DIV/0!</v>
      </c>
      <c r="CG755" s="69" t="e">
        <f t="shared" si="1047"/>
        <v>#DIV/0!</v>
      </c>
      <c r="CH755" s="69" t="e">
        <f t="shared" si="1047"/>
        <v>#DIV/0!</v>
      </c>
      <c r="CI755" s="69">
        <f t="shared" si="1047"/>
        <v>0.8100205758703497</v>
      </c>
      <c r="CJ755" s="69">
        <f t="shared" si="1047"/>
        <v>0.12020815280171339</v>
      </c>
      <c r="CK755" s="69">
        <f t="shared" si="1047"/>
        <v>0.65041012702243051</v>
      </c>
      <c r="CL755" s="69">
        <f t="shared" si="1047"/>
        <v>0.22898325994127441</v>
      </c>
      <c r="CM755" s="69">
        <f t="shared" si="1047"/>
        <v>0.34597687784012365</v>
      </c>
      <c r="CN755" s="69">
        <f t="shared" si="1047"/>
        <v>8.7542924673344846E-2</v>
      </c>
      <c r="CO755" s="69" t="e">
        <f t="shared" si="1047"/>
        <v>#VALUE!</v>
      </c>
      <c r="CP755" s="69">
        <f t="shared" si="1047"/>
        <v>0.30305880762556431</v>
      </c>
      <c r="CQ755" s="69" t="e">
        <f t="shared" si="1047"/>
        <v>#VALUE!</v>
      </c>
      <c r="CR755" s="69" t="e">
        <f t="shared" si="1047"/>
        <v>#VALUE!</v>
      </c>
      <c r="CS755" s="69">
        <f t="shared" si="1047"/>
        <v>6.1351711828355499E-2</v>
      </c>
      <c r="CT755" s="69">
        <f t="shared" si="1047"/>
        <v>0.13106755559193942</v>
      </c>
      <c r="CU755" s="69">
        <f t="shared" si="1047"/>
        <v>0.11782789350218534</v>
      </c>
      <c r="CV755" s="69">
        <f t="shared" si="1047"/>
        <v>3.049424285047197E-3</v>
      </c>
      <c r="CW755" s="69">
        <f t="shared" si="1047"/>
        <v>0.57022324931945556</v>
      </c>
      <c r="CX755" s="69">
        <f t="shared" si="1047"/>
        <v>7.1261969828569097E-2</v>
      </c>
      <c r="CY755" s="69">
        <f t="shared" si="1047"/>
        <v>2.9265055085500154E-2</v>
      </c>
      <c r="CZ755" s="69">
        <f t="shared" si="1047"/>
        <v>1.8024586830219762</v>
      </c>
      <c r="DA755" s="69">
        <f t="shared" si="1047"/>
        <v>2.8230859756713429E-2</v>
      </c>
      <c r="DB755" s="69">
        <f t="shared" si="1047"/>
        <v>4.6469588018009378E-2</v>
      </c>
      <c r="DC755" s="69" t="e">
        <f t="shared" si="1047"/>
        <v>#VALUE!</v>
      </c>
      <c r="DD755" s="69">
        <f t="shared" si="1047"/>
        <v>3.7825398813867155</v>
      </c>
      <c r="DE755" s="69" t="e">
        <f t="shared" si="1047"/>
        <v>#VALUE!</v>
      </c>
      <c r="DF755" s="69">
        <f t="shared" si="1047"/>
        <v>9.2963934356059568</v>
      </c>
      <c r="DG755" s="69">
        <f t="shared" si="1047"/>
        <v>1.7344320573404435E-2</v>
      </c>
      <c r="DH755" s="69">
        <f t="shared" si="1047"/>
        <v>32.009129031685248</v>
      </c>
      <c r="DI755" s="69">
        <f t="shared" si="1047"/>
        <v>0.98275543033041468</v>
      </c>
      <c r="DJ755" s="69">
        <f t="shared" ref="DJ755:EL755" si="1048">STDEV(DJ739:DJ753)</f>
        <v>9.0008989975757736E-2</v>
      </c>
      <c r="DK755" s="69">
        <f t="shared" si="1048"/>
        <v>0.70512593782677491</v>
      </c>
      <c r="DL755" s="69" t="e">
        <f t="shared" si="1048"/>
        <v>#REF!</v>
      </c>
      <c r="DM755" s="69">
        <f t="shared" si="1048"/>
        <v>0.29514981128661011</v>
      </c>
      <c r="DN755" s="69" t="e">
        <f t="shared" si="1048"/>
        <v>#VALUE!</v>
      </c>
      <c r="DO755" s="69">
        <f t="shared" si="1048"/>
        <v>0.17876915468312299</v>
      </c>
      <c r="DP755" s="69" t="e">
        <f t="shared" si="1048"/>
        <v>#VALUE!</v>
      </c>
      <c r="DQ755" s="69" t="e">
        <f t="shared" si="1048"/>
        <v>#VALUE!</v>
      </c>
      <c r="DR755" s="69">
        <f t="shared" si="1048"/>
        <v>6.5732703828161642E-3</v>
      </c>
      <c r="DS755" s="69" t="e">
        <f t="shared" si="1048"/>
        <v>#VALUE!</v>
      </c>
      <c r="DT755" s="69">
        <f t="shared" si="1048"/>
        <v>7.049116985918749</v>
      </c>
      <c r="DU755" s="69" t="e">
        <f t="shared" si="1048"/>
        <v>#VALUE!</v>
      </c>
      <c r="DV755" s="69" t="e">
        <f t="shared" si="1048"/>
        <v>#VALUE!</v>
      </c>
      <c r="DW755" s="69" t="e">
        <f t="shared" si="1048"/>
        <v>#VALUE!</v>
      </c>
      <c r="DX755" s="69" t="e">
        <f t="shared" si="1048"/>
        <v>#REF!</v>
      </c>
      <c r="DY755" s="69">
        <f t="shared" si="1048"/>
        <v>0.47546074347836281</v>
      </c>
      <c r="DZ755" s="69" t="e">
        <f t="shared" si="1048"/>
        <v>#REF!</v>
      </c>
      <c r="EA755" s="69">
        <f t="shared" si="1048"/>
        <v>9.5236176798715864</v>
      </c>
      <c r="EB755" s="69">
        <f t="shared" si="1048"/>
        <v>8.7474664784676776E-2</v>
      </c>
      <c r="EC755" s="69">
        <f t="shared" si="1048"/>
        <v>0.64528019620428856</v>
      </c>
      <c r="ED755" s="69">
        <f t="shared" si="1048"/>
        <v>0.63272243681610552</v>
      </c>
      <c r="EE755" s="69">
        <f t="shared" si="1048"/>
        <v>0.46244103126733704</v>
      </c>
      <c r="EF755" s="69">
        <f t="shared" si="1048"/>
        <v>3.9195315755026432E-2</v>
      </c>
      <c r="EG755" s="69">
        <f t="shared" si="1048"/>
        <v>0.18024586830219735</v>
      </c>
      <c r="EH755" s="69">
        <f t="shared" si="1048"/>
        <v>0.5407376049065924</v>
      </c>
      <c r="EI755" s="69">
        <f t="shared" si="1048"/>
        <v>0.32466479241527102</v>
      </c>
      <c r="EJ755" s="69">
        <f t="shared" si="1048"/>
        <v>1.4632527542750065</v>
      </c>
      <c r="EK755" s="69" t="e">
        <f t="shared" si="1048"/>
        <v>#VALUE!</v>
      </c>
      <c r="EL755" s="69">
        <f t="shared" si="1048"/>
        <v>0.27000685862344997</v>
      </c>
    </row>
    <row r="756" spans="1:142"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V756" s="58"/>
      <c r="W756" s="58"/>
      <c r="X756" s="58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8"/>
      <c r="AN756" s="58"/>
      <c r="AO756" s="58"/>
      <c r="AP756" s="58"/>
      <c r="AQ756" s="58"/>
      <c r="AR756" s="58"/>
      <c r="AS756" s="58"/>
      <c r="AT756" s="58"/>
      <c r="AU756" s="58"/>
      <c r="AV756" s="58"/>
      <c r="AW756" s="58"/>
      <c r="AX756" s="58"/>
      <c r="AY756" s="58"/>
      <c r="AZ756" s="58"/>
      <c r="BA756" s="58"/>
      <c r="BB756" s="58"/>
      <c r="BC756" s="58"/>
      <c r="BD756" s="58"/>
      <c r="BE756" s="58"/>
      <c r="BF756" s="58"/>
      <c r="BG756" s="58"/>
      <c r="BH756" s="58"/>
      <c r="BI756" s="58"/>
      <c r="BJ756" s="58"/>
      <c r="BK756" s="58"/>
      <c r="BL756" s="58"/>
      <c r="BM756" s="58"/>
      <c r="BN756" s="58"/>
      <c r="BO756" s="58"/>
      <c r="BP756" s="58"/>
      <c r="BQ756" s="58"/>
      <c r="BR756" s="58"/>
      <c r="BS756" s="58"/>
      <c r="BT756" s="58"/>
      <c r="BU756" s="58"/>
      <c r="BV756" s="58"/>
      <c r="BW756" s="58"/>
      <c r="BX756" s="58"/>
      <c r="BY756" s="58"/>
      <c r="BZ756" s="58"/>
      <c r="CA756" s="58"/>
      <c r="CB756" s="58"/>
      <c r="CC756" s="58"/>
      <c r="CD756" s="58"/>
      <c r="CE756" s="58"/>
      <c r="CF756" s="58"/>
      <c r="CG756" s="58"/>
      <c r="CH756" s="58"/>
      <c r="CI756" s="58"/>
      <c r="CJ756" s="58"/>
      <c r="CK756" s="58"/>
      <c r="CL756" s="58"/>
      <c r="CM756" s="58"/>
      <c r="CN756" s="58"/>
      <c r="CO756" s="58"/>
      <c r="CP756" s="58"/>
      <c r="CQ756" s="58"/>
      <c r="CR756" s="58"/>
      <c r="CS756" s="58"/>
      <c r="CT756" s="58"/>
      <c r="CU756" s="58"/>
      <c r="CV756" s="58"/>
      <c r="CW756" s="58"/>
      <c r="CX756" s="58"/>
      <c r="CY756" s="58"/>
      <c r="CZ756" s="58"/>
      <c r="DA756" s="58"/>
      <c r="DB756" s="58"/>
      <c r="DC756" s="58"/>
      <c r="DD756" s="58"/>
      <c r="DE756" s="58"/>
      <c r="DF756" s="58"/>
      <c r="DG756" s="58"/>
      <c r="DH756" s="58"/>
      <c r="DI756" s="58"/>
      <c r="DJ756" s="58"/>
      <c r="DK756" s="58"/>
      <c r="DL756" s="58"/>
      <c r="DM756" s="58"/>
      <c r="DN756" s="58"/>
      <c r="DO756" s="58"/>
      <c r="DP756" s="58"/>
      <c r="DQ756" s="58"/>
      <c r="DR756" s="58"/>
      <c r="DS756" s="58"/>
      <c r="DT756" s="58"/>
      <c r="DU756" s="58"/>
      <c r="DV756" s="58"/>
      <c r="DW756" s="58"/>
      <c r="DX756" s="58"/>
      <c r="DY756" s="58"/>
      <c r="DZ756" s="58"/>
      <c r="EA756" s="58"/>
      <c r="EB756" s="58"/>
      <c r="EC756" s="58"/>
      <c r="ED756" s="58"/>
      <c r="EE756" s="58"/>
      <c r="EF756" s="58"/>
      <c r="EG756" s="58"/>
      <c r="EH756" s="58"/>
      <c r="EI756" s="58"/>
      <c r="EJ756" s="58"/>
      <c r="EK756" s="58"/>
      <c r="EL756" s="58"/>
    </row>
    <row r="757" spans="1:142" s="31" customFormat="1">
      <c r="B757" s="31" t="s">
        <v>649</v>
      </c>
      <c r="C757" s="31" t="s">
        <v>506</v>
      </c>
      <c r="E757" s="18"/>
      <c r="F757" s="18"/>
      <c r="G757" s="18">
        <v>14.6159</v>
      </c>
      <c r="H757" s="18">
        <v>-90.769199999999998</v>
      </c>
      <c r="I757" s="64">
        <v>3.62</v>
      </c>
      <c r="J757" s="64">
        <v>4.22</v>
      </c>
      <c r="K757" s="64">
        <v>0.54190000000000005</v>
      </c>
      <c r="L757" s="64">
        <v>75.97</v>
      </c>
      <c r="M757" s="64">
        <v>8.9499999999999996E-2</v>
      </c>
      <c r="N757" s="64">
        <v>6.8099999999999994E-2</v>
      </c>
      <c r="O757" s="64">
        <v>0.55510000000000004</v>
      </c>
      <c r="P757" s="64">
        <v>0.10299999999999999</v>
      </c>
      <c r="Q757" s="64">
        <v>12.28</v>
      </c>
      <c r="R757" s="64">
        <v>0</v>
      </c>
      <c r="S757" s="64">
        <v>97.447599999999994</v>
      </c>
      <c r="V757" s="64">
        <f t="shared" ref="V757:V773" si="1049">I757/$S757*100</f>
        <v>3.7148169888227112</v>
      </c>
      <c r="W757" s="62"/>
      <c r="X757" s="64">
        <f t="shared" ref="X757:X773" si="1050">J757/$S757*100</f>
        <v>4.3305325118319997</v>
      </c>
      <c r="Y757" s="62"/>
      <c r="Z757" s="64">
        <f t="shared" ref="Z757:Z773" si="1051">K757/$S757*100</f>
        <v>0.55609373653122307</v>
      </c>
      <c r="AA757" s="62"/>
      <c r="AB757" s="64">
        <f t="shared" ref="AB757:AB773" si="1052">L757/$S757*100</f>
        <v>77.959847138359493</v>
      </c>
      <c r="AC757" s="62"/>
      <c r="AD757" s="64">
        <f t="shared" ref="AD757:AD773" si="1053">M757/$S757*100</f>
        <v>9.184423218221896E-2</v>
      </c>
      <c r="AE757" s="62"/>
      <c r="AF757" s="64">
        <f t="shared" ref="AF757:AF773" si="1054">N757/$S757*100</f>
        <v>6.9883711861554301E-2</v>
      </c>
      <c r="AG757" s="62"/>
      <c r="AH757" s="62">
        <f t="shared" ref="AH757:AH773" si="1055">O757/$S757*100</f>
        <v>0.56963947803742732</v>
      </c>
      <c r="AI757" s="62"/>
      <c r="AJ757" s="64">
        <f t="shared" ref="AJ757:AJ773" si="1056">P757/$S757*100</f>
        <v>0.10569783144992796</v>
      </c>
      <c r="AK757" s="62"/>
      <c r="AL757" s="64">
        <f t="shared" ref="AL757:AL773" si="1057">Q757/$S757*100</f>
        <v>12.60164437092345</v>
      </c>
      <c r="AM757" s="62"/>
      <c r="AN757" s="64">
        <f t="shared" ref="AN757:AN773" si="1058">R757/$S757*100</f>
        <v>0</v>
      </c>
      <c r="AO757" s="62"/>
      <c r="AP757" s="64">
        <f t="shared" ref="AP757:AP773" si="1059">V757+X757</f>
        <v>8.0453495006547104</v>
      </c>
      <c r="AQ757" s="64">
        <f t="shared" ref="AQ757:AQ773" si="1060">AD757/X757</f>
        <v>2.1208530805687204E-2</v>
      </c>
      <c r="AR757" s="64">
        <f t="shared" ref="AR757:AR773" si="1061">AB757/AD757</f>
        <v>848.82681564245809</v>
      </c>
      <c r="AS757" s="64">
        <f t="shared" ref="AS757:AS773" si="1062">AB757/X757</f>
        <v>18.002369668246448</v>
      </c>
      <c r="AT757" s="64">
        <f t="shared" ref="AT757:AT773" si="1063">AF757/AH757</f>
        <v>0.12268059809043413</v>
      </c>
      <c r="AU757" s="64">
        <f t="shared" ref="AU757:AU773" si="1064">Z757/AF757</f>
        <v>7.9574155653450838</v>
      </c>
      <c r="AV757" s="64">
        <f t="shared" ref="AV757:AV773" si="1065">Z757/AD757</f>
        <v>6.0547486033519569</v>
      </c>
      <c r="AW757" s="64">
        <f t="shared" ref="AW757:AW773" si="1066">Z757/AB757</f>
        <v>7.1330788469132567E-3</v>
      </c>
      <c r="AX757" s="64">
        <f t="shared" ref="AX757:AX773" si="1067">AF757/(Z757+AF757)*100</f>
        <v>11.163934426229504</v>
      </c>
      <c r="AY757" s="64">
        <v>29.24</v>
      </c>
      <c r="AZ757" s="64">
        <v>620.83000000000004</v>
      </c>
      <c r="BA757" s="64">
        <v>82590.45</v>
      </c>
      <c r="BB757" s="64">
        <v>102.53</v>
      </c>
      <c r="BC757" s="64">
        <v>4574.09</v>
      </c>
      <c r="BD757" s="64">
        <v>0.57999999999999996</v>
      </c>
      <c r="BE757" s="64">
        <v>682.18</v>
      </c>
      <c r="BF757" s="64">
        <v>1.6180000000000001</v>
      </c>
      <c r="BG757" s="64">
        <v>169.12</v>
      </c>
      <c r="BH757" s="64">
        <v>577.53</v>
      </c>
      <c r="BI757" s="64" t="s">
        <v>614</v>
      </c>
      <c r="BJ757" s="64">
        <v>0.91800000000000004</v>
      </c>
      <c r="BK757" s="64">
        <v>21.43</v>
      </c>
      <c r="BL757" s="64">
        <v>207.4</v>
      </c>
      <c r="BM757" s="64">
        <v>135.61000000000001</v>
      </c>
      <c r="BN757" s="64">
        <v>71.08</v>
      </c>
      <c r="BO757" s="64">
        <v>12.93</v>
      </c>
      <c r="BP757" s="64">
        <v>60.69</v>
      </c>
      <c r="BQ757" s="64">
        <v>6.39</v>
      </c>
      <c r="BR757" s="64">
        <v>1.87</v>
      </c>
      <c r="BS757" s="64">
        <v>6.22</v>
      </c>
      <c r="BT757" s="64">
        <v>974.91</v>
      </c>
      <c r="BU757" s="64">
        <v>15.64</v>
      </c>
      <c r="BV757" s="64">
        <v>27.68</v>
      </c>
      <c r="BW757" s="64">
        <v>3.22</v>
      </c>
      <c r="BX757" s="64">
        <v>11.25</v>
      </c>
      <c r="BY757" s="64">
        <v>2.0299999999999998</v>
      </c>
      <c r="BZ757" s="64">
        <v>0.20699999999999999</v>
      </c>
      <c r="CA757" s="64">
        <v>1.76</v>
      </c>
      <c r="CB757" s="64">
        <v>0.249</v>
      </c>
      <c r="CC757" s="64">
        <v>1.5740000000000001</v>
      </c>
      <c r="CD757" s="64">
        <v>0.28299999999999997</v>
      </c>
      <c r="CE757" s="64">
        <v>1.018</v>
      </c>
      <c r="CF757" s="64">
        <v>0.22700000000000001</v>
      </c>
      <c r="CG757" s="64">
        <v>1.633</v>
      </c>
      <c r="CH757" s="64">
        <v>0.20499999999999999</v>
      </c>
      <c r="CI757" s="64">
        <v>1.95</v>
      </c>
      <c r="CJ757" s="64">
        <v>0.38500000000000001</v>
      </c>
      <c r="CK757" s="64">
        <v>20.079999999999998</v>
      </c>
      <c r="CL757" s="64">
        <v>12.04</v>
      </c>
      <c r="CM757" s="64">
        <v>4.1900000000000004</v>
      </c>
      <c r="CN757" s="64">
        <f>BU757/CL757</f>
        <v>1.2990033222591364</v>
      </c>
      <c r="CO757" s="64">
        <f>BU757/CG757</f>
        <v>9.577464788732394</v>
      </c>
      <c r="CP757" s="64">
        <f>BM757/BU757</f>
        <v>8.6707161125319701</v>
      </c>
      <c r="CQ757" s="64">
        <f>BU757/BY757</f>
        <v>7.7044334975369466</v>
      </c>
      <c r="CR757" s="64">
        <f>BV757/CG757</f>
        <v>16.95039804041641</v>
      </c>
      <c r="CS757" s="64">
        <f>BP757/BS757</f>
        <v>9.7572347266881021</v>
      </c>
      <c r="CT757" s="64">
        <f>CK757/BX757</f>
        <v>1.7848888888888887</v>
      </c>
      <c r="CU757" s="64">
        <f>AY757/BO757</f>
        <v>2.2614075792730084</v>
      </c>
      <c r="CV757" s="64">
        <f>BQ757/BM757</f>
        <v>4.7120418848167533E-2</v>
      </c>
      <c r="CW757" s="64">
        <f>BT757/BV757</f>
        <v>35.220736994219649</v>
      </c>
      <c r="CX757" s="64">
        <f>BV757/CK757</f>
        <v>1.3784860557768925</v>
      </c>
      <c r="CY757" s="64">
        <f>CM757/CL757</f>
        <v>0.34800664451827246</v>
      </c>
      <c r="CZ757" s="64">
        <f>BT757/BU757</f>
        <v>62.334398976982094</v>
      </c>
      <c r="DA757" s="64">
        <f>CM757/CK757</f>
        <v>0.20866533864541836</v>
      </c>
      <c r="DB757" s="64">
        <f>BT757/BM757</f>
        <v>7.1890716023892036</v>
      </c>
      <c r="DC757" s="64">
        <f>BQ757/CJ757</f>
        <v>16.597402597402596</v>
      </c>
      <c r="DD757" s="64">
        <f>BT757/CL757</f>
        <v>80.972591362126252</v>
      </c>
      <c r="DE757" s="64">
        <f>CL757/CJ757</f>
        <v>31.27272727272727</v>
      </c>
      <c r="DF757" s="64">
        <f>BT757/BQ757</f>
        <v>152.56807511737088</v>
      </c>
      <c r="DG757" s="64">
        <f>BQ757/CL757</f>
        <v>0.53073089700996678</v>
      </c>
      <c r="DH757" s="64">
        <f>BM757/CI757</f>
        <v>69.543589743589749</v>
      </c>
      <c r="DI757" s="64">
        <f>BM757/BX757</f>
        <v>12.054222222222224</v>
      </c>
      <c r="DJ757" s="64">
        <f>BM757/BN757</f>
        <v>1.9078503095104111</v>
      </c>
      <c r="DK757" s="64">
        <f>BT757/BP757</f>
        <v>16.063766683143847</v>
      </c>
      <c r="DL757" s="64">
        <f>(AD757*0.59933)/BP757*10000</f>
        <v>9.0698638447469602</v>
      </c>
      <c r="DM757" s="64">
        <f>BP757/BQ757</f>
        <v>9.497652582159624</v>
      </c>
      <c r="DN757" s="64">
        <f>CC757/CH757</f>
        <v>7.6780487804878055</v>
      </c>
      <c r="DO757" s="64">
        <f>BU757/BQ757</f>
        <v>2.4475743348982788</v>
      </c>
      <c r="DP757" s="64">
        <f>BY757/CG757</f>
        <v>1.2431108389467238</v>
      </c>
      <c r="DQ757" s="64">
        <f>CJ757/CM757</f>
        <v>9.1885441527446293E-2</v>
      </c>
      <c r="DR757" s="64">
        <f>BQ757/BP757</f>
        <v>0.10528917449332674</v>
      </c>
      <c r="DS757" s="64">
        <f>BV757/BZ757</f>
        <v>133.71980676328502</v>
      </c>
      <c r="DT757" s="64">
        <f>BV757/CI757</f>
        <v>14.194871794871794</v>
      </c>
      <c r="DU757" s="64">
        <f>BY757/BX757</f>
        <v>0.18044444444444444</v>
      </c>
      <c r="DV757" s="64">
        <f>BY757/BP757</f>
        <v>3.3448673587081888E-2</v>
      </c>
      <c r="DW757" s="64">
        <f>CH757/CI757</f>
        <v>0.10512820512820513</v>
      </c>
      <c r="DX757" s="64">
        <f>(X757*0.83014)/BU757</f>
        <v>0.22985602681408032</v>
      </c>
      <c r="DY757" s="64">
        <f>BM757/CL757</f>
        <v>11.263289036544853</v>
      </c>
      <c r="DZ757" s="64">
        <f>BQ757/(AD757*0.59933)</f>
        <v>116.08683029382809</v>
      </c>
      <c r="EA757" s="64">
        <f>BP757/CI757</f>
        <v>31.123076923076923</v>
      </c>
      <c r="EB757" s="64">
        <f>BQ757/CM757</f>
        <v>1.5250596658711215</v>
      </c>
      <c r="EC757" s="64">
        <f>BM757/BS757</f>
        <v>21.802250803858524</v>
      </c>
      <c r="ED757" s="64">
        <f>BV757/CM757</f>
        <v>6.6062052505966582</v>
      </c>
      <c r="EE757" s="64">
        <f>BN757/BX757</f>
        <v>6.3182222222222224</v>
      </c>
      <c r="EF757" s="64">
        <f>CM757/BU757</f>
        <v>0.26790281329923277</v>
      </c>
      <c r="EG757" s="64">
        <f>BT757/BU757*0.1</f>
        <v>6.2334398976982097</v>
      </c>
      <c r="EH757" s="64">
        <f>BT757/BU757*0.3</f>
        <v>18.700319693094627</v>
      </c>
      <c r="EI757" s="64">
        <f>DM757*1.1</f>
        <v>10.447417840375588</v>
      </c>
      <c r="EJ757" s="64">
        <f>CY757*50</f>
        <v>17.400332225913623</v>
      </c>
      <c r="EK757" s="64">
        <f>CR757*1.5</f>
        <v>25.425597060624614</v>
      </c>
      <c r="EL757" s="64">
        <f>CI757/3</f>
        <v>0.65</v>
      </c>
    </row>
    <row r="758" spans="1:142" s="31" customFormat="1">
      <c r="B758" s="31" t="s">
        <v>650</v>
      </c>
      <c r="C758" s="31" t="s">
        <v>506</v>
      </c>
      <c r="E758" s="18"/>
      <c r="F758" s="18"/>
      <c r="G758" s="18"/>
      <c r="H758" s="18"/>
      <c r="I758" s="64">
        <v>3.78</v>
      </c>
      <c r="J758" s="64">
        <v>4.05</v>
      </c>
      <c r="K758" s="64">
        <v>0.41099999999999998</v>
      </c>
      <c r="L758" s="64">
        <v>75.650000000000006</v>
      </c>
      <c r="M758" s="64">
        <v>8.6599999999999996E-2</v>
      </c>
      <c r="N758" s="64">
        <v>5.1700000000000003E-2</v>
      </c>
      <c r="O758" s="64">
        <v>0.61329999999999996</v>
      </c>
      <c r="P758" s="64">
        <v>6.5699999999999995E-2</v>
      </c>
      <c r="Q758" s="64">
        <v>12.43</v>
      </c>
      <c r="R758" s="64">
        <v>3.6900000000000002E-2</v>
      </c>
      <c r="S758" s="64">
        <v>97.175200000000004</v>
      </c>
      <c r="V758" s="62">
        <f t="shared" si="1049"/>
        <v>3.8898813689089393</v>
      </c>
      <c r="W758" s="62"/>
      <c r="X758" s="62">
        <f t="shared" si="1050"/>
        <v>4.167730038116721</v>
      </c>
      <c r="Y758" s="62"/>
      <c r="Z758" s="62">
        <f t="shared" si="1051"/>
        <v>0.4229474186829561</v>
      </c>
      <c r="AA758" s="62"/>
      <c r="AB758" s="62">
        <f t="shared" si="1052"/>
        <v>77.849080835439494</v>
      </c>
      <c r="AC758" s="62"/>
      <c r="AD758" s="62">
        <f t="shared" si="1053"/>
        <v>8.9117387975532841E-2</v>
      </c>
      <c r="AE758" s="62"/>
      <c r="AF758" s="62">
        <f t="shared" si="1054"/>
        <v>5.3202874807564075E-2</v>
      </c>
      <c r="AG758" s="62"/>
      <c r="AH758" s="62">
        <f t="shared" si="1055"/>
        <v>0.63112810675974929</v>
      </c>
      <c r="AI758" s="62"/>
      <c r="AJ758" s="62">
        <f t="shared" si="1056"/>
        <v>6.7609842840560139E-2</v>
      </c>
      <c r="AK758" s="62"/>
      <c r="AL758" s="62">
        <f t="shared" si="1057"/>
        <v>12.791329475010086</v>
      </c>
      <c r="AM758" s="62"/>
      <c r="AN758" s="62">
        <f t="shared" si="1058"/>
        <v>3.7972651458396796E-2</v>
      </c>
      <c r="AO758" s="62"/>
      <c r="AP758" s="64">
        <f t="shared" si="1059"/>
        <v>8.0576114070256608</v>
      </c>
      <c r="AQ758" s="64">
        <f t="shared" si="1060"/>
        <v>2.1382716049382713E-2</v>
      </c>
      <c r="AR758" s="64">
        <f t="shared" si="1061"/>
        <v>873.55658198614333</v>
      </c>
      <c r="AS758" s="64">
        <f t="shared" si="1062"/>
        <v>18.679012345679013</v>
      </c>
      <c r="AT758" s="64">
        <f t="shared" si="1063"/>
        <v>8.4298059677156395E-2</v>
      </c>
      <c r="AU758" s="64">
        <f t="shared" si="1064"/>
        <v>7.9497098646034798</v>
      </c>
      <c r="AV758" s="64">
        <f t="shared" si="1065"/>
        <v>4.7459584295612007</v>
      </c>
      <c r="AW758" s="64">
        <f t="shared" si="1066"/>
        <v>5.4329147389292794E-3</v>
      </c>
      <c r="AX758" s="64">
        <f t="shared" si="1067"/>
        <v>11.173546574454292</v>
      </c>
      <c r="AY758" s="64">
        <v>29.51</v>
      </c>
      <c r="AZ758" s="64">
        <v>614.58000000000004</v>
      </c>
      <c r="BA758" s="64">
        <v>85797.27</v>
      </c>
      <c r="BB758" s="64">
        <v>118.28</v>
      </c>
      <c r="BC758" s="64">
        <v>4574.09</v>
      </c>
      <c r="BD758" s="64" t="s">
        <v>651</v>
      </c>
      <c r="BE758" s="64">
        <v>665.81</v>
      </c>
      <c r="BF758" s="64">
        <v>1.0549999999999999</v>
      </c>
      <c r="BG758" s="64">
        <v>223.65</v>
      </c>
      <c r="BH758" s="64">
        <v>482.94</v>
      </c>
      <c r="BI758" s="64">
        <v>0.65</v>
      </c>
      <c r="BJ758" s="64" t="s">
        <v>652</v>
      </c>
      <c r="BK758" s="64">
        <v>13.07</v>
      </c>
      <c r="BL758" s="64">
        <v>207.58</v>
      </c>
      <c r="BM758" s="64">
        <v>128.54</v>
      </c>
      <c r="BN758" s="64">
        <v>73.650000000000006</v>
      </c>
      <c r="BO758" s="64">
        <v>14.64</v>
      </c>
      <c r="BP758" s="64">
        <v>69.23</v>
      </c>
      <c r="BQ758" s="64">
        <v>6.98</v>
      </c>
      <c r="BR758" s="64">
        <v>1.85</v>
      </c>
      <c r="BS758" s="64">
        <v>7.29</v>
      </c>
      <c r="BT758" s="64">
        <v>1156.3</v>
      </c>
      <c r="BU758" s="64">
        <v>19.260000000000002</v>
      </c>
      <c r="BV758" s="64">
        <v>32.49</v>
      </c>
      <c r="BW758" s="64">
        <v>3.62</v>
      </c>
      <c r="BX758" s="64">
        <v>14.84</v>
      </c>
      <c r="BY758" s="64">
        <v>1.65</v>
      </c>
      <c r="BZ758" s="64">
        <v>0.503</v>
      </c>
      <c r="CA758" s="64">
        <v>1.75</v>
      </c>
      <c r="CB758" s="64">
        <v>0.35299999999999998</v>
      </c>
      <c r="CC758" s="64">
        <v>2.2599999999999998</v>
      </c>
      <c r="CD758" s="64">
        <v>0.42499999999999999</v>
      </c>
      <c r="CE758" s="64">
        <v>2.02</v>
      </c>
      <c r="CF758" s="64">
        <v>0.21</v>
      </c>
      <c r="CG758" s="64">
        <v>0.99</v>
      </c>
      <c r="CH758" s="64">
        <v>0.34499999999999997</v>
      </c>
      <c r="CI758" s="64">
        <v>2.57</v>
      </c>
      <c r="CJ758" s="64">
        <v>0.80700000000000005</v>
      </c>
      <c r="CK758" s="64">
        <v>19.57</v>
      </c>
      <c r="CL758" s="64">
        <v>14.65</v>
      </c>
      <c r="CM758" s="64">
        <v>5.51</v>
      </c>
      <c r="CN758" s="64">
        <f>BU758/CL758</f>
        <v>1.3146757679180887</v>
      </c>
      <c r="CO758" s="64">
        <f>BU758/CG758</f>
        <v>19.454545454545457</v>
      </c>
      <c r="CP758" s="64">
        <f>BM758/BU758</f>
        <v>6.6739356178608507</v>
      </c>
      <c r="CQ758" s="64">
        <f>BU758/BY758</f>
        <v>11.672727272727274</v>
      </c>
      <c r="CR758" s="64">
        <f>BV758/CG758</f>
        <v>32.81818181818182</v>
      </c>
      <c r="CS758" s="64">
        <f>BP758/BS758</f>
        <v>9.4965706447187941</v>
      </c>
      <c r="CT758" s="64">
        <f>CK758/BX758</f>
        <v>1.318733153638814</v>
      </c>
      <c r="CU758" s="64">
        <f>AY758/BO758</f>
        <v>2.0157103825136611</v>
      </c>
      <c r="CV758" s="64">
        <f>BQ758/BM758</f>
        <v>5.4302162750894667E-2</v>
      </c>
      <c r="CW758" s="64">
        <f>BT758/BV758</f>
        <v>35.589412126808249</v>
      </c>
      <c r="CX758" s="64">
        <f>BV758/CK758</f>
        <v>1.6601941747572817</v>
      </c>
      <c r="CY758" s="64">
        <f>CM758/CL758</f>
        <v>0.37610921501706485</v>
      </c>
      <c r="CZ758" s="64">
        <f>BT758/BU758</f>
        <v>60.036344755970916</v>
      </c>
      <c r="DA758" s="64">
        <f>CM758/CK758</f>
        <v>0.28155339805825241</v>
      </c>
      <c r="DB758" s="64">
        <f>BT758/BM758</f>
        <v>8.9956433794927655</v>
      </c>
      <c r="DC758" s="64">
        <f>BQ758/CJ758</f>
        <v>8.6493184634448568</v>
      </c>
      <c r="DD758" s="64">
        <f>BT758/CL758</f>
        <v>78.928327645051183</v>
      </c>
      <c r="DE758" s="64">
        <f>CL758/CJ758</f>
        <v>18.15365551425031</v>
      </c>
      <c r="DF758" s="64">
        <f>BT758/BQ758</f>
        <v>165.65902578796559</v>
      </c>
      <c r="DG758" s="64">
        <f>BQ758/CL758</f>
        <v>0.47645051194539251</v>
      </c>
      <c r="DH758" s="64">
        <f>BM758/CI758</f>
        <v>50.01556420233463</v>
      </c>
      <c r="DI758" s="64">
        <f>BM758/BX758</f>
        <v>8.6617250673854436</v>
      </c>
      <c r="DJ758" s="64">
        <f>BM758/BN758</f>
        <v>1.745281737949762</v>
      </c>
      <c r="DK758" s="64">
        <f>BT758/BP758</f>
        <v>16.702296692185467</v>
      </c>
      <c r="DL758" s="64">
        <f>(AD758*0.59933)/BP758*10000</f>
        <v>7.7149680969776249</v>
      </c>
      <c r="DM758" s="64">
        <f>BP758/BQ758</f>
        <v>9.9183381088825211</v>
      </c>
      <c r="DN758" s="64">
        <f>CC758/CH758</f>
        <v>6.5507246376811592</v>
      </c>
      <c r="DO758" s="64">
        <f>BU758/BQ758</f>
        <v>2.7593123209169055</v>
      </c>
      <c r="DP758" s="64">
        <f>BY758/CG758</f>
        <v>1.6666666666666665</v>
      </c>
      <c r="DQ758" s="64">
        <f>CJ758/CM758</f>
        <v>0.14646098003629765</v>
      </c>
      <c r="DR758" s="64">
        <f>BQ758/BP758</f>
        <v>0.10082334248158313</v>
      </c>
      <c r="DS758" s="64">
        <f>BV758/BZ758</f>
        <v>64.592445328031815</v>
      </c>
      <c r="DT758" s="64">
        <f>BV758/CI758</f>
        <v>12.642023346303503</v>
      </c>
      <c r="DU758" s="64">
        <f>BY758/BX758</f>
        <v>0.11118598382749326</v>
      </c>
      <c r="DV758" s="64">
        <f>BY758/BP758</f>
        <v>2.3833598151090565E-2</v>
      </c>
      <c r="DW758" s="64">
        <f>CH758/CI758</f>
        <v>0.13424124513618677</v>
      </c>
      <c r="DX758" s="64">
        <f>(X758*0.83014)/BU758</f>
        <v>0.1796365220063455</v>
      </c>
      <c r="DY758" s="64">
        <f>BM758/CL758</f>
        <v>8.7740614334470983</v>
      </c>
      <c r="DZ758" s="64">
        <f>BQ758/(AD758*0.59933)</f>
        <v>130.68536540168085</v>
      </c>
      <c r="EA758" s="64">
        <f>BP758/CI758</f>
        <v>26.937743190661482</v>
      </c>
      <c r="EB758" s="64">
        <f>BQ758/CM758</f>
        <v>1.266787658802178</v>
      </c>
      <c r="EC758" s="64">
        <f>BM758/BS758</f>
        <v>17.632373113854594</v>
      </c>
      <c r="ED758" s="64">
        <f>BV758/CM758</f>
        <v>5.8965517241379315</v>
      </c>
      <c r="EE758" s="64">
        <f>BN758/BX758</f>
        <v>4.9629380053908356</v>
      </c>
      <c r="EF758" s="64">
        <f>CM758/BU758</f>
        <v>0.28608515057113182</v>
      </c>
      <c r="EG758" s="64">
        <f>BT758/BU758*0.1</f>
        <v>6.0036344755970923</v>
      </c>
      <c r="EH758" s="64">
        <f>BT758/BU758*0.3</f>
        <v>18.010903426791273</v>
      </c>
      <c r="EI758" s="64">
        <f>DM758*1.1</f>
        <v>10.910171919770773</v>
      </c>
      <c r="EJ758" s="64">
        <f>CY758*50</f>
        <v>18.805460750853243</v>
      </c>
      <c r="EK758" s="64">
        <f>CR758*1.5</f>
        <v>49.227272727272734</v>
      </c>
      <c r="EL758" s="64">
        <f>CI758/3</f>
        <v>0.85666666666666658</v>
      </c>
    </row>
    <row r="759" spans="1:142" s="31" customFormat="1">
      <c r="A759" s="31" t="s">
        <v>653</v>
      </c>
      <c r="B759" s="31" t="s">
        <v>654</v>
      </c>
      <c r="C759" s="31" t="s">
        <v>506</v>
      </c>
      <c r="E759" s="18"/>
      <c r="F759" s="18"/>
      <c r="G759" s="18"/>
      <c r="H759" s="18"/>
      <c r="I759" s="64">
        <v>3.85</v>
      </c>
      <c r="J759" s="64">
        <v>4.09</v>
      </c>
      <c r="K759" s="64">
        <v>0.49049999999999999</v>
      </c>
      <c r="L759" s="64">
        <v>76.56</v>
      </c>
      <c r="M759" s="64">
        <v>7.8700000000000006E-2</v>
      </c>
      <c r="N759" s="64">
        <v>5.2999999999999999E-2</v>
      </c>
      <c r="O759" s="64">
        <v>0.63260000000000005</v>
      </c>
      <c r="P759" s="64">
        <v>0.18260000000000001</v>
      </c>
      <c r="Q759" s="64">
        <v>12.72</v>
      </c>
      <c r="R759" s="64">
        <v>1.6500000000000001E-2</v>
      </c>
      <c r="S759" s="64">
        <v>98.674000000000007</v>
      </c>
      <c r="V759" s="62">
        <f t="shared" si="1049"/>
        <v>3.9017370330583536</v>
      </c>
      <c r="W759" s="62"/>
      <c r="X759" s="62">
        <f t="shared" si="1050"/>
        <v>4.144962198755497</v>
      </c>
      <c r="Y759" s="62"/>
      <c r="Z759" s="62">
        <f t="shared" si="1051"/>
        <v>0.49709143239353826</v>
      </c>
      <c r="AA759" s="62"/>
      <c r="AB759" s="62">
        <f t="shared" si="1052"/>
        <v>77.588827857388978</v>
      </c>
      <c r="AC759" s="62"/>
      <c r="AD759" s="62">
        <f t="shared" si="1053"/>
        <v>7.9757585584855184E-2</v>
      </c>
      <c r="AE759" s="62"/>
      <c r="AF759" s="62">
        <f t="shared" si="1054"/>
        <v>5.3712224091452661E-2</v>
      </c>
      <c r="AG759" s="62"/>
      <c r="AH759" s="62">
        <f t="shared" si="1055"/>
        <v>0.6411009992500557</v>
      </c>
      <c r="AI759" s="62"/>
      <c r="AJ759" s="62">
        <f t="shared" si="1056"/>
        <v>0.18505381356791051</v>
      </c>
      <c r="AK759" s="62"/>
      <c r="AL759" s="62">
        <f t="shared" si="1057"/>
        <v>12.890933781948638</v>
      </c>
      <c r="AM759" s="62"/>
      <c r="AN759" s="62">
        <f t="shared" si="1058"/>
        <v>1.6721730141678659E-2</v>
      </c>
      <c r="AO759" s="62"/>
      <c r="AP759" s="64">
        <f t="shared" si="1059"/>
        <v>8.0466992318138502</v>
      </c>
      <c r="AQ759" s="64">
        <f t="shared" si="1060"/>
        <v>1.9242053789731057E-2</v>
      </c>
      <c r="AR759" s="64">
        <f t="shared" si="1061"/>
        <v>972.8081321473951</v>
      </c>
      <c r="AS759" s="64">
        <f t="shared" si="1062"/>
        <v>18.718826405867976</v>
      </c>
      <c r="AT759" s="64">
        <f t="shared" si="1063"/>
        <v>8.3781220360417324E-2</v>
      </c>
      <c r="AU759" s="64">
        <f t="shared" si="1064"/>
        <v>9.2547169811320753</v>
      </c>
      <c r="AV759" s="64">
        <f t="shared" si="1065"/>
        <v>6.232528589580685</v>
      </c>
      <c r="AW759" s="64">
        <f t="shared" si="1066"/>
        <v>6.4067398119122248E-3</v>
      </c>
      <c r="AX759" s="64">
        <f t="shared" si="1067"/>
        <v>9.7516099356025752</v>
      </c>
      <c r="AY759" s="64">
        <v>42.07</v>
      </c>
      <c r="AZ759" s="64">
        <v>549.67999999999995</v>
      </c>
      <c r="BA759" s="64">
        <v>85230.28</v>
      </c>
      <c r="BB759" s="64">
        <v>114.89</v>
      </c>
      <c r="BC759" s="64">
        <v>4574.09</v>
      </c>
      <c r="BD759" s="64">
        <v>1.32</v>
      </c>
      <c r="BE759" s="64">
        <v>792.39</v>
      </c>
      <c r="BF759" s="64">
        <v>1.2170000000000001</v>
      </c>
      <c r="BG759" s="64">
        <v>140.71</v>
      </c>
      <c r="BH759" s="64">
        <v>641.96</v>
      </c>
      <c r="BI759" s="64" t="s">
        <v>655</v>
      </c>
      <c r="BJ759" s="64" t="s">
        <v>656</v>
      </c>
      <c r="BK759" s="64">
        <v>23.31</v>
      </c>
      <c r="BL759" s="64">
        <v>159.28</v>
      </c>
      <c r="BM759" s="64">
        <v>149.94999999999999</v>
      </c>
      <c r="BN759" s="64">
        <v>59.35</v>
      </c>
      <c r="BO759" s="64">
        <v>11.97</v>
      </c>
      <c r="BP759" s="64">
        <v>49.47</v>
      </c>
      <c r="BQ759" s="64">
        <v>7.41</v>
      </c>
      <c r="BR759" s="64" t="s">
        <v>657</v>
      </c>
      <c r="BS759" s="64">
        <v>6.47</v>
      </c>
      <c r="BT759" s="64">
        <v>992.15</v>
      </c>
      <c r="BU759" s="64">
        <v>12.51</v>
      </c>
      <c r="BV759" s="64">
        <v>24.61</v>
      </c>
      <c r="BW759" s="64">
        <v>2.77</v>
      </c>
      <c r="BX759" s="64">
        <v>9.49</v>
      </c>
      <c r="BY759" s="64">
        <v>1.99</v>
      </c>
      <c r="BZ759" s="64">
        <v>0.33500000000000002</v>
      </c>
      <c r="CA759" s="64">
        <v>1.91</v>
      </c>
      <c r="CB759" s="64">
        <v>0.2</v>
      </c>
      <c r="CC759" s="64">
        <v>1.72</v>
      </c>
      <c r="CD759" s="64">
        <v>0.28699999999999998</v>
      </c>
      <c r="CE759" s="64">
        <v>0.89600000000000002</v>
      </c>
      <c r="CF759" s="64">
        <v>8.4000000000000005E-2</v>
      </c>
      <c r="CG759" s="64">
        <v>1.2010000000000001</v>
      </c>
      <c r="CH759" s="64">
        <v>0.108</v>
      </c>
      <c r="CI759" s="64">
        <v>2.0099999999999998</v>
      </c>
      <c r="CJ759" s="64">
        <v>0.65800000000000003</v>
      </c>
      <c r="CK759" s="64">
        <v>12.96</v>
      </c>
      <c r="CL759" s="64">
        <v>11.06</v>
      </c>
      <c r="CM759" s="64">
        <v>4.79</v>
      </c>
      <c r="CN759" s="64">
        <f>BU759/CL759</f>
        <v>1.1311030741410488</v>
      </c>
      <c r="CO759" s="64">
        <f>BU759/CG759</f>
        <v>10.416319733555369</v>
      </c>
      <c r="CP759" s="64">
        <f>BM759/BU759</f>
        <v>11.986410871302956</v>
      </c>
      <c r="CQ759" s="64">
        <f>BU759/BY759</f>
        <v>6.2864321608040203</v>
      </c>
      <c r="CR759" s="64">
        <f>BV759/CG759</f>
        <v>20.491257285595335</v>
      </c>
      <c r="CS759" s="64">
        <f>BP759/BS759</f>
        <v>7.6460587326120555</v>
      </c>
      <c r="CT759" s="64">
        <f>CK759/BX759</f>
        <v>1.3656480505795574</v>
      </c>
      <c r="CU759" s="64">
        <f>AY759/BO759</f>
        <v>3.5146198830409356</v>
      </c>
      <c r="CV759" s="64">
        <f>BQ759/BM759</f>
        <v>4.9416472157385802E-2</v>
      </c>
      <c r="CW759" s="64">
        <f>BT759/BV759</f>
        <v>40.314912637139372</v>
      </c>
      <c r="CX759" s="64">
        <f>BV759/CK759</f>
        <v>1.8989197530864197</v>
      </c>
      <c r="CY759" s="64">
        <f>CM759/CL759</f>
        <v>0.43309222423146471</v>
      </c>
      <c r="CZ759" s="64">
        <f>BT759/BU759</f>
        <v>79.308553157474023</v>
      </c>
      <c r="DA759" s="64">
        <f>CM759/CK759</f>
        <v>0.36959876543209874</v>
      </c>
      <c r="DB759" s="64">
        <f>BT759/BM759</f>
        <v>6.6165388462820944</v>
      </c>
      <c r="DC759" s="64">
        <f>BQ759/CJ759</f>
        <v>11.261398176291793</v>
      </c>
      <c r="DD759" s="64">
        <f>BT759/CL759</f>
        <v>89.706148282097644</v>
      </c>
      <c r="DE759" s="64">
        <f>CL759/CJ759</f>
        <v>16.808510638297872</v>
      </c>
      <c r="DF759" s="64">
        <f>BT759/BQ759</f>
        <v>133.89338731443993</v>
      </c>
      <c r="DG759" s="64">
        <f>BQ759/CL759</f>
        <v>0.66998191681735986</v>
      </c>
      <c r="DH759" s="64">
        <f>BM759/CI759</f>
        <v>74.601990049751251</v>
      </c>
      <c r="DI759" s="64">
        <f>BM759/BX759</f>
        <v>15.800842992623814</v>
      </c>
      <c r="DJ759" s="64">
        <f>BM759/BN759</f>
        <v>2.5265374894692498</v>
      </c>
      <c r="DK759" s="64">
        <f>BT759/BP759</f>
        <v>20.055589246007681</v>
      </c>
      <c r="DL759" s="64">
        <f>(AD759*0.59933)/BP759*10000</f>
        <v>9.6626468098991847</v>
      </c>
      <c r="DM759" s="64">
        <f>BP759/BQ759</f>
        <v>6.6761133603238862</v>
      </c>
      <c r="DN759" s="64">
        <f>CC759/CH759</f>
        <v>15.925925925925926</v>
      </c>
      <c r="DO759" s="64">
        <f>BU759/BQ759</f>
        <v>1.6882591093117407</v>
      </c>
      <c r="DP759" s="64">
        <f>BY759/CG759</f>
        <v>1.6569525395503746</v>
      </c>
      <c r="DQ759" s="64">
        <f>CJ759/CM759</f>
        <v>0.1373695198329854</v>
      </c>
      <c r="DR759" s="64">
        <f>BQ759/BP759</f>
        <v>0.14978775015160703</v>
      </c>
      <c r="DS759" s="64">
        <f>BV759/BZ759</f>
        <v>73.46268656716417</v>
      </c>
      <c r="DT759" s="64">
        <f>BV759/CI759</f>
        <v>12.243781094527364</v>
      </c>
      <c r="DU759" s="64">
        <f>BY759/BX759</f>
        <v>0.20969441517386722</v>
      </c>
      <c r="DV759" s="64">
        <f>BY759/BP759</f>
        <v>4.0226399838285833E-2</v>
      </c>
      <c r="DW759" s="64">
        <f>CH759/CI759</f>
        <v>5.3731343283582096E-2</v>
      </c>
      <c r="DX759" s="64">
        <f>(X759*0.83014)/BU759</f>
        <v>0.27505187207632997</v>
      </c>
      <c r="DY759" s="64">
        <f>BM759/CL759</f>
        <v>13.557866184448461</v>
      </c>
      <c r="DZ759" s="64">
        <f>BQ759/(AD759*0.59933)</f>
        <v>155.01730850614612</v>
      </c>
      <c r="EA759" s="64">
        <f>BP759/CI759</f>
        <v>24.611940298507466</v>
      </c>
      <c r="EB759" s="64">
        <f>BQ759/CM759</f>
        <v>1.546972860125261</v>
      </c>
      <c r="EC759" s="64">
        <f>BM759/BS759</f>
        <v>23.176197836166924</v>
      </c>
      <c r="ED759" s="64">
        <f>BV759/CM759</f>
        <v>5.1377870563674319</v>
      </c>
      <c r="EE759" s="64">
        <f>BN759/BX759</f>
        <v>6.2539515279241309</v>
      </c>
      <c r="EF759" s="64">
        <f>CM759/BU759</f>
        <v>0.38289368505195842</v>
      </c>
      <c r="EG759" s="64">
        <f>BT759/BU759*0.1</f>
        <v>7.9308553157474027</v>
      </c>
      <c r="EH759" s="64">
        <f>BT759/BU759*0.3</f>
        <v>23.792565947242206</v>
      </c>
      <c r="EI759" s="64">
        <f>DM759*1.1</f>
        <v>7.3437246963562757</v>
      </c>
      <c r="EJ759" s="64">
        <f>CY759*50</f>
        <v>21.654611211573236</v>
      </c>
      <c r="EK759" s="64">
        <f>CR759*1.5</f>
        <v>30.736885928393001</v>
      </c>
      <c r="EL759" s="64">
        <f>CI759/3</f>
        <v>0.66999999999999993</v>
      </c>
    </row>
    <row r="760" spans="1:142" s="31" customFormat="1">
      <c r="B760" s="31" t="s">
        <v>658</v>
      </c>
      <c r="C760" s="31" t="s">
        <v>506</v>
      </c>
      <c r="E760" s="18"/>
      <c r="F760" s="18"/>
      <c r="G760" s="18"/>
      <c r="H760" s="18"/>
      <c r="I760" s="64">
        <v>3.74</v>
      </c>
      <c r="J760" s="64">
        <v>3.98</v>
      </c>
      <c r="K760" s="64">
        <v>0.52290000000000003</v>
      </c>
      <c r="L760" s="64">
        <v>75.88</v>
      </c>
      <c r="M760" s="64">
        <v>8.0199999999999994E-2</v>
      </c>
      <c r="N760" s="64">
        <v>8.4400000000000003E-2</v>
      </c>
      <c r="O760" s="64">
        <v>0.69069999999999998</v>
      </c>
      <c r="P760" s="64">
        <v>2.4E-2</v>
      </c>
      <c r="Q760" s="64">
        <v>12.61</v>
      </c>
      <c r="R760" s="64">
        <v>3.0700000000000002E-2</v>
      </c>
      <c r="S760" s="64">
        <v>97.642899999999997</v>
      </c>
      <c r="V760" s="62">
        <f t="shared" si="1049"/>
        <v>3.830283615091318</v>
      </c>
      <c r="W760" s="62"/>
      <c r="X760" s="62">
        <f t="shared" si="1050"/>
        <v>4.0760772160597449</v>
      </c>
      <c r="Y760" s="62"/>
      <c r="Z760" s="62">
        <f t="shared" si="1051"/>
        <v>0.53552280810995989</v>
      </c>
      <c r="AA760" s="62"/>
      <c r="AB760" s="62">
        <f t="shared" si="1052"/>
        <v>77.711743506184277</v>
      </c>
      <c r="AC760" s="62"/>
      <c r="AD760" s="62">
        <f t="shared" si="1053"/>
        <v>8.2136028323615953E-2</v>
      </c>
      <c r="AE760" s="62"/>
      <c r="AF760" s="62">
        <f t="shared" si="1054"/>
        <v>8.6437416340563428E-2</v>
      </c>
      <c r="AG760" s="62"/>
      <c r="AH760" s="62">
        <f t="shared" si="1055"/>
        <v>0.70737350078705163</v>
      </c>
      <c r="AI760" s="62"/>
      <c r="AJ760" s="62">
        <f t="shared" si="1056"/>
        <v>2.4579360096842678E-2</v>
      </c>
      <c r="AK760" s="62"/>
      <c r="AL760" s="62">
        <f t="shared" si="1057"/>
        <v>12.914405450882757</v>
      </c>
      <c r="AM760" s="62"/>
      <c r="AN760" s="62">
        <f t="shared" si="1058"/>
        <v>3.1441098123877929E-2</v>
      </c>
      <c r="AO760" s="62"/>
      <c r="AP760" s="64">
        <f t="shared" si="1059"/>
        <v>7.9063608311510629</v>
      </c>
      <c r="AQ760" s="64">
        <f t="shared" si="1060"/>
        <v>2.0150753768844218E-2</v>
      </c>
      <c r="AR760" s="64">
        <f t="shared" si="1061"/>
        <v>946.13466334164593</v>
      </c>
      <c r="AS760" s="64">
        <f t="shared" si="1062"/>
        <v>19.065326633165828</v>
      </c>
      <c r="AT760" s="64">
        <f t="shared" si="1063"/>
        <v>0.12219487476473144</v>
      </c>
      <c r="AU760" s="64">
        <f t="shared" si="1064"/>
        <v>6.1954976303317535</v>
      </c>
      <c r="AV760" s="64">
        <f t="shared" si="1065"/>
        <v>6.5199501246882798</v>
      </c>
      <c r="AW760" s="64">
        <f t="shared" si="1066"/>
        <v>6.891143911439114E-3</v>
      </c>
      <c r="AX760" s="64">
        <f t="shared" si="1067"/>
        <v>13.897579450024701</v>
      </c>
      <c r="AY760" s="64">
        <v>41.45</v>
      </c>
      <c r="AZ760" s="64">
        <v>589.42999999999995</v>
      </c>
      <c r="BA760" s="64">
        <v>86501.42</v>
      </c>
      <c r="BB760" s="64">
        <v>88.41</v>
      </c>
      <c r="BC760" s="64">
        <v>4574.09</v>
      </c>
      <c r="BD760" s="64">
        <v>1.61</v>
      </c>
      <c r="BE760" s="64">
        <v>789.79</v>
      </c>
      <c r="BF760" s="64">
        <v>1.2649999999999999</v>
      </c>
      <c r="BG760" s="64">
        <v>85.7</v>
      </c>
      <c r="BH760" s="64">
        <v>635.27</v>
      </c>
      <c r="BI760" s="64" t="s">
        <v>656</v>
      </c>
      <c r="BJ760" s="64">
        <v>1.77</v>
      </c>
      <c r="BK760" s="64">
        <v>26.9</v>
      </c>
      <c r="BL760" s="64">
        <v>198.91</v>
      </c>
      <c r="BM760" s="64">
        <v>159.32</v>
      </c>
      <c r="BN760" s="64">
        <v>64.37</v>
      </c>
      <c r="BO760" s="64">
        <v>12.57</v>
      </c>
      <c r="BP760" s="64">
        <v>58.13</v>
      </c>
      <c r="BQ760" s="64">
        <v>7.4</v>
      </c>
      <c r="BR760" s="64">
        <v>2.58</v>
      </c>
      <c r="BS760" s="64">
        <v>6.93</v>
      </c>
      <c r="BT760" s="64">
        <v>1122.8900000000001</v>
      </c>
      <c r="BU760" s="64">
        <v>13.6</v>
      </c>
      <c r="BV760" s="64">
        <v>29.09</v>
      </c>
      <c r="BW760" s="64">
        <v>2.6659999999999999</v>
      </c>
      <c r="BX760" s="64">
        <v>11.71</v>
      </c>
      <c r="BY760" s="64">
        <v>2.25</v>
      </c>
      <c r="BZ760" s="64">
        <v>0.121</v>
      </c>
      <c r="CA760" s="64">
        <v>1.75</v>
      </c>
      <c r="CB760" s="64">
        <v>0.151</v>
      </c>
      <c r="CC760" s="64">
        <v>1.76</v>
      </c>
      <c r="CD760" s="64">
        <v>0.315</v>
      </c>
      <c r="CE760" s="64">
        <v>1.2569999999999999</v>
      </c>
      <c r="CF760" s="64">
        <v>0.13</v>
      </c>
      <c r="CG760" s="64">
        <v>1.2569999999999999</v>
      </c>
      <c r="CH760" s="64">
        <v>0.20100000000000001</v>
      </c>
      <c r="CI760" s="64">
        <v>2.17</v>
      </c>
      <c r="CJ760" s="64">
        <v>0.8</v>
      </c>
      <c r="CK760" s="64">
        <v>15.01</v>
      </c>
      <c r="CL760" s="64">
        <v>12.02</v>
      </c>
      <c r="CM760" s="64">
        <v>5.36</v>
      </c>
      <c r="CN760" s="64">
        <f>BU760/CL760</f>
        <v>1.1314475873544094</v>
      </c>
      <c r="CO760" s="64">
        <f>BU760/CG760</f>
        <v>10.819411296738267</v>
      </c>
      <c r="CP760" s="64">
        <f>BM760/BU760</f>
        <v>11.714705882352941</v>
      </c>
      <c r="CQ760" s="64">
        <f>BU760/BY760</f>
        <v>6.0444444444444443</v>
      </c>
      <c r="CR760" s="64">
        <f>BV760/CG760</f>
        <v>23.142402545743835</v>
      </c>
      <c r="CS760" s="64">
        <f>BP760/BS760</f>
        <v>8.388167388167389</v>
      </c>
      <c r="CT760" s="64">
        <f>CK760/BX760</f>
        <v>1.2818104184457728</v>
      </c>
      <c r="CU760" s="64">
        <f>AY760/BO760</f>
        <v>3.2975338106603025</v>
      </c>
      <c r="CV760" s="64">
        <f>BQ760/BM760</f>
        <v>4.6447401456188808E-2</v>
      </c>
      <c r="CW760" s="64">
        <f>BT760/BV760</f>
        <v>38.600550017188041</v>
      </c>
      <c r="CX760" s="64">
        <f>BV760/CK760</f>
        <v>1.9380413057961359</v>
      </c>
      <c r="CY760" s="64">
        <f>CM760/CL760</f>
        <v>0.44592346089850254</v>
      </c>
      <c r="CZ760" s="64">
        <f>BT760/BU760</f>
        <v>82.5654411764706</v>
      </c>
      <c r="DA760" s="64">
        <f>CM760/CK760</f>
        <v>0.35709526982011996</v>
      </c>
      <c r="DB760" s="64">
        <f>BT760/BM760</f>
        <v>7.0480165704243039</v>
      </c>
      <c r="DC760" s="64">
        <f>BQ760/CJ760</f>
        <v>9.25</v>
      </c>
      <c r="DD760" s="64">
        <f>BT760/CL760</f>
        <v>93.418469217970056</v>
      </c>
      <c r="DE760" s="64">
        <f>CL760/CJ760</f>
        <v>15.024999999999999</v>
      </c>
      <c r="DF760" s="64">
        <f>BT760/BQ760</f>
        <v>151.7418918918919</v>
      </c>
      <c r="DG760" s="64">
        <f>BQ760/CL760</f>
        <v>0.6156405990016639</v>
      </c>
      <c r="DH760" s="64">
        <f>BM760/CI760</f>
        <v>73.41935483870968</v>
      </c>
      <c r="DI760" s="64">
        <f>BM760/BX760</f>
        <v>13.605465414175917</v>
      </c>
      <c r="DJ760" s="64">
        <f>BM760/BN760</f>
        <v>2.4750660245455953</v>
      </c>
      <c r="DK760" s="64">
        <f>BT760/BP760</f>
        <v>19.316875967658696</v>
      </c>
      <c r="DL760" s="64">
        <f>(AD760*0.59933)/BP760*10000</f>
        <v>8.4683615783920096</v>
      </c>
      <c r="DM760" s="64">
        <f>BP760/BQ760</f>
        <v>7.8554054054054054</v>
      </c>
      <c r="DN760" s="64">
        <f>CC760/CH760</f>
        <v>8.756218905472636</v>
      </c>
      <c r="DO760" s="64">
        <f>BU760/BQ760</f>
        <v>1.8378378378378377</v>
      </c>
      <c r="DP760" s="64">
        <f>BY760/CG760</f>
        <v>1.7899761336515514</v>
      </c>
      <c r="DQ760" s="64">
        <f>CJ760/CM760</f>
        <v>0.14925373134328357</v>
      </c>
      <c r="DR760" s="64">
        <f>BQ760/BP760</f>
        <v>0.1273008773438844</v>
      </c>
      <c r="DS760" s="64">
        <f>BV760/BZ760</f>
        <v>240.41322314049589</v>
      </c>
      <c r="DT760" s="64">
        <f>BV760/CI760</f>
        <v>13.405529953917052</v>
      </c>
      <c r="DU760" s="64">
        <f>BY760/BX760</f>
        <v>0.19214346712211783</v>
      </c>
      <c r="DV760" s="64">
        <f>BY760/BP760</f>
        <v>3.8706347841045929E-2</v>
      </c>
      <c r="DW760" s="64">
        <f>CH760/CI760</f>
        <v>9.2626728110599091E-2</v>
      </c>
      <c r="DX760" s="64">
        <f>(X760*0.83014)/BU760</f>
        <v>0.2488025544220468</v>
      </c>
      <c r="DY760" s="64">
        <f>BM760/CL760</f>
        <v>13.254575707154743</v>
      </c>
      <c r="DZ760" s="64">
        <f>BQ760/(AD760*0.59933)</f>
        <v>150.32527386254634</v>
      </c>
      <c r="EA760" s="64">
        <f>BP760/CI760</f>
        <v>26.788018433179726</v>
      </c>
      <c r="EB760" s="64">
        <f>BQ760/CM760</f>
        <v>1.380597014925373</v>
      </c>
      <c r="EC760" s="64">
        <f>BM760/BS760</f>
        <v>22.98989898989899</v>
      </c>
      <c r="ED760" s="64">
        <f>BV760/CM760</f>
        <v>5.4272388059701493</v>
      </c>
      <c r="EE760" s="64">
        <f>BN760/BX760</f>
        <v>5.4970111016225447</v>
      </c>
      <c r="EF760" s="64">
        <f>CM760/BU760</f>
        <v>0.39411764705882357</v>
      </c>
      <c r="EG760" s="64">
        <f>BT760/BU760*0.1</f>
        <v>8.25654411764706</v>
      </c>
      <c r="EH760" s="64">
        <f>BT760/BU760*0.3</f>
        <v>24.76963235294118</v>
      </c>
      <c r="EI760" s="64">
        <f>DM760*1.1</f>
        <v>8.6409459459459459</v>
      </c>
      <c r="EJ760" s="64">
        <f>CY760*50</f>
        <v>22.296173044925126</v>
      </c>
      <c r="EK760" s="64">
        <f>CR760*1.5</f>
        <v>34.713603818615752</v>
      </c>
      <c r="EL760" s="64">
        <f>CI760/3</f>
        <v>0.72333333333333327</v>
      </c>
    </row>
    <row r="761" spans="1:142" s="31" customFormat="1">
      <c r="B761" s="31" t="s">
        <v>659</v>
      </c>
      <c r="C761" s="31" t="s">
        <v>506</v>
      </c>
      <c r="E761" s="18"/>
      <c r="F761" s="18"/>
      <c r="G761" s="18"/>
      <c r="H761" s="18"/>
      <c r="I761" s="64">
        <v>3.8</v>
      </c>
      <c r="J761" s="64">
        <v>4.04</v>
      </c>
      <c r="K761" s="64">
        <v>0.62629999999999997</v>
      </c>
      <c r="L761" s="64">
        <v>76.47</v>
      </c>
      <c r="M761" s="64">
        <v>5.0599999999999999E-2</v>
      </c>
      <c r="N761" s="64">
        <v>7.8399999999999997E-2</v>
      </c>
      <c r="O761" s="64">
        <v>0.61929999999999996</v>
      </c>
      <c r="P761" s="64">
        <v>0.13730000000000001</v>
      </c>
      <c r="Q761" s="64">
        <v>12.46</v>
      </c>
      <c r="R761" s="64">
        <v>0</v>
      </c>
      <c r="S761" s="64">
        <v>98.281999999999996</v>
      </c>
      <c r="V761" s="62">
        <f t="shared" si="1049"/>
        <v>3.8664251846726767</v>
      </c>
      <c r="W761" s="62"/>
      <c r="X761" s="62">
        <f t="shared" si="1050"/>
        <v>4.1106204594941094</v>
      </c>
      <c r="Y761" s="62"/>
      <c r="Z761" s="62">
        <f t="shared" si="1051"/>
        <v>0.63724791925276247</v>
      </c>
      <c r="AA761" s="62"/>
      <c r="AB761" s="62">
        <f t="shared" si="1052"/>
        <v>77.806719439978835</v>
      </c>
      <c r="AC761" s="62"/>
      <c r="AD761" s="62">
        <f t="shared" si="1053"/>
        <v>5.1484503774851961E-2</v>
      </c>
      <c r="AE761" s="62"/>
      <c r="AF761" s="62">
        <f t="shared" si="1054"/>
        <v>7.9770456441667859E-2</v>
      </c>
      <c r="AG761" s="62"/>
      <c r="AH761" s="62">
        <f t="shared" si="1055"/>
        <v>0.63012555707047069</v>
      </c>
      <c r="AI761" s="62"/>
      <c r="AJ761" s="62">
        <f t="shared" si="1056"/>
        <v>0.13970004680409434</v>
      </c>
      <c r="AK761" s="62"/>
      <c r="AL761" s="62">
        <f t="shared" si="1057"/>
        <v>12.677804684479357</v>
      </c>
      <c r="AM761" s="62"/>
      <c r="AN761" s="62">
        <f t="shared" si="1058"/>
        <v>0</v>
      </c>
      <c r="AO761" s="62"/>
      <c r="AP761" s="64">
        <f t="shared" si="1059"/>
        <v>7.9770456441667861</v>
      </c>
      <c r="AQ761" s="64">
        <f t="shared" si="1060"/>
        <v>1.2524752475247524E-2</v>
      </c>
      <c r="AR761" s="64">
        <f t="shared" si="1061"/>
        <v>1511.2648221343873</v>
      </c>
      <c r="AS761" s="64">
        <f t="shared" si="1062"/>
        <v>18.928217821782177</v>
      </c>
      <c r="AT761" s="64">
        <f t="shared" si="1063"/>
        <v>0.12659454222509287</v>
      </c>
      <c r="AU761" s="64">
        <f t="shared" si="1064"/>
        <v>7.9885204081632653</v>
      </c>
      <c r="AV761" s="64">
        <f t="shared" si="1065"/>
        <v>12.377470355731225</v>
      </c>
      <c r="AW761" s="64">
        <f t="shared" si="1066"/>
        <v>8.1901399241532634E-3</v>
      </c>
      <c r="AX761" s="64">
        <f t="shared" si="1067"/>
        <v>11.125301546757486</v>
      </c>
      <c r="AY761" s="64">
        <v>19.239999999999998</v>
      </c>
      <c r="AZ761" s="64">
        <v>378.13</v>
      </c>
      <c r="BA761" s="64">
        <v>58857.72</v>
      </c>
      <c r="BB761" s="64">
        <v>61.38</v>
      </c>
      <c r="BC761" s="64">
        <v>4574.09</v>
      </c>
      <c r="BD761" s="64" t="s">
        <v>660</v>
      </c>
      <c r="BE761" s="64">
        <v>432.32</v>
      </c>
      <c r="BF761" s="64">
        <v>0.72899999999999998</v>
      </c>
      <c r="BG761" s="64">
        <v>88.17</v>
      </c>
      <c r="BH761" s="64">
        <v>328.85</v>
      </c>
      <c r="BI761" s="64" t="s">
        <v>661</v>
      </c>
      <c r="BJ761" s="64" t="s">
        <v>662</v>
      </c>
      <c r="BK761" s="64">
        <v>9.36</v>
      </c>
      <c r="BL761" s="64">
        <v>134.1</v>
      </c>
      <c r="BM761" s="64">
        <v>85.96</v>
      </c>
      <c r="BN761" s="64">
        <v>74.540000000000006</v>
      </c>
      <c r="BO761" s="64">
        <v>7.13</v>
      </c>
      <c r="BP761" s="64">
        <v>36.32</v>
      </c>
      <c r="BQ761" s="64">
        <v>4.0999999999999996</v>
      </c>
      <c r="BR761" s="64">
        <v>0.49</v>
      </c>
      <c r="BS761" s="64">
        <v>3.6</v>
      </c>
      <c r="BT761" s="64">
        <v>664.85</v>
      </c>
      <c r="BU761" s="64">
        <v>10.47</v>
      </c>
      <c r="BV761" s="64">
        <v>17.72</v>
      </c>
      <c r="BW761" s="64">
        <v>2.105</v>
      </c>
      <c r="BX761" s="64">
        <v>7.51</v>
      </c>
      <c r="BY761" s="64">
        <v>1.4490000000000001</v>
      </c>
      <c r="BZ761" s="64">
        <v>0.28499999999999998</v>
      </c>
      <c r="CA761" s="64">
        <v>1.0409999999999999</v>
      </c>
      <c r="CB761" s="64">
        <v>0.13200000000000001</v>
      </c>
      <c r="CC761" s="64">
        <v>0.95299999999999996</v>
      </c>
      <c r="CD761" s="64">
        <v>0.21199999999999999</v>
      </c>
      <c r="CE761" s="64">
        <v>0.74</v>
      </c>
      <c r="CF761" s="64">
        <v>0.13300000000000001</v>
      </c>
      <c r="CG761" s="64">
        <v>0.44600000000000001</v>
      </c>
      <c r="CH761" s="64">
        <v>0.13400000000000001</v>
      </c>
      <c r="CI761" s="64">
        <v>1.135</v>
      </c>
      <c r="CJ761" s="64">
        <v>0.33300000000000002</v>
      </c>
      <c r="CK761" s="64">
        <v>14.06</v>
      </c>
      <c r="CL761" s="64">
        <v>7.13</v>
      </c>
      <c r="CM761" s="64">
        <v>2.86</v>
      </c>
      <c r="CN761" s="64">
        <f>BU761/CL761</f>
        <v>1.4684431977559609</v>
      </c>
      <c r="CO761" s="64">
        <f>BU761/CG761</f>
        <v>23.475336322869957</v>
      </c>
      <c r="CP761" s="64">
        <f>BM761/BU761</f>
        <v>8.2101241642788914</v>
      </c>
      <c r="CQ761" s="64">
        <f>BU761/BY761</f>
        <v>7.2256728778467911</v>
      </c>
      <c r="CR761" s="64">
        <f>BV761/CG761</f>
        <v>39.730941704035871</v>
      </c>
      <c r="CS761" s="64">
        <f>BP761/BS761</f>
        <v>10.088888888888889</v>
      </c>
      <c r="CT761" s="64">
        <f>CK761/BX761</f>
        <v>1.8721704394141145</v>
      </c>
      <c r="CU761" s="64">
        <f>AY761/BO761</f>
        <v>2.6984572230014026</v>
      </c>
      <c r="CV761" s="64">
        <f>BQ761/BM761</f>
        <v>4.7696603071195907E-2</v>
      </c>
      <c r="CW761" s="64">
        <f>BT761/BV761</f>
        <v>37.519751693002263</v>
      </c>
      <c r="CX761" s="64">
        <f>BV761/CK761</f>
        <v>1.2603129445234706</v>
      </c>
      <c r="CY761" s="64">
        <f>CM761/CL761</f>
        <v>0.40112201963534361</v>
      </c>
      <c r="CZ761" s="64">
        <f>BT761/BU761</f>
        <v>63.500477554918817</v>
      </c>
      <c r="DA761" s="64">
        <f>CM761/CK761</f>
        <v>0.20341394025604551</v>
      </c>
      <c r="DB761" s="64">
        <f>BT761/BM761</f>
        <v>7.7344113541181949</v>
      </c>
      <c r="DC761" s="64">
        <f>BQ761/CJ761</f>
        <v>12.31231231231231</v>
      </c>
      <c r="DD761" s="64">
        <f>BT761/CL761</f>
        <v>93.246844319775605</v>
      </c>
      <c r="DE761" s="64">
        <f>CL761/CJ761</f>
        <v>21.411411411411411</v>
      </c>
      <c r="DF761" s="64">
        <f>BT761/BQ761</f>
        <v>162.15853658536588</v>
      </c>
      <c r="DG761" s="64">
        <f>BQ761/CL761</f>
        <v>0.57503506311360442</v>
      </c>
      <c r="DH761" s="64">
        <f>BM761/CI761</f>
        <v>75.735682819383257</v>
      </c>
      <c r="DI761" s="64">
        <f>BM761/BX761</f>
        <v>11.446071904127828</v>
      </c>
      <c r="DJ761" s="64">
        <f>BM761/BN761</f>
        <v>1.1532063321706465</v>
      </c>
      <c r="DK761" s="64">
        <f>BT761/BP761</f>
        <v>18.305341409691632</v>
      </c>
      <c r="DL761" s="64">
        <f>(AD761*0.59933)/BP761*10000</f>
        <v>8.495651885292407</v>
      </c>
      <c r="DM761" s="64">
        <f>BP761/BQ761</f>
        <v>8.8585365853658544</v>
      </c>
      <c r="DN761" s="64">
        <f>CC761/CH761</f>
        <v>7.111940298507462</v>
      </c>
      <c r="DO761" s="64">
        <f>BU761/BQ761</f>
        <v>2.5536585365853663</v>
      </c>
      <c r="DP761" s="64">
        <f>BY761/CG761</f>
        <v>3.2488789237668163</v>
      </c>
      <c r="DQ761" s="64">
        <f>CJ761/CM761</f>
        <v>0.11643356643356645</v>
      </c>
      <c r="DR761" s="64">
        <f>BQ761/BP761</f>
        <v>0.11288546255506607</v>
      </c>
      <c r="DS761" s="64">
        <f>BV761/BZ761</f>
        <v>62.175438596491226</v>
      </c>
      <c r="DT761" s="64">
        <f>BV761/CI761</f>
        <v>15.612334801762113</v>
      </c>
      <c r="DU761" s="64">
        <f>BY761/BX761</f>
        <v>0.19294274300932093</v>
      </c>
      <c r="DV761" s="64">
        <f>BY761/BP761</f>
        <v>3.9895374449339209E-2</v>
      </c>
      <c r="DW761" s="64">
        <f>CH761/CI761</f>
        <v>0.11806167400881058</v>
      </c>
      <c r="DX761" s="64">
        <f>(X761*0.83014)/BU761</f>
        <v>0.32592077060596369</v>
      </c>
      <c r="DY761" s="64">
        <f>BM761/CL761</f>
        <v>12.05610098176718</v>
      </c>
      <c r="DZ761" s="64">
        <f>BQ761/(AD761*0.59933)</f>
        <v>132.87439749090038</v>
      </c>
      <c r="EA761" s="64">
        <f>BP761/CI761</f>
        <v>32</v>
      </c>
      <c r="EB761" s="64">
        <f>BQ761/CM761</f>
        <v>1.4335664335664335</v>
      </c>
      <c r="EC761" s="64">
        <f>BM761/BS761</f>
        <v>23.877777777777776</v>
      </c>
      <c r="ED761" s="64">
        <f>BV761/CM761</f>
        <v>6.1958041958041958</v>
      </c>
      <c r="EE761" s="64">
        <f>BN761/BX761</f>
        <v>9.9254327563249021</v>
      </c>
      <c r="EF761" s="64">
        <f>CM761/BU761</f>
        <v>0.27316141356255969</v>
      </c>
      <c r="EG761" s="64">
        <f>BT761/BU761*0.1</f>
        <v>6.3500477554918824</v>
      </c>
      <c r="EH761" s="64">
        <f>BT761/BU761*0.3</f>
        <v>19.050143266475644</v>
      </c>
      <c r="EI761" s="64">
        <f>DM761*1.1</f>
        <v>9.7443902439024406</v>
      </c>
      <c r="EJ761" s="64">
        <f>CY761*50</f>
        <v>20.05610098176718</v>
      </c>
      <c r="EK761" s="64">
        <f>CR761*1.5</f>
        <v>59.596412556053806</v>
      </c>
      <c r="EL761" s="64">
        <f>CI761/3</f>
        <v>0.37833333333333335</v>
      </c>
    </row>
    <row r="762" spans="1:142" s="31" customFormat="1">
      <c r="B762" s="31" t="s">
        <v>663</v>
      </c>
      <c r="C762" s="31" t="s">
        <v>506</v>
      </c>
      <c r="E762" s="18"/>
      <c r="F762" s="18"/>
      <c r="G762" s="18"/>
      <c r="H762" s="18"/>
      <c r="I762" s="64">
        <v>3.74</v>
      </c>
      <c r="J762" s="64">
        <v>4.07</v>
      </c>
      <c r="K762" s="64">
        <v>0.51619999999999999</v>
      </c>
      <c r="L762" s="64">
        <v>75.91</v>
      </c>
      <c r="M762" s="64">
        <v>9.7500000000000003E-2</v>
      </c>
      <c r="N762" s="64">
        <v>6.59E-2</v>
      </c>
      <c r="O762" s="64">
        <v>0.61950000000000005</v>
      </c>
      <c r="P762" s="64">
        <v>6.7999999999999996E-3</v>
      </c>
      <c r="Q762" s="64">
        <v>12.39</v>
      </c>
      <c r="R762" s="64">
        <v>6.3E-3</v>
      </c>
      <c r="S762" s="64">
        <v>97.422300000000007</v>
      </c>
      <c r="V762" s="62">
        <f t="shared" si="1049"/>
        <v>3.8389567891540231</v>
      </c>
      <c r="W762" s="62"/>
      <c r="X762" s="62">
        <f t="shared" si="1050"/>
        <v>4.1776882705499663</v>
      </c>
      <c r="Y762" s="62"/>
      <c r="Z762" s="62">
        <f t="shared" si="1051"/>
        <v>0.52985815362601774</v>
      </c>
      <c r="AA762" s="62"/>
      <c r="AB762" s="62">
        <f t="shared" si="1052"/>
        <v>77.918505311412261</v>
      </c>
      <c r="AC762" s="62"/>
      <c r="AD762" s="62">
        <f t="shared" si="1053"/>
        <v>0.10007975586698323</v>
      </c>
      <c r="AE762" s="62"/>
      <c r="AF762" s="62">
        <f t="shared" si="1054"/>
        <v>6.7643650375735317E-2</v>
      </c>
      <c r="AG762" s="62"/>
      <c r="AH762" s="62">
        <f t="shared" si="1055"/>
        <v>0.63589137189329337</v>
      </c>
      <c r="AI762" s="62"/>
      <c r="AJ762" s="62">
        <f t="shared" si="1056"/>
        <v>6.9799214348254968E-3</v>
      </c>
      <c r="AK762" s="62"/>
      <c r="AL762" s="62">
        <f t="shared" si="1057"/>
        <v>12.717827437865866</v>
      </c>
      <c r="AM762" s="62"/>
      <c r="AN762" s="62">
        <f t="shared" si="1058"/>
        <v>6.4666919175589152E-3</v>
      </c>
      <c r="AO762" s="62"/>
      <c r="AP762" s="64">
        <f t="shared" si="1059"/>
        <v>8.0166450597039898</v>
      </c>
      <c r="AQ762" s="64">
        <f t="shared" si="1060"/>
        <v>2.3955773955773956E-2</v>
      </c>
      <c r="AR762" s="64">
        <f t="shared" si="1061"/>
        <v>778.56410256410243</v>
      </c>
      <c r="AS762" s="64">
        <f t="shared" si="1062"/>
        <v>18.651105651105649</v>
      </c>
      <c r="AT762" s="64">
        <f t="shared" si="1063"/>
        <v>0.10637610976594027</v>
      </c>
      <c r="AU762" s="64">
        <f t="shared" si="1064"/>
        <v>7.8330804248861909</v>
      </c>
      <c r="AV762" s="64">
        <f t="shared" si="1065"/>
        <v>5.294358974358973</v>
      </c>
      <c r="AW762" s="64">
        <f t="shared" si="1066"/>
        <v>6.8001580819391384E-3</v>
      </c>
      <c r="AX762" s="64">
        <f t="shared" si="1067"/>
        <v>11.321078852430855</v>
      </c>
      <c r="AY762" s="64"/>
      <c r="AZ762" s="64"/>
      <c r="BA762" s="64"/>
      <c r="BB762" s="64"/>
      <c r="BC762" s="64"/>
      <c r="BD762" s="64"/>
      <c r="BE762" s="64"/>
      <c r="BF762" s="64"/>
      <c r="BG762" s="64"/>
      <c r="BH762" s="64"/>
      <c r="BI762" s="64"/>
      <c r="BJ762" s="64"/>
      <c r="BK762" s="64"/>
      <c r="BL762" s="64"/>
      <c r="BM762" s="64"/>
      <c r="BN762" s="64"/>
      <c r="BO762" s="64"/>
      <c r="BP762" s="64"/>
      <c r="BQ762" s="64"/>
      <c r="BR762" s="64"/>
      <c r="BS762" s="64"/>
      <c r="BT762" s="64"/>
      <c r="BU762" s="64"/>
      <c r="BV762" s="64"/>
      <c r="BW762" s="64"/>
      <c r="BX762" s="64"/>
      <c r="BY762" s="64"/>
      <c r="BZ762" s="64"/>
      <c r="CA762" s="64"/>
      <c r="CB762" s="64"/>
      <c r="CC762" s="64"/>
      <c r="CD762" s="64"/>
      <c r="CE762" s="64"/>
      <c r="CF762" s="64"/>
      <c r="CG762" s="64"/>
      <c r="CH762" s="64"/>
      <c r="CI762" s="64"/>
      <c r="CJ762" s="64"/>
      <c r="CK762" s="64"/>
      <c r="CL762" s="64"/>
      <c r="CM762" s="64"/>
      <c r="CN762" s="64"/>
      <c r="CO762" s="64"/>
      <c r="CP762" s="64"/>
      <c r="CQ762" s="64"/>
      <c r="CR762" s="64"/>
      <c r="CS762" s="64"/>
      <c r="CT762" s="64"/>
      <c r="CU762" s="64"/>
      <c r="CV762" s="64"/>
      <c r="CW762" s="64"/>
      <c r="CX762" s="64"/>
      <c r="CY762" s="64"/>
      <c r="CZ762" s="64"/>
      <c r="DA762" s="64"/>
      <c r="DB762" s="64"/>
      <c r="DC762" s="64"/>
      <c r="DD762" s="64"/>
      <c r="DE762" s="64"/>
      <c r="DF762" s="64"/>
      <c r="DG762" s="64"/>
      <c r="DH762" s="64"/>
      <c r="DI762" s="64"/>
      <c r="DJ762" s="64"/>
      <c r="DK762" s="64"/>
      <c r="DL762" s="64"/>
      <c r="DM762" s="64"/>
      <c r="DN762" s="64"/>
      <c r="DO762" s="64"/>
      <c r="DP762" s="64"/>
      <c r="DQ762" s="64"/>
      <c r="DR762" s="64"/>
      <c r="DS762" s="64"/>
      <c r="DT762" s="64"/>
      <c r="DU762" s="64"/>
      <c r="DV762" s="64"/>
      <c r="DW762" s="64"/>
      <c r="DX762" s="64"/>
      <c r="DY762" s="64"/>
      <c r="DZ762" s="64"/>
      <c r="EA762" s="64"/>
      <c r="EB762" s="64"/>
      <c r="EC762" s="64"/>
      <c r="ED762" s="64"/>
      <c r="EE762" s="64"/>
      <c r="EF762" s="64"/>
      <c r="EG762" s="64"/>
      <c r="EH762" s="64"/>
      <c r="EI762" s="64"/>
      <c r="EJ762" s="64"/>
      <c r="EK762" s="64"/>
      <c r="EL762" s="64"/>
    </row>
    <row r="763" spans="1:142" s="31" customFormat="1">
      <c r="B763" s="31" t="s">
        <v>664</v>
      </c>
      <c r="C763" s="31" t="s">
        <v>506</v>
      </c>
      <c r="E763" s="18"/>
      <c r="F763" s="18"/>
      <c r="G763" s="18"/>
      <c r="H763" s="18"/>
      <c r="I763" s="64">
        <v>3.71</v>
      </c>
      <c r="J763" s="64">
        <v>4.12</v>
      </c>
      <c r="K763" s="64">
        <v>0.69310000000000005</v>
      </c>
      <c r="L763" s="64">
        <v>74.38</v>
      </c>
      <c r="M763" s="64">
        <v>9.9500000000000005E-2</v>
      </c>
      <c r="N763" s="64">
        <v>4.7500000000000001E-2</v>
      </c>
      <c r="O763" s="64">
        <v>0.59750000000000003</v>
      </c>
      <c r="P763" s="64">
        <v>6.54E-2</v>
      </c>
      <c r="Q763" s="64">
        <v>12.46</v>
      </c>
      <c r="R763" s="64">
        <v>1.4200000000000001E-2</v>
      </c>
      <c r="S763" s="64">
        <v>96.187299999999993</v>
      </c>
      <c r="V763" s="62">
        <f t="shared" si="1049"/>
        <v>3.8570580523624223</v>
      </c>
      <c r="W763" s="62"/>
      <c r="X763" s="62">
        <f t="shared" si="1050"/>
        <v>4.283309750871477</v>
      </c>
      <c r="Y763" s="62"/>
      <c r="Z763" s="62">
        <f t="shared" si="1051"/>
        <v>0.72057329813811188</v>
      </c>
      <c r="AA763" s="62"/>
      <c r="AB763" s="62">
        <f t="shared" si="1052"/>
        <v>77.328295939276799</v>
      </c>
      <c r="AC763" s="62"/>
      <c r="AD763" s="62">
        <f t="shared" si="1053"/>
        <v>0.10344400976012426</v>
      </c>
      <c r="AE763" s="62"/>
      <c r="AF763" s="62">
        <f t="shared" si="1054"/>
        <v>4.938281872970756E-2</v>
      </c>
      <c r="AG763" s="62"/>
      <c r="AH763" s="62">
        <f t="shared" si="1055"/>
        <v>0.62118387770526884</v>
      </c>
      <c r="AI763" s="62"/>
      <c r="AJ763" s="62">
        <f t="shared" si="1056"/>
        <v>6.7992344103639454E-2</v>
      </c>
      <c r="AK763" s="62"/>
      <c r="AL763" s="62">
        <f t="shared" si="1057"/>
        <v>12.95389308151908</v>
      </c>
      <c r="AM763" s="62"/>
      <c r="AN763" s="62">
        <f t="shared" si="1058"/>
        <v>1.4762863704459946E-2</v>
      </c>
      <c r="AO763" s="62"/>
      <c r="AP763" s="64">
        <f t="shared" si="1059"/>
        <v>8.1403678032339002</v>
      </c>
      <c r="AQ763" s="64">
        <f t="shared" si="1060"/>
        <v>2.4150485436893201E-2</v>
      </c>
      <c r="AR763" s="64">
        <f t="shared" si="1061"/>
        <v>747.53768844221099</v>
      </c>
      <c r="AS763" s="64">
        <f t="shared" si="1062"/>
        <v>18.053398058252423</v>
      </c>
      <c r="AT763" s="64">
        <f t="shared" si="1063"/>
        <v>7.9497907949790794E-2</v>
      </c>
      <c r="AU763" s="64">
        <f t="shared" si="1064"/>
        <v>14.591578947368422</v>
      </c>
      <c r="AV763" s="64">
        <f t="shared" si="1065"/>
        <v>6.9658291457286436</v>
      </c>
      <c r="AW763" s="64">
        <f t="shared" si="1066"/>
        <v>9.3183651519225617E-3</v>
      </c>
      <c r="AX763" s="64">
        <f t="shared" si="1067"/>
        <v>6.4137186065352418</v>
      </c>
      <c r="AY763" s="64"/>
      <c r="AZ763" s="64"/>
      <c r="BA763" s="64"/>
      <c r="BB763" s="64"/>
      <c r="BC763" s="64"/>
      <c r="BD763" s="64"/>
      <c r="BE763" s="64"/>
      <c r="BF763" s="64"/>
      <c r="BG763" s="64"/>
      <c r="BH763" s="64"/>
      <c r="BI763" s="64"/>
      <c r="BJ763" s="64"/>
      <c r="BK763" s="64"/>
      <c r="BL763" s="64"/>
      <c r="BM763" s="64"/>
      <c r="BN763" s="64"/>
      <c r="BO763" s="64"/>
      <c r="BP763" s="64"/>
      <c r="BQ763" s="64"/>
      <c r="BR763" s="64"/>
      <c r="BS763" s="64"/>
      <c r="BT763" s="64"/>
      <c r="BU763" s="64"/>
      <c r="BV763" s="64"/>
      <c r="BW763" s="64"/>
      <c r="BX763" s="64"/>
      <c r="BY763" s="64"/>
      <c r="BZ763" s="64"/>
      <c r="CA763" s="64"/>
      <c r="CB763" s="64"/>
      <c r="CC763" s="64"/>
      <c r="CD763" s="64"/>
      <c r="CE763" s="64"/>
      <c r="CF763" s="64"/>
      <c r="CG763" s="64"/>
      <c r="CH763" s="64"/>
      <c r="CI763" s="64"/>
      <c r="CJ763" s="64"/>
      <c r="CK763" s="64"/>
      <c r="CL763" s="64"/>
      <c r="CM763" s="64"/>
      <c r="CN763" s="64"/>
      <c r="CO763" s="64"/>
      <c r="CP763" s="64"/>
      <c r="CQ763" s="64"/>
      <c r="CR763" s="64"/>
      <c r="CS763" s="64"/>
      <c r="CT763" s="64"/>
      <c r="CU763" s="64"/>
      <c r="CV763" s="64"/>
      <c r="CW763" s="64"/>
      <c r="CX763" s="64"/>
      <c r="CY763" s="64"/>
      <c r="CZ763" s="64"/>
      <c r="DA763" s="64"/>
      <c r="DB763" s="64"/>
      <c r="DC763" s="64"/>
      <c r="DD763" s="64"/>
      <c r="DE763" s="64"/>
      <c r="DF763" s="64"/>
      <c r="DG763" s="64"/>
      <c r="DH763" s="64"/>
      <c r="DI763" s="64"/>
      <c r="DJ763" s="64"/>
      <c r="DK763" s="64"/>
      <c r="DL763" s="64"/>
      <c r="DM763" s="64"/>
      <c r="DN763" s="64"/>
      <c r="DO763" s="64"/>
      <c r="DP763" s="64"/>
      <c r="DQ763" s="64"/>
      <c r="DR763" s="64"/>
      <c r="DS763" s="64"/>
      <c r="DT763" s="64"/>
      <c r="DU763" s="64"/>
      <c r="DV763" s="64"/>
      <c r="DW763" s="64"/>
      <c r="DX763" s="64"/>
      <c r="DY763" s="64"/>
      <c r="DZ763" s="64"/>
      <c r="EA763" s="64"/>
      <c r="EB763" s="64"/>
      <c r="EC763" s="64"/>
      <c r="ED763" s="64"/>
      <c r="EE763" s="64"/>
      <c r="EF763" s="64"/>
      <c r="EG763" s="64"/>
      <c r="EH763" s="64"/>
      <c r="EI763" s="64"/>
      <c r="EJ763" s="64"/>
      <c r="EK763" s="64"/>
      <c r="EL763" s="64"/>
    </row>
    <row r="764" spans="1:142" s="31" customFormat="1">
      <c r="B764" s="31" t="s">
        <v>665</v>
      </c>
      <c r="C764" s="31" t="s">
        <v>506</v>
      </c>
      <c r="E764" s="18"/>
      <c r="F764" s="18"/>
      <c r="G764" s="18"/>
      <c r="H764" s="18"/>
      <c r="I764" s="64">
        <v>3.49</v>
      </c>
      <c r="J764" s="64">
        <v>4.1100000000000003</v>
      </c>
      <c r="K764" s="64">
        <v>0.5181</v>
      </c>
      <c r="L764" s="64">
        <v>74.099999999999994</v>
      </c>
      <c r="M764" s="64">
        <v>8.6300000000000002E-2</v>
      </c>
      <c r="N764" s="64">
        <v>7.6200000000000004E-2</v>
      </c>
      <c r="O764" s="64">
        <v>0.61960000000000004</v>
      </c>
      <c r="P764" s="64">
        <v>5.5599999999999997E-2</v>
      </c>
      <c r="Q764" s="64">
        <v>12.57</v>
      </c>
      <c r="R764" s="64">
        <v>4.3200000000000002E-2</v>
      </c>
      <c r="S764" s="64">
        <v>95.6691</v>
      </c>
      <c r="V764" s="62">
        <f t="shared" si="1049"/>
        <v>3.647990835076321</v>
      </c>
      <c r="W764" s="62"/>
      <c r="X764" s="62">
        <f t="shared" si="1050"/>
        <v>4.2960579748319994</v>
      </c>
      <c r="Y764" s="62"/>
      <c r="Z764" s="62">
        <f t="shared" si="1051"/>
        <v>0.54155416952809221</v>
      </c>
      <c r="AA764" s="62"/>
      <c r="AB764" s="62">
        <f t="shared" si="1052"/>
        <v>77.454475896606112</v>
      </c>
      <c r="AC764" s="62"/>
      <c r="AD764" s="62">
        <f t="shared" si="1053"/>
        <v>9.0206764775669468E-2</v>
      </c>
      <c r="AE764" s="62"/>
      <c r="AF764" s="62">
        <f t="shared" si="1054"/>
        <v>7.9649542015133412E-2</v>
      </c>
      <c r="AG764" s="62"/>
      <c r="AH764" s="62">
        <f t="shared" si="1055"/>
        <v>0.64764903192357837</v>
      </c>
      <c r="AI764" s="62"/>
      <c r="AJ764" s="62">
        <f t="shared" si="1056"/>
        <v>5.8116988661960856E-2</v>
      </c>
      <c r="AK764" s="62"/>
      <c r="AL764" s="62">
        <f t="shared" si="1057"/>
        <v>13.13903862375626</v>
      </c>
      <c r="AM764" s="62"/>
      <c r="AN764" s="62">
        <f t="shared" si="1058"/>
        <v>4.515564586684729E-2</v>
      </c>
      <c r="AO764" s="62"/>
      <c r="AP764" s="64">
        <f t="shared" si="1059"/>
        <v>7.9440488099083204</v>
      </c>
      <c r="AQ764" s="64">
        <f t="shared" si="1060"/>
        <v>2.0997566909975666E-2</v>
      </c>
      <c r="AR764" s="64">
        <f t="shared" si="1061"/>
        <v>858.63267670915411</v>
      </c>
      <c r="AS764" s="64">
        <f t="shared" si="1062"/>
        <v>18.029197080291969</v>
      </c>
      <c r="AT764" s="64">
        <f t="shared" si="1063"/>
        <v>0.12298256939961263</v>
      </c>
      <c r="AU764" s="64">
        <f t="shared" si="1064"/>
        <v>6.7992125984251981</v>
      </c>
      <c r="AV764" s="64">
        <f t="shared" si="1065"/>
        <v>6.003476245654694</v>
      </c>
      <c r="AW764" s="64">
        <f t="shared" si="1066"/>
        <v>6.9919028340080982E-3</v>
      </c>
      <c r="AX764" s="64">
        <f t="shared" si="1067"/>
        <v>12.821807168096919</v>
      </c>
      <c r="AY764" s="64"/>
      <c r="AZ764" s="64"/>
      <c r="BA764" s="64"/>
      <c r="BB764" s="64"/>
      <c r="BC764" s="64"/>
      <c r="BD764" s="64"/>
      <c r="BE764" s="64"/>
      <c r="BF764" s="64"/>
      <c r="BG764" s="64"/>
      <c r="BH764" s="64"/>
      <c r="BI764" s="64"/>
      <c r="BJ764" s="64"/>
      <c r="BK764" s="64"/>
      <c r="BL764" s="64"/>
      <c r="BM764" s="64"/>
      <c r="BN764" s="64"/>
      <c r="BO764" s="64"/>
      <c r="BP764" s="64"/>
      <c r="BQ764" s="64"/>
      <c r="BR764" s="64"/>
      <c r="BS764" s="64"/>
      <c r="BT764" s="64"/>
      <c r="BU764" s="64"/>
      <c r="BV764" s="64"/>
      <c r="BW764" s="64"/>
      <c r="BX764" s="64"/>
      <c r="BY764" s="64"/>
      <c r="BZ764" s="64"/>
      <c r="CA764" s="64"/>
      <c r="CB764" s="64"/>
      <c r="CC764" s="64"/>
      <c r="CD764" s="64"/>
      <c r="CE764" s="64"/>
      <c r="CF764" s="64"/>
      <c r="CG764" s="64"/>
      <c r="CH764" s="64"/>
      <c r="CI764" s="64"/>
      <c r="CJ764" s="64"/>
      <c r="CK764" s="64"/>
      <c r="CL764" s="64"/>
      <c r="CM764" s="64"/>
      <c r="CN764" s="64"/>
      <c r="CO764" s="64"/>
      <c r="CP764" s="64"/>
      <c r="CQ764" s="64"/>
      <c r="CR764" s="64"/>
      <c r="CS764" s="64"/>
      <c r="CT764" s="64"/>
      <c r="CU764" s="64"/>
      <c r="CV764" s="64"/>
      <c r="CW764" s="64"/>
      <c r="CX764" s="64"/>
      <c r="CY764" s="64"/>
      <c r="CZ764" s="64"/>
      <c r="DA764" s="64"/>
      <c r="DB764" s="64"/>
      <c r="DC764" s="64"/>
      <c r="DD764" s="64"/>
      <c r="DE764" s="64"/>
      <c r="DF764" s="64"/>
      <c r="DG764" s="64"/>
      <c r="DH764" s="64"/>
      <c r="DI764" s="64"/>
      <c r="DJ764" s="64"/>
      <c r="DK764" s="64"/>
      <c r="DL764" s="64"/>
      <c r="DM764" s="64"/>
      <c r="DN764" s="64"/>
      <c r="DO764" s="64"/>
      <c r="DP764" s="64"/>
      <c r="DQ764" s="64"/>
      <c r="DR764" s="64"/>
      <c r="DS764" s="64"/>
      <c r="DT764" s="64"/>
      <c r="DU764" s="64"/>
      <c r="DV764" s="64"/>
      <c r="DW764" s="64"/>
      <c r="DX764" s="64"/>
      <c r="DY764" s="64"/>
      <c r="DZ764" s="64"/>
      <c r="EA764" s="64"/>
      <c r="EB764" s="64"/>
      <c r="EC764" s="64"/>
      <c r="ED764" s="64"/>
      <c r="EE764" s="64"/>
      <c r="EF764" s="64"/>
      <c r="EG764" s="64"/>
      <c r="EH764" s="64"/>
      <c r="EI764" s="64"/>
      <c r="EJ764" s="64"/>
      <c r="EK764" s="64"/>
      <c r="EL764" s="64"/>
    </row>
    <row r="765" spans="1:142" s="31" customFormat="1">
      <c r="B765" s="31" t="s">
        <v>666</v>
      </c>
      <c r="C765" s="31" t="s">
        <v>506</v>
      </c>
      <c r="E765" s="18"/>
      <c r="F765" s="18"/>
      <c r="G765" s="18"/>
      <c r="H765" s="18"/>
      <c r="I765" s="64">
        <v>3.4</v>
      </c>
      <c r="J765" s="64">
        <v>4.29</v>
      </c>
      <c r="K765" s="64">
        <v>0.64480000000000004</v>
      </c>
      <c r="L765" s="64">
        <v>74.91</v>
      </c>
      <c r="M765" s="64">
        <v>7.22E-2</v>
      </c>
      <c r="N765" s="64">
        <v>5.6599999999999998E-2</v>
      </c>
      <c r="O765" s="64">
        <v>0.61719999999999997</v>
      </c>
      <c r="P765" s="64">
        <v>7.1300000000000002E-2</v>
      </c>
      <c r="Q765" s="64">
        <v>12.59</v>
      </c>
      <c r="R765" s="64">
        <v>0</v>
      </c>
      <c r="S765" s="64">
        <v>96.652199999999993</v>
      </c>
      <c r="V765" s="62">
        <f t="shared" si="1049"/>
        <v>3.5177678314616738</v>
      </c>
      <c r="W765" s="62"/>
      <c r="X765" s="62">
        <f t="shared" si="1050"/>
        <v>4.4385952932266415</v>
      </c>
      <c r="Y765" s="62"/>
      <c r="Z765" s="62">
        <f t="shared" si="1051"/>
        <v>0.66713432286073171</v>
      </c>
      <c r="AA765" s="62"/>
      <c r="AB765" s="62">
        <f t="shared" si="1052"/>
        <v>77.504702427880588</v>
      </c>
      <c r="AC765" s="62"/>
      <c r="AD765" s="62">
        <f t="shared" si="1053"/>
        <v>7.4700834538686145E-2</v>
      </c>
      <c r="AE765" s="62"/>
      <c r="AF765" s="62">
        <f t="shared" si="1054"/>
        <v>5.8560488017861984E-2</v>
      </c>
      <c r="AG765" s="62"/>
      <c r="AH765" s="62">
        <f t="shared" si="1055"/>
        <v>0.63857832517004265</v>
      </c>
      <c r="AI765" s="62"/>
      <c r="AJ765" s="62">
        <f t="shared" si="1056"/>
        <v>7.3769660700946288E-2</v>
      </c>
      <c r="AK765" s="62"/>
      <c r="AL765" s="62">
        <f t="shared" si="1057"/>
        <v>13.026087352383081</v>
      </c>
      <c r="AM765" s="62"/>
      <c r="AN765" s="62">
        <f t="shared" si="1058"/>
        <v>0</v>
      </c>
      <c r="AO765" s="62"/>
      <c r="AP765" s="64">
        <f t="shared" si="1059"/>
        <v>7.9563631246883153</v>
      </c>
      <c r="AQ765" s="64">
        <f t="shared" si="1060"/>
        <v>1.6829836829836832E-2</v>
      </c>
      <c r="AR765" s="64">
        <f t="shared" si="1061"/>
        <v>1037.534626038781</v>
      </c>
      <c r="AS765" s="64">
        <f t="shared" si="1062"/>
        <v>17.461538461538463</v>
      </c>
      <c r="AT765" s="64">
        <f t="shared" si="1063"/>
        <v>9.1704471808165919E-2</v>
      </c>
      <c r="AU765" s="64">
        <f t="shared" si="1064"/>
        <v>11.392226148409897</v>
      </c>
      <c r="AV765" s="64">
        <f t="shared" si="1065"/>
        <v>8.9307479224376731</v>
      </c>
      <c r="AW765" s="64">
        <f t="shared" si="1066"/>
        <v>8.6076625283673762E-3</v>
      </c>
      <c r="AX765" s="64">
        <f t="shared" si="1067"/>
        <v>8.0695751354433973</v>
      </c>
      <c r="AY765" s="64"/>
      <c r="AZ765" s="64"/>
      <c r="BA765" s="64"/>
      <c r="BB765" s="64"/>
      <c r="BC765" s="64"/>
      <c r="BD765" s="64"/>
      <c r="BE765" s="64"/>
      <c r="BF765" s="64"/>
      <c r="BG765" s="64"/>
      <c r="BH765" s="64"/>
      <c r="BI765" s="64"/>
      <c r="BJ765" s="64"/>
      <c r="BK765" s="64"/>
      <c r="BL765" s="64"/>
      <c r="BM765" s="64"/>
      <c r="BN765" s="64"/>
      <c r="BO765" s="64"/>
      <c r="BP765" s="64"/>
      <c r="BQ765" s="64"/>
      <c r="BR765" s="64"/>
      <c r="BS765" s="64"/>
      <c r="BT765" s="64"/>
      <c r="BU765" s="64"/>
      <c r="BV765" s="64"/>
      <c r="BW765" s="64"/>
      <c r="BX765" s="64"/>
      <c r="BY765" s="64"/>
      <c r="BZ765" s="64"/>
      <c r="CA765" s="64"/>
      <c r="CB765" s="64"/>
      <c r="CC765" s="64"/>
      <c r="CD765" s="64"/>
      <c r="CE765" s="64"/>
      <c r="CF765" s="64"/>
      <c r="CG765" s="64"/>
      <c r="CH765" s="64"/>
      <c r="CI765" s="64"/>
      <c r="CJ765" s="64"/>
      <c r="CK765" s="64"/>
      <c r="CL765" s="64"/>
      <c r="CM765" s="64"/>
      <c r="CN765" s="64"/>
      <c r="CO765" s="64"/>
      <c r="CP765" s="64"/>
      <c r="CQ765" s="64"/>
      <c r="CR765" s="64"/>
      <c r="CS765" s="64"/>
      <c r="CT765" s="64"/>
      <c r="CU765" s="64"/>
      <c r="CV765" s="64"/>
      <c r="CW765" s="64"/>
      <c r="CX765" s="64"/>
      <c r="CY765" s="64"/>
      <c r="CZ765" s="64"/>
      <c r="DA765" s="64"/>
      <c r="DB765" s="64"/>
      <c r="DC765" s="64"/>
      <c r="DD765" s="64"/>
      <c r="DE765" s="64"/>
      <c r="DF765" s="64"/>
      <c r="DG765" s="64"/>
      <c r="DH765" s="64"/>
      <c r="DI765" s="64"/>
      <c r="DJ765" s="64"/>
      <c r="DK765" s="64"/>
      <c r="DL765" s="64"/>
      <c r="DM765" s="64"/>
      <c r="DN765" s="64"/>
      <c r="DO765" s="64"/>
      <c r="DP765" s="64"/>
      <c r="DQ765" s="64"/>
      <c r="DR765" s="64"/>
      <c r="DS765" s="64"/>
      <c r="DT765" s="64"/>
      <c r="DU765" s="64"/>
      <c r="DV765" s="64"/>
      <c r="DW765" s="64"/>
      <c r="DX765" s="64"/>
      <c r="DY765" s="64"/>
      <c r="DZ765" s="64"/>
      <c r="EA765" s="64"/>
      <c r="EB765" s="64"/>
      <c r="EC765" s="64"/>
      <c r="ED765" s="64"/>
      <c r="EE765" s="64"/>
      <c r="EF765" s="64"/>
      <c r="EG765" s="64"/>
      <c r="EH765" s="64"/>
      <c r="EI765" s="64"/>
      <c r="EJ765" s="64"/>
      <c r="EK765" s="64"/>
      <c r="EL765" s="64"/>
    </row>
    <row r="766" spans="1:142" s="31" customFormat="1">
      <c r="B766" s="31" t="s">
        <v>667</v>
      </c>
      <c r="C766" s="31" t="s">
        <v>506</v>
      </c>
      <c r="E766" s="18"/>
      <c r="F766" s="18"/>
      <c r="G766" s="18"/>
      <c r="H766" s="18"/>
      <c r="I766" s="64">
        <v>3.43</v>
      </c>
      <c r="J766" s="64">
        <v>4.25</v>
      </c>
      <c r="K766" s="64">
        <v>0.34460000000000002</v>
      </c>
      <c r="L766" s="64">
        <v>73.430000000000007</v>
      </c>
      <c r="M766" s="64">
        <v>9.9500000000000005E-2</v>
      </c>
      <c r="N766" s="64">
        <v>6.8199999999999997E-2</v>
      </c>
      <c r="O766" s="64">
        <v>0.63160000000000005</v>
      </c>
      <c r="P766" s="64">
        <v>5.6599999999999998E-2</v>
      </c>
      <c r="Q766" s="64">
        <v>12.5</v>
      </c>
      <c r="R766" s="64">
        <v>2.9499999999999998E-2</v>
      </c>
      <c r="S766" s="64">
        <v>94.840100000000007</v>
      </c>
      <c r="V766" s="62">
        <f t="shared" si="1049"/>
        <v>3.6166136476026489</v>
      </c>
      <c r="W766" s="64"/>
      <c r="X766" s="62">
        <f t="shared" si="1050"/>
        <v>4.4812268228312702</v>
      </c>
      <c r="Y766" s="64"/>
      <c r="Z766" s="62">
        <f t="shared" si="1051"/>
        <v>0.36334841485827196</v>
      </c>
      <c r="AA766" s="64"/>
      <c r="AB766" s="62">
        <f t="shared" si="1052"/>
        <v>77.425055435411821</v>
      </c>
      <c r="AC766" s="64"/>
      <c r="AD766" s="62">
        <f t="shared" si="1053"/>
        <v>0.10491342796981445</v>
      </c>
      <c r="AE766" s="64"/>
      <c r="AF766" s="62">
        <f t="shared" si="1054"/>
        <v>7.1910510427551214E-2</v>
      </c>
      <c r="AG766" s="64"/>
      <c r="AH766" s="62">
        <f t="shared" si="1055"/>
        <v>0.66596302618828951</v>
      </c>
      <c r="AI766" s="62"/>
      <c r="AJ766" s="62">
        <f t="shared" si="1056"/>
        <v>5.9679397216999976E-2</v>
      </c>
      <c r="AK766" s="64"/>
      <c r="AL766" s="62">
        <f t="shared" si="1057"/>
        <v>13.180078890680209</v>
      </c>
      <c r="AM766" s="64"/>
      <c r="AN766" s="62">
        <f t="shared" si="1058"/>
        <v>3.1104986182005287E-2</v>
      </c>
      <c r="AO766" s="64"/>
      <c r="AP766" s="64">
        <f t="shared" si="1059"/>
        <v>8.0978404704339191</v>
      </c>
      <c r="AQ766" s="64">
        <f t="shared" si="1060"/>
        <v>2.3411764705882354E-2</v>
      </c>
      <c r="AR766" s="64">
        <f t="shared" si="1061"/>
        <v>737.98994974874381</v>
      </c>
      <c r="AS766" s="64">
        <f t="shared" si="1062"/>
        <v>17.277647058823533</v>
      </c>
      <c r="AT766" s="64">
        <f t="shared" si="1063"/>
        <v>0.10797973400886637</v>
      </c>
      <c r="AU766" s="64">
        <f t="shared" si="1064"/>
        <v>5.0527859237536656</v>
      </c>
      <c r="AV766" s="64">
        <f t="shared" si="1065"/>
        <v>3.4633165829145729</v>
      </c>
      <c r="AW766" s="64">
        <f t="shared" si="1066"/>
        <v>4.6929048072994681E-3</v>
      </c>
      <c r="AX766" s="64">
        <f t="shared" si="1067"/>
        <v>16.521317829457367</v>
      </c>
      <c r="AY766" s="64"/>
      <c r="AZ766" s="64"/>
      <c r="BA766" s="64"/>
      <c r="BB766" s="64"/>
      <c r="BC766" s="64"/>
      <c r="BD766" s="64"/>
      <c r="BE766" s="64"/>
      <c r="BF766" s="64"/>
      <c r="BG766" s="64"/>
      <c r="BH766" s="64"/>
      <c r="BI766" s="64"/>
      <c r="BJ766" s="64"/>
      <c r="BK766" s="64"/>
      <c r="BL766" s="64"/>
      <c r="BM766" s="64"/>
      <c r="BN766" s="64"/>
      <c r="BO766" s="64"/>
      <c r="BP766" s="64"/>
      <c r="BQ766" s="64"/>
      <c r="BR766" s="64"/>
      <c r="BS766" s="64"/>
      <c r="BT766" s="64"/>
      <c r="BU766" s="64"/>
      <c r="BV766" s="64"/>
      <c r="BW766" s="64"/>
      <c r="BX766" s="64"/>
      <c r="BY766" s="64"/>
      <c r="BZ766" s="64"/>
      <c r="CA766" s="64"/>
      <c r="CB766" s="64"/>
      <c r="CC766" s="64"/>
      <c r="CD766" s="64"/>
      <c r="CE766" s="64"/>
      <c r="CF766" s="64"/>
      <c r="CG766" s="64"/>
      <c r="CH766" s="64"/>
      <c r="CI766" s="64"/>
      <c r="CJ766" s="64"/>
      <c r="CK766" s="64"/>
      <c r="CL766" s="64"/>
      <c r="CM766" s="64"/>
      <c r="CN766" s="64"/>
      <c r="CO766" s="64"/>
      <c r="CP766" s="64"/>
      <c r="CQ766" s="64"/>
      <c r="CR766" s="64"/>
      <c r="CS766" s="64"/>
      <c r="CT766" s="64"/>
      <c r="CU766" s="64"/>
      <c r="CV766" s="64"/>
      <c r="CW766" s="64"/>
      <c r="CX766" s="64"/>
      <c r="CY766" s="64"/>
      <c r="CZ766" s="64"/>
      <c r="DA766" s="64"/>
      <c r="DB766" s="64"/>
      <c r="DC766" s="64"/>
      <c r="DD766" s="64"/>
      <c r="DE766" s="64"/>
      <c r="DF766" s="64"/>
      <c r="DG766" s="64"/>
      <c r="DH766" s="64"/>
      <c r="DI766" s="64"/>
      <c r="DJ766" s="64"/>
      <c r="DK766" s="64"/>
      <c r="DL766" s="64"/>
      <c r="DM766" s="64"/>
      <c r="DN766" s="64"/>
      <c r="DO766" s="64"/>
      <c r="DP766" s="64"/>
      <c r="DQ766" s="64"/>
      <c r="DR766" s="64"/>
      <c r="DS766" s="64"/>
      <c r="DT766" s="64"/>
      <c r="DU766" s="64"/>
      <c r="DV766" s="64"/>
      <c r="DW766" s="64"/>
      <c r="DX766" s="64"/>
      <c r="DY766" s="64"/>
      <c r="DZ766" s="64"/>
      <c r="EA766" s="64"/>
      <c r="EB766" s="64"/>
      <c r="EC766" s="64"/>
      <c r="ED766" s="64"/>
      <c r="EE766" s="64"/>
      <c r="EF766" s="64"/>
      <c r="EG766" s="64"/>
      <c r="EH766" s="64"/>
      <c r="EI766" s="64"/>
      <c r="EJ766" s="64"/>
      <c r="EK766" s="64"/>
      <c r="EL766" s="64"/>
    </row>
    <row r="767" spans="1:142" s="31" customFormat="1">
      <c r="B767" s="31" t="s">
        <v>668</v>
      </c>
      <c r="C767" s="31" t="s">
        <v>506</v>
      </c>
      <c r="E767" s="18"/>
      <c r="F767" s="18"/>
      <c r="G767" s="18"/>
      <c r="H767" s="18"/>
      <c r="I767" s="64">
        <v>3.6</v>
      </c>
      <c r="J767" s="64">
        <v>4.1500000000000004</v>
      </c>
      <c r="K767" s="64">
        <v>0.48039999999999999</v>
      </c>
      <c r="L767" s="64">
        <v>75.459999999999994</v>
      </c>
      <c r="M767" s="64">
        <v>9.5100000000000004E-2</v>
      </c>
      <c r="N767" s="64">
        <v>6.5699999999999995E-2</v>
      </c>
      <c r="O767" s="64">
        <v>0.62109999999999999</v>
      </c>
      <c r="P767" s="64">
        <v>3.4000000000000002E-2</v>
      </c>
      <c r="Q767" s="64">
        <v>12.2</v>
      </c>
      <c r="R767" s="64">
        <v>1.8499999999999999E-2</v>
      </c>
      <c r="S767" s="64">
        <v>96.724800000000002</v>
      </c>
      <c r="V767" s="64">
        <f t="shared" si="1049"/>
        <v>3.7218996575852312</v>
      </c>
      <c r="W767" s="64"/>
      <c r="X767" s="64">
        <f t="shared" si="1050"/>
        <v>4.2905232163829758</v>
      </c>
      <c r="Y767" s="64"/>
      <c r="Z767" s="64">
        <f t="shared" si="1051"/>
        <v>0.49666683208442919</v>
      </c>
      <c r="AA767" s="64"/>
      <c r="AB767" s="64">
        <f t="shared" si="1052"/>
        <v>78.015152267050425</v>
      </c>
      <c r="AC767" s="64"/>
      <c r="AD767" s="64">
        <f t="shared" si="1053"/>
        <v>9.8320182621209867E-2</v>
      </c>
      <c r="AE767" s="64"/>
      <c r="AF767" s="64">
        <f t="shared" si="1054"/>
        <v>6.7924668750930464E-2</v>
      </c>
      <c r="AG767" s="64"/>
      <c r="AH767" s="62">
        <f t="shared" si="1055"/>
        <v>0.64213107703505201</v>
      </c>
      <c r="AI767" s="62"/>
      <c r="AJ767" s="64">
        <f t="shared" si="1056"/>
        <v>3.5151274543860522E-2</v>
      </c>
      <c r="AK767" s="64"/>
      <c r="AL767" s="64">
        <f t="shared" si="1057"/>
        <v>12.613104395149948</v>
      </c>
      <c r="AM767" s="64"/>
      <c r="AN767" s="64">
        <f t="shared" si="1058"/>
        <v>1.9126428795924105E-2</v>
      </c>
      <c r="AO767" s="64"/>
      <c r="AP767" s="64">
        <f t="shared" si="1059"/>
        <v>8.0124228739682071</v>
      </c>
      <c r="AQ767" s="64">
        <f t="shared" si="1060"/>
        <v>2.2915662650602405E-2</v>
      </c>
      <c r="AR767" s="64">
        <f t="shared" si="1061"/>
        <v>793.48054679284951</v>
      </c>
      <c r="AS767" s="64">
        <f t="shared" si="1062"/>
        <v>18.183132530120478</v>
      </c>
      <c r="AT767" s="64">
        <f t="shared" si="1063"/>
        <v>0.10578006762196102</v>
      </c>
      <c r="AU767" s="64">
        <f t="shared" si="1064"/>
        <v>7.3120243531202442</v>
      </c>
      <c r="AV767" s="64">
        <f t="shared" si="1065"/>
        <v>5.0515247108307042</v>
      </c>
      <c r="AW767" s="64">
        <f t="shared" si="1066"/>
        <v>6.3662867744500402E-3</v>
      </c>
      <c r="AX767" s="64">
        <f t="shared" si="1067"/>
        <v>12.030763596410912</v>
      </c>
      <c r="AY767" s="64"/>
      <c r="AZ767" s="64"/>
      <c r="BA767" s="64"/>
      <c r="BB767" s="64"/>
      <c r="BC767" s="64"/>
      <c r="BD767" s="64"/>
      <c r="BE767" s="64"/>
      <c r="BF767" s="64"/>
      <c r="BG767" s="64"/>
      <c r="BH767" s="64"/>
      <c r="BI767" s="64"/>
      <c r="BJ767" s="64"/>
      <c r="BK767" s="64"/>
      <c r="BL767" s="64"/>
      <c r="BM767" s="64"/>
      <c r="BN767" s="64"/>
      <c r="BO767" s="64"/>
      <c r="BP767" s="64"/>
      <c r="BQ767" s="64"/>
      <c r="BR767" s="64"/>
      <c r="BS767" s="64"/>
      <c r="BT767" s="64"/>
      <c r="BU767" s="64"/>
      <c r="BV767" s="64"/>
      <c r="BW767" s="64"/>
      <c r="BX767" s="64"/>
      <c r="BY767" s="64"/>
      <c r="BZ767" s="64"/>
      <c r="CA767" s="64"/>
      <c r="CB767" s="64"/>
      <c r="CC767" s="64"/>
      <c r="CD767" s="64"/>
      <c r="CE767" s="64"/>
      <c r="CF767" s="64"/>
      <c r="CG767" s="64"/>
      <c r="CH767" s="64"/>
      <c r="CI767" s="64"/>
      <c r="CJ767" s="64"/>
      <c r="CK767" s="64"/>
      <c r="CL767" s="64"/>
      <c r="CM767" s="64"/>
      <c r="CN767" s="64"/>
      <c r="CO767" s="64"/>
      <c r="CP767" s="64"/>
      <c r="CQ767" s="64"/>
      <c r="CR767" s="64"/>
      <c r="CS767" s="64"/>
      <c r="CT767" s="64"/>
      <c r="CU767" s="64"/>
      <c r="CV767" s="64"/>
      <c r="CW767" s="64"/>
      <c r="CX767" s="64"/>
      <c r="CY767" s="64"/>
      <c r="CZ767" s="64"/>
      <c r="DA767" s="64"/>
      <c r="DB767" s="64"/>
      <c r="DC767" s="64"/>
      <c r="DD767" s="64"/>
      <c r="DE767" s="64"/>
      <c r="DF767" s="64"/>
      <c r="DG767" s="64"/>
      <c r="DH767" s="64"/>
      <c r="DI767" s="64"/>
      <c r="DJ767" s="64"/>
      <c r="DK767" s="64"/>
      <c r="DL767" s="64"/>
      <c r="DM767" s="64"/>
      <c r="DN767" s="64"/>
      <c r="DO767" s="64"/>
      <c r="DP767" s="64"/>
      <c r="DQ767" s="64"/>
      <c r="DR767" s="64"/>
      <c r="DS767" s="64"/>
      <c r="DT767" s="64"/>
      <c r="DU767" s="64"/>
      <c r="DV767" s="64"/>
      <c r="DW767" s="64"/>
      <c r="DX767" s="64"/>
      <c r="DY767" s="64"/>
      <c r="DZ767" s="64"/>
      <c r="EA767" s="64"/>
      <c r="EB767" s="64"/>
      <c r="EC767" s="64"/>
      <c r="ED767" s="64"/>
      <c r="EE767" s="64"/>
      <c r="EF767" s="64"/>
      <c r="EG767" s="64"/>
      <c r="EH767" s="64"/>
      <c r="EI767" s="64"/>
      <c r="EJ767" s="64"/>
      <c r="EK767" s="64"/>
      <c r="EL767" s="64"/>
    </row>
    <row r="768" spans="1:142" s="31" customFormat="1">
      <c r="B768" s="31" t="s">
        <v>669</v>
      </c>
      <c r="C768" s="31" t="s">
        <v>506</v>
      </c>
      <c r="E768" s="18"/>
      <c r="F768" s="18"/>
      <c r="G768" s="18"/>
      <c r="H768" s="18"/>
      <c r="I768" s="64">
        <v>3.55</v>
      </c>
      <c r="J768" s="64">
        <v>4.0199999999999996</v>
      </c>
      <c r="K768" s="64">
        <v>0.42409999999999998</v>
      </c>
      <c r="L768" s="64">
        <v>75.95</v>
      </c>
      <c r="M768" s="64">
        <v>9.5200000000000007E-2</v>
      </c>
      <c r="N768" s="64">
        <v>9.0999999999999998E-2</v>
      </c>
      <c r="O768" s="64">
        <v>0.64439999999999997</v>
      </c>
      <c r="P768" s="64">
        <v>7.2099999999999997E-2</v>
      </c>
      <c r="Q768" s="64">
        <v>12.26</v>
      </c>
      <c r="R768" s="64">
        <v>6.1999999999999998E-3</v>
      </c>
      <c r="S768" s="64">
        <v>97.113100000000003</v>
      </c>
      <c r="V768" s="64">
        <f t="shared" si="1049"/>
        <v>3.6555315400291</v>
      </c>
      <c r="W768" s="64"/>
      <c r="X768" s="64">
        <f t="shared" si="1050"/>
        <v>4.1395033213850647</v>
      </c>
      <c r="Y768" s="64"/>
      <c r="Z768" s="64">
        <f t="shared" si="1051"/>
        <v>0.4367073031341806</v>
      </c>
      <c r="AA768" s="64"/>
      <c r="AB768" s="64">
        <f t="shared" si="1052"/>
        <v>78.207780412735247</v>
      </c>
      <c r="AC768" s="64"/>
      <c r="AD768" s="64">
        <f t="shared" si="1053"/>
        <v>9.8030028904442346E-2</v>
      </c>
      <c r="AE768" s="64"/>
      <c r="AF768" s="64">
        <f t="shared" si="1054"/>
        <v>9.3705174688069881E-2</v>
      </c>
      <c r="AG768" s="64"/>
      <c r="AH768" s="62">
        <f t="shared" si="1055"/>
        <v>0.66355620405485971</v>
      </c>
      <c r="AI768" s="62"/>
      <c r="AJ768" s="64">
        <f t="shared" si="1056"/>
        <v>7.4243330714393832E-2</v>
      </c>
      <c r="AK768" s="64"/>
      <c r="AL768" s="64">
        <f t="shared" si="1057"/>
        <v>12.624455403030074</v>
      </c>
      <c r="AM768" s="64"/>
      <c r="AN768" s="64">
        <f t="shared" si="1058"/>
        <v>6.3843086051212456E-3</v>
      </c>
      <c r="AO768" s="64"/>
      <c r="AP768" s="64">
        <f t="shared" si="1059"/>
        <v>7.7950348614141642</v>
      </c>
      <c r="AQ768" s="64">
        <f t="shared" si="1060"/>
        <v>2.3681592039801001E-2</v>
      </c>
      <c r="AR768" s="64">
        <f t="shared" si="1061"/>
        <v>797.79411764705878</v>
      </c>
      <c r="AS768" s="64">
        <f t="shared" si="1062"/>
        <v>18.893034825870647</v>
      </c>
      <c r="AT768" s="64">
        <f t="shared" si="1063"/>
        <v>0.14121663563004344</v>
      </c>
      <c r="AU768" s="64">
        <f t="shared" si="1064"/>
        <v>4.6604395604395599</v>
      </c>
      <c r="AV768" s="64">
        <f t="shared" si="1065"/>
        <v>4.454831932773109</v>
      </c>
      <c r="AW768" s="64">
        <f t="shared" si="1066"/>
        <v>5.5839368005266617E-3</v>
      </c>
      <c r="AX768" s="64">
        <f t="shared" si="1067"/>
        <v>17.666472529605901</v>
      </c>
      <c r="AY768" s="64"/>
      <c r="AZ768" s="64"/>
      <c r="BA768" s="64"/>
      <c r="BB768" s="64"/>
      <c r="BC768" s="64"/>
      <c r="BD768" s="64"/>
      <c r="BE768" s="64"/>
      <c r="BF768" s="64"/>
      <c r="BG768" s="64"/>
      <c r="BH768" s="64"/>
      <c r="BI768" s="64"/>
      <c r="BJ768" s="64"/>
      <c r="BK768" s="64"/>
      <c r="BL768" s="64"/>
      <c r="BM768" s="64"/>
      <c r="BN768" s="64"/>
      <c r="BO768" s="64"/>
      <c r="BP768" s="64"/>
      <c r="BQ768" s="64"/>
      <c r="BR768" s="64"/>
      <c r="BS768" s="64"/>
      <c r="BT768" s="64"/>
      <c r="BU768" s="64"/>
      <c r="BV768" s="64"/>
      <c r="BW768" s="64"/>
      <c r="BX768" s="64"/>
      <c r="BY768" s="64"/>
      <c r="BZ768" s="64"/>
      <c r="CA768" s="64"/>
      <c r="CB768" s="64"/>
      <c r="CC768" s="64"/>
      <c r="CD768" s="64"/>
      <c r="CE768" s="64"/>
      <c r="CF768" s="64"/>
      <c r="CG768" s="64"/>
      <c r="CH768" s="64"/>
      <c r="CI768" s="64"/>
      <c r="CJ768" s="64"/>
      <c r="CK768" s="64"/>
      <c r="CL768" s="64"/>
      <c r="CM768" s="64"/>
      <c r="CN768" s="64"/>
      <c r="CO768" s="64"/>
      <c r="CP768" s="64"/>
      <c r="CQ768" s="64"/>
      <c r="CR768" s="64"/>
      <c r="CS768" s="64"/>
      <c r="CT768" s="64"/>
      <c r="CU768" s="64"/>
      <c r="CV768" s="64"/>
      <c r="CW768" s="64"/>
      <c r="CX768" s="64"/>
      <c r="CY768" s="64"/>
      <c r="CZ768" s="64"/>
      <c r="DA768" s="64"/>
      <c r="DB768" s="64"/>
      <c r="DC768" s="64"/>
      <c r="DD768" s="64"/>
      <c r="DE768" s="64"/>
      <c r="DF768" s="64"/>
      <c r="DG768" s="64"/>
      <c r="DH768" s="64"/>
      <c r="DI768" s="64"/>
      <c r="DJ768" s="64"/>
      <c r="DK768" s="64"/>
      <c r="DL768" s="64"/>
      <c r="DM768" s="64"/>
      <c r="DN768" s="64"/>
      <c r="DO768" s="64"/>
      <c r="DP768" s="64"/>
      <c r="DQ768" s="64"/>
      <c r="DR768" s="64"/>
      <c r="DS768" s="64"/>
      <c r="DT768" s="64"/>
      <c r="DU768" s="64"/>
      <c r="DV768" s="64"/>
      <c r="DW768" s="64"/>
      <c r="DX768" s="64"/>
      <c r="DY768" s="64"/>
      <c r="DZ768" s="64"/>
      <c r="EA768" s="64"/>
      <c r="EB768" s="64"/>
      <c r="EC768" s="64"/>
      <c r="ED768" s="64"/>
      <c r="EE768" s="64"/>
      <c r="EF768" s="64"/>
      <c r="EG768" s="64"/>
      <c r="EH768" s="64"/>
      <c r="EI768" s="64"/>
      <c r="EJ768" s="64"/>
      <c r="EK768" s="64"/>
      <c r="EL768" s="64"/>
    </row>
    <row r="769" spans="1:142" s="31" customFormat="1">
      <c r="B769" s="31" t="s">
        <v>670</v>
      </c>
      <c r="C769" s="31" t="s">
        <v>506</v>
      </c>
      <c r="E769" s="18"/>
      <c r="F769" s="18"/>
      <c r="G769" s="18"/>
      <c r="H769" s="18"/>
      <c r="I769" s="64">
        <v>3.76</v>
      </c>
      <c r="J769" s="64">
        <v>3.99</v>
      </c>
      <c r="K769" s="64">
        <v>0.52149999999999996</v>
      </c>
      <c r="L769" s="64">
        <v>76.33</v>
      </c>
      <c r="M769" s="64">
        <v>9.8100000000000007E-2</v>
      </c>
      <c r="N769" s="64">
        <v>8.3400000000000002E-2</v>
      </c>
      <c r="O769" s="64">
        <v>0.6452</v>
      </c>
      <c r="P769" s="64">
        <v>5.1700000000000003E-2</v>
      </c>
      <c r="Q769" s="64">
        <v>12.49</v>
      </c>
      <c r="R769" s="64">
        <v>1.9099999999999999E-2</v>
      </c>
      <c r="S769" s="64">
        <v>97.989000000000004</v>
      </c>
      <c r="V769" s="64">
        <f t="shared" si="1049"/>
        <v>3.83716539611589</v>
      </c>
      <c r="W769" s="64"/>
      <c r="X769" s="64">
        <f t="shared" si="1050"/>
        <v>4.0718856198144691</v>
      </c>
      <c r="Y769" s="64"/>
      <c r="Z769" s="64">
        <f t="shared" si="1051"/>
        <v>0.53220259416873317</v>
      </c>
      <c r="AA769" s="64"/>
      <c r="AB769" s="64">
        <f t="shared" si="1052"/>
        <v>77.89649858657603</v>
      </c>
      <c r="AC769" s="64"/>
      <c r="AD769" s="64">
        <f t="shared" si="1053"/>
        <v>0.10011327802100237</v>
      </c>
      <c r="AE769" s="64"/>
      <c r="AF769" s="64">
        <f t="shared" si="1054"/>
        <v>8.5111594158527995E-2</v>
      </c>
      <c r="AG769" s="64"/>
      <c r="AH769" s="62">
        <f t="shared" si="1055"/>
        <v>0.65844125361009909</v>
      </c>
      <c r="AI769" s="62"/>
      <c r="AJ769" s="64">
        <f t="shared" si="1056"/>
        <v>5.2761024196593502E-2</v>
      </c>
      <c r="AK769" s="64"/>
      <c r="AL769" s="64">
        <f t="shared" si="1057"/>
        <v>12.746328669544541</v>
      </c>
      <c r="AM769" s="64"/>
      <c r="AN769" s="64">
        <f t="shared" si="1058"/>
        <v>1.9491983794099336E-2</v>
      </c>
      <c r="AO769" s="64"/>
      <c r="AP769" s="64">
        <f t="shared" si="1059"/>
        <v>7.9090510159303591</v>
      </c>
      <c r="AQ769" s="64">
        <f t="shared" si="1060"/>
        <v>2.4586466165413535E-2</v>
      </c>
      <c r="AR769" s="64">
        <f t="shared" si="1061"/>
        <v>778.0835881753311</v>
      </c>
      <c r="AS769" s="64">
        <f t="shared" si="1062"/>
        <v>19.130325814536338</v>
      </c>
      <c r="AT769" s="64">
        <f t="shared" si="1063"/>
        <v>0.12926224426534408</v>
      </c>
      <c r="AU769" s="64">
        <f t="shared" si="1064"/>
        <v>6.252997601918465</v>
      </c>
      <c r="AV769" s="64">
        <f t="shared" si="1065"/>
        <v>5.3160040774719661</v>
      </c>
      <c r="AW769" s="64">
        <f t="shared" si="1066"/>
        <v>6.8321760775579728E-3</v>
      </c>
      <c r="AX769" s="64">
        <f t="shared" si="1067"/>
        <v>13.787402876508514</v>
      </c>
      <c r="AY769" s="64"/>
      <c r="AZ769" s="64"/>
      <c r="BA769" s="64"/>
      <c r="BB769" s="64"/>
      <c r="BC769" s="64"/>
      <c r="BD769" s="64"/>
      <c r="BE769" s="64"/>
      <c r="BF769" s="64"/>
      <c r="BG769" s="64"/>
      <c r="BH769" s="64"/>
      <c r="BI769" s="64"/>
      <c r="BJ769" s="64"/>
      <c r="BK769" s="64"/>
      <c r="BL769" s="64"/>
      <c r="BM769" s="64"/>
      <c r="BN769" s="64"/>
      <c r="BO769" s="64"/>
      <c r="BP769" s="64"/>
      <c r="BQ769" s="64"/>
      <c r="BR769" s="64"/>
      <c r="BS769" s="64"/>
      <c r="BT769" s="64"/>
      <c r="BU769" s="64"/>
      <c r="BV769" s="64"/>
      <c r="BW769" s="64"/>
      <c r="BX769" s="64"/>
      <c r="BY769" s="64"/>
      <c r="BZ769" s="64"/>
      <c r="CA769" s="64"/>
      <c r="CB769" s="64"/>
      <c r="CC769" s="64"/>
      <c r="CD769" s="64"/>
      <c r="CE769" s="64"/>
      <c r="CF769" s="64"/>
      <c r="CG769" s="64"/>
      <c r="CH769" s="64"/>
      <c r="CI769" s="64"/>
      <c r="CJ769" s="64"/>
      <c r="CK769" s="64"/>
      <c r="CL769" s="64"/>
      <c r="CM769" s="64"/>
      <c r="CN769" s="64"/>
      <c r="CO769" s="64"/>
      <c r="CP769" s="64"/>
      <c r="CQ769" s="64"/>
      <c r="CR769" s="64"/>
      <c r="CS769" s="64"/>
      <c r="CT769" s="64"/>
      <c r="CU769" s="64"/>
      <c r="CV769" s="64"/>
      <c r="CW769" s="64"/>
      <c r="CX769" s="64"/>
      <c r="CY769" s="64"/>
      <c r="CZ769" s="64"/>
      <c r="DA769" s="64"/>
      <c r="DB769" s="64"/>
      <c r="DC769" s="64"/>
      <c r="DD769" s="64"/>
      <c r="DE769" s="64"/>
      <c r="DF769" s="64"/>
      <c r="DG769" s="64"/>
      <c r="DH769" s="64"/>
      <c r="DI769" s="64"/>
      <c r="DJ769" s="64"/>
      <c r="DK769" s="64"/>
      <c r="DL769" s="64"/>
      <c r="DM769" s="64"/>
      <c r="DN769" s="64"/>
      <c r="DO769" s="64"/>
      <c r="DP769" s="64"/>
      <c r="DQ769" s="64"/>
      <c r="DR769" s="64"/>
      <c r="DS769" s="64"/>
      <c r="DT769" s="64"/>
      <c r="DU769" s="64"/>
      <c r="DV769" s="64"/>
      <c r="DW769" s="64"/>
      <c r="DX769" s="64"/>
      <c r="DY769" s="64"/>
      <c r="DZ769" s="64"/>
      <c r="EA769" s="64"/>
      <c r="EB769" s="64"/>
      <c r="EC769" s="64"/>
      <c r="ED769" s="64"/>
      <c r="EE769" s="64"/>
      <c r="EF769" s="64"/>
      <c r="EG769" s="64"/>
      <c r="EH769" s="64"/>
      <c r="EI769" s="64"/>
      <c r="EJ769" s="64"/>
      <c r="EK769" s="64"/>
      <c r="EL769" s="64"/>
    </row>
    <row r="770" spans="1:142" s="31" customFormat="1">
      <c r="B770" s="31" t="s">
        <v>671</v>
      </c>
      <c r="C770" s="31" t="s">
        <v>506</v>
      </c>
      <c r="E770" s="18"/>
      <c r="F770" s="18"/>
      <c r="G770" s="18"/>
      <c r="H770" s="18"/>
      <c r="I770" s="64">
        <v>3.69</v>
      </c>
      <c r="J770" s="64">
        <v>4.05</v>
      </c>
      <c r="K770" s="64">
        <v>0.59389999999999998</v>
      </c>
      <c r="L770" s="64">
        <v>76.25</v>
      </c>
      <c r="M770" s="64">
        <v>0.11219999999999999</v>
      </c>
      <c r="N770" s="64">
        <v>9.3600000000000003E-2</v>
      </c>
      <c r="O770" s="64">
        <v>0.60570000000000002</v>
      </c>
      <c r="P770" s="64">
        <v>6.3E-2</v>
      </c>
      <c r="Q770" s="64">
        <v>12.14</v>
      </c>
      <c r="R770" s="64">
        <v>1.9099999999999999E-2</v>
      </c>
      <c r="S770" s="64">
        <v>97.617500000000007</v>
      </c>
      <c r="V770" s="64">
        <f t="shared" si="1049"/>
        <v>3.7800599277793423</v>
      </c>
      <c r="W770" s="64"/>
      <c r="X770" s="64">
        <f t="shared" si="1050"/>
        <v>4.1488462621968392</v>
      </c>
      <c r="Y770" s="64"/>
      <c r="Z770" s="64">
        <f t="shared" si="1051"/>
        <v>0.60839501114042049</v>
      </c>
      <c r="AA770" s="64"/>
      <c r="AB770" s="64">
        <f t="shared" si="1052"/>
        <v>78.110994442594816</v>
      </c>
      <c r="AC770" s="64"/>
      <c r="AD770" s="64">
        <f t="shared" si="1053"/>
        <v>0.11493840756011985</v>
      </c>
      <c r="AE770" s="64"/>
      <c r="AF770" s="64">
        <f t="shared" si="1054"/>
        <v>9.5884446948549182E-2</v>
      </c>
      <c r="AG770" s="64"/>
      <c r="AH770" s="62">
        <f t="shared" si="1055"/>
        <v>0.62048300765743847</v>
      </c>
      <c r="AI770" s="62"/>
      <c r="AJ770" s="64">
        <f t="shared" si="1056"/>
        <v>6.4537608523061951E-2</v>
      </c>
      <c r="AK770" s="64"/>
      <c r="AL770" s="64">
        <f t="shared" si="1057"/>
        <v>12.43629472174559</v>
      </c>
      <c r="AM770" s="64"/>
      <c r="AN770" s="64">
        <f t="shared" si="1058"/>
        <v>1.9566163853817192E-2</v>
      </c>
      <c r="AO770" s="64"/>
      <c r="AP770" s="64">
        <f t="shared" si="1059"/>
        <v>7.9289061899761819</v>
      </c>
      <c r="AQ770" s="64">
        <f t="shared" si="1060"/>
        <v>2.7703703703703706E-2</v>
      </c>
      <c r="AR770" s="64">
        <f t="shared" si="1061"/>
        <v>679.59001782531197</v>
      </c>
      <c r="AS770" s="64">
        <f t="shared" si="1062"/>
        <v>18.827160493827162</v>
      </c>
      <c r="AT770" s="64">
        <f t="shared" si="1063"/>
        <v>0.15453194650817237</v>
      </c>
      <c r="AU770" s="64">
        <f t="shared" si="1064"/>
        <v>6.3450854700854702</v>
      </c>
      <c r="AV770" s="64">
        <f t="shared" si="1065"/>
        <v>5.2932263814616762</v>
      </c>
      <c r="AW770" s="64">
        <f t="shared" si="1066"/>
        <v>7.7888524590163941E-3</v>
      </c>
      <c r="AX770" s="64">
        <f t="shared" si="1067"/>
        <v>13.614545454545453</v>
      </c>
      <c r="AY770" s="64"/>
      <c r="AZ770" s="64"/>
      <c r="BA770" s="64"/>
      <c r="BB770" s="64"/>
      <c r="BC770" s="64"/>
      <c r="BD770" s="64"/>
      <c r="BE770" s="64"/>
      <c r="BF770" s="64"/>
      <c r="BG770" s="64"/>
      <c r="BH770" s="64"/>
      <c r="BI770" s="64"/>
      <c r="BJ770" s="64"/>
      <c r="BK770" s="64"/>
      <c r="BL770" s="64"/>
      <c r="BM770" s="64"/>
      <c r="BN770" s="64"/>
      <c r="BO770" s="64"/>
      <c r="BP770" s="64"/>
      <c r="BQ770" s="64"/>
      <c r="BR770" s="64"/>
      <c r="BS770" s="64"/>
      <c r="BT770" s="64"/>
      <c r="BU770" s="64"/>
      <c r="BV770" s="64"/>
      <c r="BW770" s="64"/>
      <c r="BX770" s="64"/>
      <c r="BY770" s="64"/>
      <c r="BZ770" s="64"/>
      <c r="CA770" s="64"/>
      <c r="CB770" s="64"/>
      <c r="CC770" s="64"/>
      <c r="CD770" s="64"/>
      <c r="CE770" s="64"/>
      <c r="CF770" s="64"/>
      <c r="CG770" s="64"/>
      <c r="CH770" s="64"/>
      <c r="CI770" s="64"/>
      <c r="CJ770" s="64"/>
      <c r="CK770" s="64"/>
      <c r="CL770" s="64"/>
      <c r="CM770" s="64"/>
      <c r="CN770" s="64"/>
      <c r="CO770" s="64"/>
      <c r="CP770" s="64"/>
      <c r="CQ770" s="64"/>
      <c r="CR770" s="64"/>
      <c r="CS770" s="64"/>
      <c r="CT770" s="64"/>
      <c r="CU770" s="64"/>
      <c r="CV770" s="64"/>
      <c r="CW770" s="64"/>
      <c r="CX770" s="64"/>
      <c r="CY770" s="64"/>
      <c r="CZ770" s="64"/>
      <c r="DA770" s="64"/>
      <c r="DB770" s="64"/>
      <c r="DC770" s="64"/>
      <c r="DD770" s="64"/>
      <c r="DE770" s="64"/>
      <c r="DF770" s="64"/>
      <c r="DG770" s="64"/>
      <c r="DH770" s="64"/>
      <c r="DI770" s="64"/>
      <c r="DJ770" s="64"/>
      <c r="DK770" s="64"/>
      <c r="DL770" s="64"/>
      <c r="DM770" s="64"/>
      <c r="DN770" s="64"/>
      <c r="DO770" s="64"/>
      <c r="DP770" s="64"/>
      <c r="DQ770" s="64"/>
      <c r="DR770" s="64"/>
      <c r="DS770" s="64"/>
      <c r="DT770" s="64"/>
      <c r="DU770" s="64"/>
      <c r="DV770" s="64"/>
      <c r="DW770" s="64"/>
      <c r="DX770" s="64"/>
      <c r="DY770" s="64"/>
      <c r="DZ770" s="64"/>
      <c r="EA770" s="64"/>
      <c r="EB770" s="64"/>
      <c r="EC770" s="64"/>
      <c r="ED770" s="64"/>
      <c r="EE770" s="64"/>
      <c r="EF770" s="64"/>
      <c r="EG770" s="64"/>
      <c r="EH770" s="64"/>
      <c r="EI770" s="64"/>
      <c r="EJ770" s="64"/>
      <c r="EK770" s="64"/>
      <c r="EL770" s="64"/>
    </row>
    <row r="771" spans="1:142" s="31" customFormat="1">
      <c r="B771" s="31" t="s">
        <v>672</v>
      </c>
      <c r="C771" s="31" t="s">
        <v>506</v>
      </c>
      <c r="E771" s="18"/>
      <c r="F771" s="18"/>
      <c r="G771" s="18"/>
      <c r="H771" s="18"/>
      <c r="I771" s="64">
        <v>3.63</v>
      </c>
      <c r="J771" s="64">
        <v>4.01</v>
      </c>
      <c r="K771" s="64">
        <v>0.4677</v>
      </c>
      <c r="L771" s="64">
        <v>76.02</v>
      </c>
      <c r="M771" s="64">
        <v>9.2100000000000001E-2</v>
      </c>
      <c r="N771" s="64">
        <v>9.0999999999999998E-2</v>
      </c>
      <c r="O771" s="64">
        <v>0.64149999999999996</v>
      </c>
      <c r="P771" s="64">
        <v>7.8600000000000003E-2</v>
      </c>
      <c r="Q771" s="64">
        <v>12.29</v>
      </c>
      <c r="R771" s="64">
        <v>2.1899999999999999E-2</v>
      </c>
      <c r="S771" s="64">
        <v>97.3429</v>
      </c>
      <c r="V771" s="64">
        <f t="shared" si="1049"/>
        <v>3.7290855316617852</v>
      </c>
      <c r="W771" s="62"/>
      <c r="X771" s="64">
        <f t="shared" si="1050"/>
        <v>4.1194581217531017</v>
      </c>
      <c r="Y771" s="62"/>
      <c r="Z771" s="64">
        <f t="shared" si="1051"/>
        <v>0.48046647469923337</v>
      </c>
      <c r="AA771" s="62"/>
      <c r="AB771" s="64">
        <f t="shared" si="1052"/>
        <v>78.095063944057557</v>
      </c>
      <c r="AC771" s="62"/>
      <c r="AD771" s="64">
        <f t="shared" si="1053"/>
        <v>9.4613988282658518E-2</v>
      </c>
      <c r="AE771" s="62"/>
      <c r="AF771" s="64">
        <f t="shared" si="1054"/>
        <v>9.3483962363973119E-2</v>
      </c>
      <c r="AG771" s="62"/>
      <c r="AH771" s="62">
        <f t="shared" si="1055"/>
        <v>0.65901056985152484</v>
      </c>
      <c r="AI771" s="62"/>
      <c r="AJ771" s="64">
        <f t="shared" si="1056"/>
        <v>8.0745488371519653E-2</v>
      </c>
      <c r="AK771" s="62"/>
      <c r="AL771" s="64">
        <f t="shared" si="1057"/>
        <v>12.625471400584942</v>
      </c>
      <c r="AM771" s="62"/>
      <c r="AN771" s="64">
        <f t="shared" si="1058"/>
        <v>2.2497788744736388E-2</v>
      </c>
      <c r="AO771" s="62"/>
      <c r="AP771" s="64">
        <f t="shared" si="1059"/>
        <v>7.8485436534148869</v>
      </c>
      <c r="AQ771" s="64">
        <f t="shared" si="1060"/>
        <v>2.2967581047381547E-2</v>
      </c>
      <c r="AR771" s="64">
        <f t="shared" si="1061"/>
        <v>825.40716612377855</v>
      </c>
      <c r="AS771" s="64">
        <f t="shared" si="1062"/>
        <v>18.957605985037407</v>
      </c>
      <c r="AT771" s="64">
        <f t="shared" si="1063"/>
        <v>0.14185502727981292</v>
      </c>
      <c r="AU771" s="64">
        <f t="shared" si="1064"/>
        <v>5.1395604395604408</v>
      </c>
      <c r="AV771" s="64">
        <f t="shared" si="1065"/>
        <v>5.0781758957654732</v>
      </c>
      <c r="AW771" s="64">
        <f t="shared" si="1066"/>
        <v>6.1523283346487769E-3</v>
      </c>
      <c r="AX771" s="64">
        <f t="shared" si="1067"/>
        <v>16.287810989797745</v>
      </c>
      <c r="AY771" s="64"/>
      <c r="AZ771" s="64"/>
      <c r="BA771" s="64"/>
      <c r="BB771" s="64"/>
      <c r="BC771" s="64"/>
      <c r="BD771" s="64"/>
      <c r="BE771" s="64"/>
      <c r="BF771" s="64"/>
      <c r="BG771" s="64"/>
      <c r="BH771" s="64"/>
      <c r="BI771" s="64"/>
      <c r="BJ771" s="64"/>
      <c r="BK771" s="64"/>
      <c r="BL771" s="64"/>
      <c r="BM771" s="64"/>
      <c r="BN771" s="64"/>
      <c r="BO771" s="64"/>
      <c r="BP771" s="64"/>
      <c r="BQ771" s="64"/>
      <c r="BR771" s="64"/>
      <c r="BS771" s="64"/>
      <c r="BT771" s="64"/>
      <c r="BU771" s="64"/>
      <c r="BV771" s="64"/>
      <c r="BW771" s="64"/>
      <c r="BX771" s="64"/>
      <c r="BY771" s="64"/>
      <c r="BZ771" s="64"/>
      <c r="CA771" s="64"/>
      <c r="CB771" s="64"/>
      <c r="CC771" s="64"/>
      <c r="CD771" s="64"/>
      <c r="CE771" s="64"/>
      <c r="CF771" s="64"/>
      <c r="CG771" s="64"/>
      <c r="CH771" s="64"/>
      <c r="CI771" s="64"/>
      <c r="CJ771" s="64"/>
      <c r="CK771" s="64"/>
      <c r="CL771" s="64"/>
      <c r="CM771" s="64"/>
      <c r="CN771" s="64"/>
      <c r="CO771" s="64"/>
      <c r="CP771" s="64"/>
      <c r="CQ771" s="64"/>
      <c r="CR771" s="64"/>
      <c r="CS771" s="64"/>
      <c r="CT771" s="64"/>
      <c r="CU771" s="64"/>
      <c r="CV771" s="64"/>
      <c r="CW771" s="64"/>
      <c r="CX771" s="64"/>
      <c r="CY771" s="64"/>
      <c r="CZ771" s="64"/>
      <c r="DA771" s="64"/>
      <c r="DB771" s="64"/>
      <c r="DC771" s="64"/>
      <c r="DD771" s="64"/>
      <c r="DE771" s="64"/>
      <c r="DF771" s="64"/>
      <c r="DG771" s="64"/>
      <c r="DH771" s="64"/>
      <c r="DI771" s="64"/>
      <c r="DJ771" s="64"/>
      <c r="DK771" s="64"/>
      <c r="DL771" s="64"/>
      <c r="DM771" s="64"/>
      <c r="DN771" s="64"/>
      <c r="DO771" s="64"/>
      <c r="DP771" s="64"/>
      <c r="DQ771" s="64"/>
      <c r="DR771" s="64"/>
      <c r="DS771" s="64"/>
      <c r="DT771" s="64"/>
      <c r="DU771" s="64"/>
      <c r="DV771" s="64"/>
      <c r="DW771" s="64"/>
      <c r="DX771" s="64"/>
      <c r="DY771" s="64"/>
      <c r="DZ771" s="64"/>
      <c r="EA771" s="64"/>
      <c r="EB771" s="64"/>
      <c r="EC771" s="64"/>
      <c r="ED771" s="64"/>
      <c r="EE771" s="64"/>
      <c r="EF771" s="64"/>
      <c r="EG771" s="64"/>
      <c r="EH771" s="64"/>
      <c r="EI771" s="64"/>
      <c r="EJ771" s="64"/>
      <c r="EK771" s="64"/>
      <c r="EL771" s="64"/>
    </row>
    <row r="772" spans="1:142" s="31" customFormat="1">
      <c r="B772" s="31" t="s">
        <v>673</v>
      </c>
      <c r="C772" s="31" t="s">
        <v>506</v>
      </c>
      <c r="E772" s="18"/>
      <c r="F772" s="18"/>
      <c r="G772" s="18"/>
      <c r="H772" s="18"/>
      <c r="I772" s="64">
        <v>3.62</v>
      </c>
      <c r="J772" s="64">
        <v>4.07</v>
      </c>
      <c r="K772" s="64">
        <v>0.4536</v>
      </c>
      <c r="L772" s="64">
        <v>75.849999999999994</v>
      </c>
      <c r="M772" s="64">
        <v>8.2500000000000004E-2</v>
      </c>
      <c r="N772" s="64">
        <v>9.8400000000000001E-2</v>
      </c>
      <c r="O772" s="64">
        <v>0.60089999999999999</v>
      </c>
      <c r="P772" s="64">
        <v>3.04E-2</v>
      </c>
      <c r="Q772" s="64">
        <v>12.57</v>
      </c>
      <c r="R772" s="64">
        <v>3.6999999999999998E-2</v>
      </c>
      <c r="S772" s="64">
        <v>97.412800000000004</v>
      </c>
      <c r="V772" s="62">
        <f t="shared" si="1049"/>
        <v>3.7161440796281391</v>
      </c>
      <c r="W772" s="62"/>
      <c r="X772" s="62">
        <f t="shared" si="1050"/>
        <v>4.1780956917366092</v>
      </c>
      <c r="Y772" s="62"/>
      <c r="Z772" s="62">
        <f t="shared" si="1051"/>
        <v>0.46564722500533806</v>
      </c>
      <c r="AA772" s="62"/>
      <c r="AB772" s="62">
        <f t="shared" si="1052"/>
        <v>77.864510618727707</v>
      </c>
      <c r="AC772" s="62"/>
      <c r="AD772" s="62">
        <f t="shared" si="1053"/>
        <v>8.4691128886552891E-2</v>
      </c>
      <c r="AE772" s="62"/>
      <c r="AF772" s="62">
        <f t="shared" si="1054"/>
        <v>0.10101341918105219</v>
      </c>
      <c r="AG772" s="62"/>
      <c r="AH772" s="62">
        <f t="shared" si="1055"/>
        <v>0.61685938603551072</v>
      </c>
      <c r="AI772" s="62"/>
      <c r="AJ772" s="62">
        <f t="shared" si="1056"/>
        <v>3.120739779577222E-2</v>
      </c>
      <c r="AK772" s="62"/>
      <c r="AL772" s="62">
        <f t="shared" si="1057"/>
        <v>12.903848364896605</v>
      </c>
      <c r="AM772" s="62"/>
      <c r="AN772" s="62">
        <f t="shared" si="1058"/>
        <v>3.7982688106696451E-2</v>
      </c>
      <c r="AO772" s="62"/>
      <c r="AP772" s="64">
        <f t="shared" si="1059"/>
        <v>7.8942397713647487</v>
      </c>
      <c r="AQ772" s="64">
        <f t="shared" si="1060"/>
        <v>2.0270270270270271E-2</v>
      </c>
      <c r="AR772" s="64">
        <f t="shared" si="1061"/>
        <v>919.39393939393926</v>
      </c>
      <c r="AS772" s="64">
        <f t="shared" si="1062"/>
        <v>18.636363636363633</v>
      </c>
      <c r="AT772" s="64">
        <f t="shared" si="1063"/>
        <v>0.16375436844732902</v>
      </c>
      <c r="AU772" s="64">
        <f t="shared" si="1064"/>
        <v>4.6097560975609744</v>
      </c>
      <c r="AV772" s="64">
        <f t="shared" si="1065"/>
        <v>5.4981818181818181</v>
      </c>
      <c r="AW772" s="64">
        <f t="shared" si="1066"/>
        <v>5.9802241265655906E-3</v>
      </c>
      <c r="AX772" s="64">
        <f t="shared" si="1067"/>
        <v>17.826086956521742</v>
      </c>
      <c r="AY772" s="64"/>
      <c r="AZ772" s="64"/>
      <c r="BA772" s="64"/>
      <c r="BB772" s="64"/>
      <c r="BC772" s="64"/>
      <c r="BD772" s="64"/>
      <c r="BE772" s="64"/>
      <c r="BF772" s="64"/>
      <c r="BG772" s="64"/>
      <c r="BH772" s="64"/>
      <c r="BI772" s="64"/>
      <c r="BJ772" s="64"/>
      <c r="BK772" s="64"/>
      <c r="BL772" s="64"/>
      <c r="BM772" s="64"/>
      <c r="BN772" s="64"/>
      <c r="BO772" s="64"/>
      <c r="BP772" s="64"/>
      <c r="BQ772" s="64"/>
      <c r="BR772" s="64"/>
      <c r="BS772" s="64"/>
      <c r="BT772" s="64"/>
      <c r="BU772" s="64"/>
      <c r="BV772" s="64"/>
      <c r="BW772" s="64"/>
      <c r="BX772" s="64"/>
      <c r="BY772" s="64"/>
      <c r="BZ772" s="64"/>
      <c r="CA772" s="64"/>
      <c r="CB772" s="64"/>
      <c r="CC772" s="64"/>
      <c r="CD772" s="64"/>
      <c r="CE772" s="64"/>
      <c r="CF772" s="64"/>
      <c r="CG772" s="64"/>
      <c r="CH772" s="64"/>
      <c r="CI772" s="64"/>
      <c r="CJ772" s="64"/>
      <c r="CK772" s="64"/>
      <c r="CL772" s="64"/>
      <c r="CM772" s="64"/>
      <c r="CN772" s="64"/>
      <c r="CO772" s="64"/>
      <c r="CP772" s="64"/>
      <c r="CQ772" s="64"/>
      <c r="CR772" s="64"/>
      <c r="CS772" s="64"/>
      <c r="CT772" s="64"/>
      <c r="CU772" s="64"/>
      <c r="CV772" s="64"/>
      <c r="CW772" s="64"/>
      <c r="CX772" s="64"/>
      <c r="CY772" s="64"/>
      <c r="CZ772" s="64"/>
      <c r="DA772" s="64"/>
      <c r="DB772" s="64"/>
      <c r="DC772" s="64"/>
      <c r="DD772" s="64"/>
      <c r="DE772" s="64"/>
      <c r="DF772" s="64"/>
      <c r="DG772" s="64"/>
      <c r="DH772" s="64"/>
      <c r="DI772" s="64"/>
      <c r="DJ772" s="64"/>
      <c r="DK772" s="64"/>
      <c r="DL772" s="64"/>
      <c r="DM772" s="64"/>
      <c r="DN772" s="64"/>
      <c r="DO772" s="64"/>
      <c r="DP772" s="64"/>
      <c r="DQ772" s="64"/>
      <c r="DR772" s="64"/>
      <c r="DS772" s="64"/>
      <c r="DT772" s="64"/>
      <c r="DU772" s="64"/>
      <c r="DV772" s="64"/>
      <c r="DW772" s="64"/>
      <c r="DX772" s="64"/>
      <c r="DY772" s="64"/>
      <c r="DZ772" s="64"/>
      <c r="EA772" s="64"/>
      <c r="EB772" s="64"/>
      <c r="EC772" s="64"/>
      <c r="ED772" s="64"/>
      <c r="EE772" s="64"/>
      <c r="EF772" s="64"/>
      <c r="EG772" s="64"/>
      <c r="EH772" s="64"/>
      <c r="EI772" s="64"/>
      <c r="EJ772" s="64"/>
      <c r="EK772" s="64"/>
      <c r="EL772" s="64"/>
    </row>
    <row r="773" spans="1:142" s="31" customFormat="1">
      <c r="B773" s="31" t="s">
        <v>674</v>
      </c>
      <c r="C773" s="31" t="s">
        <v>506</v>
      </c>
      <c r="E773" s="18"/>
      <c r="F773" s="18"/>
      <c r="G773" s="18"/>
      <c r="H773" s="18"/>
      <c r="I773" s="64">
        <v>3.66</v>
      </c>
      <c r="J773" s="64">
        <v>4.18</v>
      </c>
      <c r="K773" s="64">
        <v>0.62219999999999998</v>
      </c>
      <c r="L773" s="64">
        <v>76.52</v>
      </c>
      <c r="M773" s="64">
        <v>0.10249999999999999</v>
      </c>
      <c r="N773" s="64">
        <v>6.1600000000000002E-2</v>
      </c>
      <c r="O773" s="64">
        <v>0.56850000000000001</v>
      </c>
      <c r="P773" s="64">
        <v>6.59E-2</v>
      </c>
      <c r="Q773" s="64">
        <v>12.45</v>
      </c>
      <c r="R773" s="64">
        <v>4.1500000000000002E-2</v>
      </c>
      <c r="S773" s="64">
        <v>98.272199999999998</v>
      </c>
      <c r="V773" s="62">
        <f t="shared" si="1049"/>
        <v>3.7243493073320839</v>
      </c>
      <c r="W773" s="64"/>
      <c r="X773" s="62">
        <f t="shared" si="1050"/>
        <v>4.2534918318710684</v>
      </c>
      <c r="Y773" s="64"/>
      <c r="Z773" s="62">
        <f t="shared" si="1051"/>
        <v>0.63313938224645416</v>
      </c>
      <c r="AA773" s="64"/>
      <c r="AB773" s="62">
        <f t="shared" si="1052"/>
        <v>77.865357649467498</v>
      </c>
      <c r="AC773" s="64"/>
      <c r="AD773" s="62">
        <f t="shared" si="1053"/>
        <v>0.10430213224085755</v>
      </c>
      <c r="AE773" s="64"/>
      <c r="AF773" s="62">
        <f t="shared" si="1054"/>
        <v>6.2683037522310484E-2</v>
      </c>
      <c r="AG773" s="64"/>
      <c r="AH773" s="62">
        <f t="shared" si="1055"/>
        <v>0.57849524077002457</v>
      </c>
      <c r="AI773" s="62"/>
      <c r="AJ773" s="62">
        <f t="shared" si="1056"/>
        <v>6.7058639167536696E-2</v>
      </c>
      <c r="AK773" s="64"/>
      <c r="AL773" s="62">
        <f t="shared" si="1057"/>
        <v>12.668893135596843</v>
      </c>
      <c r="AM773" s="64"/>
      <c r="AN773" s="62">
        <f t="shared" si="1058"/>
        <v>4.2229643785322811E-2</v>
      </c>
      <c r="AO773" s="64"/>
      <c r="AP773" s="64">
        <f t="shared" si="1059"/>
        <v>7.9778411392031519</v>
      </c>
      <c r="AQ773" s="64">
        <f t="shared" si="1060"/>
        <v>2.4521531100478472E-2</v>
      </c>
      <c r="AR773" s="64">
        <f t="shared" si="1061"/>
        <v>746.53658536585351</v>
      </c>
      <c r="AS773" s="64">
        <f t="shared" si="1062"/>
        <v>18.306220095693778</v>
      </c>
      <c r="AT773" s="64">
        <f t="shared" si="1063"/>
        <v>0.10835532102022866</v>
      </c>
      <c r="AU773" s="64">
        <f t="shared" si="1064"/>
        <v>10.100649350649348</v>
      </c>
      <c r="AV773" s="64">
        <f t="shared" si="1065"/>
        <v>6.0702439024390227</v>
      </c>
      <c r="AW773" s="64">
        <f t="shared" si="1066"/>
        <v>8.1312075274438053E-3</v>
      </c>
      <c r="AX773" s="64">
        <f t="shared" si="1067"/>
        <v>9.0084820122842935</v>
      </c>
      <c r="AY773" s="64"/>
      <c r="AZ773" s="64"/>
      <c r="BA773" s="64"/>
      <c r="BB773" s="64"/>
      <c r="BC773" s="64"/>
      <c r="BD773" s="64"/>
      <c r="BE773" s="64"/>
      <c r="BF773" s="64"/>
      <c r="BG773" s="64"/>
      <c r="BH773" s="64"/>
      <c r="BI773" s="64"/>
      <c r="BJ773" s="64"/>
      <c r="BK773" s="64"/>
      <c r="BL773" s="64"/>
      <c r="BM773" s="64"/>
      <c r="BN773" s="64"/>
      <c r="BO773" s="64"/>
      <c r="BP773" s="64"/>
      <c r="BQ773" s="64"/>
      <c r="BR773" s="64"/>
      <c r="BS773" s="64"/>
      <c r="BT773" s="64"/>
      <c r="BU773" s="64"/>
      <c r="BV773" s="64"/>
      <c r="BW773" s="64"/>
      <c r="BX773" s="64"/>
      <c r="BY773" s="64"/>
      <c r="BZ773" s="64"/>
      <c r="CA773" s="64"/>
      <c r="CB773" s="64"/>
      <c r="CC773" s="64"/>
      <c r="CD773" s="64"/>
      <c r="CE773" s="64"/>
      <c r="CF773" s="64"/>
      <c r="CG773" s="64"/>
      <c r="CH773" s="64"/>
      <c r="CI773" s="64"/>
      <c r="CJ773" s="64"/>
      <c r="CK773" s="64"/>
      <c r="CL773" s="64"/>
      <c r="CM773" s="64"/>
      <c r="CN773" s="64"/>
      <c r="CO773" s="64"/>
      <c r="CP773" s="64"/>
      <c r="CQ773" s="64"/>
      <c r="CR773" s="64"/>
      <c r="CS773" s="64"/>
      <c r="CT773" s="64"/>
      <c r="CU773" s="64"/>
      <c r="CV773" s="64"/>
      <c r="CW773" s="64"/>
      <c r="CX773" s="64"/>
      <c r="CY773" s="64"/>
      <c r="CZ773" s="64"/>
      <c r="DA773" s="64"/>
      <c r="DB773" s="64"/>
      <c r="DC773" s="64"/>
      <c r="DD773" s="64"/>
      <c r="DE773" s="64"/>
      <c r="DF773" s="64"/>
      <c r="DG773" s="64"/>
      <c r="DH773" s="64"/>
      <c r="DI773" s="64"/>
      <c r="DJ773" s="64"/>
      <c r="DK773" s="64"/>
      <c r="DL773" s="64"/>
      <c r="DM773" s="64"/>
      <c r="DN773" s="64"/>
      <c r="DO773" s="64"/>
      <c r="DP773" s="64"/>
      <c r="DQ773" s="64"/>
      <c r="DR773" s="64"/>
      <c r="DS773" s="64"/>
      <c r="DT773" s="64"/>
      <c r="DU773" s="64"/>
      <c r="DV773" s="64"/>
      <c r="DW773" s="64"/>
      <c r="DX773" s="64"/>
      <c r="DY773" s="64"/>
      <c r="DZ773" s="64"/>
      <c r="EA773" s="64"/>
      <c r="EB773" s="64"/>
      <c r="EC773" s="64"/>
      <c r="ED773" s="64"/>
      <c r="EE773" s="64"/>
      <c r="EF773" s="64"/>
      <c r="EG773" s="64"/>
      <c r="EH773" s="64"/>
      <c r="EI773" s="64"/>
      <c r="EJ773" s="64"/>
      <c r="EK773" s="64"/>
      <c r="EL773" s="64"/>
    </row>
    <row r="774" spans="1:142" s="35" customFormat="1">
      <c r="B774" s="35" t="s">
        <v>675</v>
      </c>
      <c r="E774" s="1"/>
      <c r="F774" s="1"/>
      <c r="G774" s="1"/>
      <c r="H774" s="1"/>
      <c r="I774" s="68">
        <f>AVERAGE(I757:I773)</f>
        <v>3.651176470588235</v>
      </c>
      <c r="J774" s="68">
        <f t="shared" ref="J774:BU774" si="1068">AVERAGE(J757:J773)</f>
        <v>4.0994117647058825</v>
      </c>
      <c r="K774" s="68">
        <f t="shared" si="1068"/>
        <v>0.52192941176470586</v>
      </c>
      <c r="L774" s="68">
        <f t="shared" si="1068"/>
        <v>75.625882352941176</v>
      </c>
      <c r="M774" s="68">
        <f t="shared" si="1068"/>
        <v>8.9311764705882382E-2</v>
      </c>
      <c r="N774" s="68">
        <f t="shared" si="1068"/>
        <v>7.2629411764705887E-2</v>
      </c>
      <c r="O774" s="68">
        <f t="shared" si="1068"/>
        <v>0.61904117647058821</v>
      </c>
      <c r="P774" s="68">
        <f t="shared" si="1068"/>
        <v>6.847058823529413E-2</v>
      </c>
      <c r="Q774" s="68">
        <f t="shared" si="1068"/>
        <v>12.435882352941173</v>
      </c>
      <c r="R774" s="68">
        <f t="shared" si="1068"/>
        <v>2.0035294117647057E-2</v>
      </c>
      <c r="S774" s="68">
        <f t="shared" si="1068"/>
        <v>97.203823529411778</v>
      </c>
      <c r="V774" s="68">
        <f t="shared" si="1068"/>
        <v>3.7556333403730982</v>
      </c>
      <c r="W774" s="68">
        <f>STDEV(V757:V773)</f>
        <v>0.10760192587879247</v>
      </c>
      <c r="X774" s="68">
        <f t="shared" si="1068"/>
        <v>4.2181532118652676</v>
      </c>
      <c r="Y774" s="68">
        <f>STDEV(X757:X773)</f>
        <v>0.120479980669031</v>
      </c>
      <c r="Z774" s="68">
        <f t="shared" si="1068"/>
        <v>0.53674097038002677</v>
      </c>
      <c r="AA774" s="68">
        <f>STDEV(Z757:Z773)</f>
        <v>9.3612349227646025E-2</v>
      </c>
      <c r="AB774" s="68">
        <f t="shared" si="1068"/>
        <v>77.800153629949889</v>
      </c>
      <c r="AC774" s="68">
        <f>STDEV(AB757:AB773)</f>
        <v>0.25959195667144191</v>
      </c>
      <c r="AD774" s="68">
        <f t="shared" si="1068"/>
        <v>9.1923157486423282E-2</v>
      </c>
      <c r="AE774" s="68">
        <f>STDEV(AD757:AD773)</f>
        <v>1.4667761075034598E-2</v>
      </c>
      <c r="AF774" s="68">
        <f t="shared" si="1068"/>
        <v>7.4703529218953235E-2</v>
      </c>
      <c r="AG774" s="68">
        <f>STDEV(AF757:AF773)</f>
        <v>1.6253317631756893E-2</v>
      </c>
      <c r="AH774" s="68">
        <f t="shared" si="1068"/>
        <v>0.63691823610586695</v>
      </c>
      <c r="AI774" s="68">
        <f>STDEV(AH757:AH773)</f>
        <v>3.2182540410528621E-2</v>
      </c>
      <c r="AJ774" s="68">
        <f t="shared" si="1068"/>
        <v>7.0287292364143883E-2</v>
      </c>
      <c r="AK774" s="68">
        <f>STDEV(AJ757:AJ773)</f>
        <v>4.2472852159873696E-2</v>
      </c>
      <c r="AL774" s="68">
        <f t="shared" si="1068"/>
        <v>12.794790543529256</v>
      </c>
      <c r="AM774" s="68">
        <f>STDEV(AL757:AL773)</f>
        <v>0.20547929134186851</v>
      </c>
      <c r="AN774" s="68">
        <f t="shared" si="1068"/>
        <v>2.0641451357678961E-2</v>
      </c>
      <c r="AO774" s="68">
        <f>STDEV(AN757:AN773)</f>
        <v>1.5072205337981559E-2</v>
      </c>
      <c r="AP774" s="68">
        <f t="shared" si="1068"/>
        <v>7.9737865522383666</v>
      </c>
      <c r="AQ774" s="68">
        <f t="shared" si="1068"/>
        <v>2.1794178923817985E-2</v>
      </c>
      <c r="AR774" s="68">
        <f t="shared" si="1068"/>
        <v>873.71388353406746</v>
      </c>
      <c r="AS774" s="68">
        <f t="shared" si="1068"/>
        <v>18.458851915658993</v>
      </c>
      <c r="AT774" s="68">
        <f t="shared" si="1068"/>
        <v>0.11722621757782942</v>
      </c>
      <c r="AU774" s="68">
        <f t="shared" si="1068"/>
        <v>7.6138386685737389</v>
      </c>
      <c r="AV774" s="68">
        <f t="shared" si="1068"/>
        <v>6.0794455113489212</v>
      </c>
      <c r="AW774" s="68">
        <f t="shared" si="1068"/>
        <v>6.9000013374760603E-3</v>
      </c>
      <c r="AX774" s="68">
        <f t="shared" si="1068"/>
        <v>12.498884349453348</v>
      </c>
      <c r="AY774" s="68">
        <f t="shared" si="1068"/>
        <v>32.302</v>
      </c>
      <c r="AZ774" s="68">
        <f t="shared" si="1068"/>
        <v>550.53</v>
      </c>
      <c r="BA774" s="68">
        <f t="shared" si="1068"/>
        <v>79795.428</v>
      </c>
      <c r="BB774" s="68">
        <f t="shared" si="1068"/>
        <v>97.097999999999999</v>
      </c>
      <c r="BC774" s="68">
        <f t="shared" si="1068"/>
        <v>4574.09</v>
      </c>
      <c r="BD774" s="68">
        <f t="shared" si="1068"/>
        <v>1.17</v>
      </c>
      <c r="BE774" s="68">
        <f t="shared" si="1068"/>
        <v>672.49799999999993</v>
      </c>
      <c r="BF774" s="68">
        <f t="shared" si="1068"/>
        <v>1.1768000000000001</v>
      </c>
      <c r="BG774" s="68">
        <f t="shared" si="1068"/>
        <v>141.47</v>
      </c>
      <c r="BH774" s="68">
        <f t="shared" si="1068"/>
        <v>533.30999999999995</v>
      </c>
      <c r="BI774" s="68">
        <f t="shared" si="1068"/>
        <v>0.65</v>
      </c>
      <c r="BJ774" s="68">
        <f t="shared" si="1068"/>
        <v>1.3440000000000001</v>
      </c>
      <c r="BK774" s="68">
        <f t="shared" si="1068"/>
        <v>18.814</v>
      </c>
      <c r="BL774" s="68">
        <f t="shared" si="1068"/>
        <v>181.45400000000001</v>
      </c>
      <c r="BM774" s="68">
        <f t="shared" si="1068"/>
        <v>131.876</v>
      </c>
      <c r="BN774" s="68">
        <f t="shared" si="1068"/>
        <v>68.598000000000013</v>
      </c>
      <c r="BO774" s="68">
        <f t="shared" si="1068"/>
        <v>11.848000000000001</v>
      </c>
      <c r="BP774" s="68">
        <f t="shared" si="1068"/>
        <v>54.768000000000008</v>
      </c>
      <c r="BQ774" s="68">
        <f t="shared" si="1068"/>
        <v>6.4560000000000004</v>
      </c>
      <c r="BR774" s="68">
        <f t="shared" si="1068"/>
        <v>1.6975000000000002</v>
      </c>
      <c r="BS774" s="68">
        <f t="shared" si="1068"/>
        <v>6.1020000000000003</v>
      </c>
      <c r="BT774" s="68">
        <f t="shared" si="1068"/>
        <v>982.22</v>
      </c>
      <c r="BU774" s="68">
        <f t="shared" si="1068"/>
        <v>14.296000000000001</v>
      </c>
      <c r="BV774" s="68">
        <f t="shared" ref="BV774:EG774" si="1069">AVERAGE(BV757:BV773)</f>
        <v>26.318000000000001</v>
      </c>
      <c r="BW774" s="68">
        <f t="shared" si="1069"/>
        <v>2.8761999999999999</v>
      </c>
      <c r="BX774" s="68">
        <f t="shared" si="1069"/>
        <v>10.959999999999999</v>
      </c>
      <c r="BY774" s="68">
        <f t="shared" si="1069"/>
        <v>1.8737999999999999</v>
      </c>
      <c r="BZ774" s="68">
        <f t="shared" si="1069"/>
        <v>0.29019999999999996</v>
      </c>
      <c r="CA774" s="68">
        <f t="shared" si="1069"/>
        <v>1.6422000000000001</v>
      </c>
      <c r="CB774" s="68">
        <f t="shared" si="1069"/>
        <v>0.217</v>
      </c>
      <c r="CC774" s="68">
        <f t="shared" si="1069"/>
        <v>1.6534</v>
      </c>
      <c r="CD774" s="68">
        <f t="shared" si="1069"/>
        <v>0.30439999999999995</v>
      </c>
      <c r="CE774" s="68">
        <f t="shared" si="1069"/>
        <v>1.1861999999999999</v>
      </c>
      <c r="CF774" s="68">
        <f t="shared" si="1069"/>
        <v>0.15679999999999999</v>
      </c>
      <c r="CG774" s="68">
        <f t="shared" si="1069"/>
        <v>1.1053999999999999</v>
      </c>
      <c r="CH774" s="68">
        <f t="shared" si="1069"/>
        <v>0.1986</v>
      </c>
      <c r="CI774" s="68">
        <f t="shared" si="1069"/>
        <v>1.9669999999999999</v>
      </c>
      <c r="CJ774" s="68">
        <f t="shared" si="1069"/>
        <v>0.59660000000000013</v>
      </c>
      <c r="CK774" s="68">
        <f t="shared" si="1069"/>
        <v>16.336000000000002</v>
      </c>
      <c r="CL774" s="68">
        <f t="shared" si="1069"/>
        <v>11.379999999999999</v>
      </c>
      <c r="CM774" s="68">
        <f t="shared" si="1069"/>
        <v>4.5419999999999998</v>
      </c>
      <c r="CN774" s="68">
        <f t="shared" si="1069"/>
        <v>1.2689345898857289</v>
      </c>
      <c r="CO774" s="68">
        <f t="shared" si="1069"/>
        <v>14.74861551928829</v>
      </c>
      <c r="CP774" s="68">
        <f t="shared" si="1069"/>
        <v>9.4511785296655226</v>
      </c>
      <c r="CQ774" s="68">
        <f t="shared" si="1069"/>
        <v>7.7867420506718945</v>
      </c>
      <c r="CR774" s="68">
        <f t="shared" si="1069"/>
        <v>26.626636278794656</v>
      </c>
      <c r="CS774" s="68">
        <f t="shared" si="1069"/>
        <v>9.0753840762150464</v>
      </c>
      <c r="CT774" s="68">
        <f t="shared" si="1069"/>
        <v>1.5246501901934295</v>
      </c>
      <c r="CU774" s="68">
        <f t="shared" si="1069"/>
        <v>2.7575457756978623</v>
      </c>
      <c r="CV774" s="68">
        <f t="shared" si="1069"/>
        <v>4.8996611656766546E-2</v>
      </c>
      <c r="CW774" s="68">
        <f t="shared" si="1069"/>
        <v>37.449072693671518</v>
      </c>
      <c r="CX774" s="68">
        <f t="shared" si="1069"/>
        <v>1.62719084678804</v>
      </c>
      <c r="CY774" s="68">
        <f t="shared" si="1069"/>
        <v>0.40085071286012963</v>
      </c>
      <c r="CZ774" s="68">
        <f t="shared" si="1069"/>
        <v>69.549043124363294</v>
      </c>
      <c r="DA774" s="68">
        <f t="shared" si="1069"/>
        <v>0.28406534244238701</v>
      </c>
      <c r="DB774" s="68">
        <f t="shared" si="1069"/>
        <v>7.5167363505413123</v>
      </c>
      <c r="DC774" s="68">
        <f t="shared" si="1069"/>
        <v>11.614086309890311</v>
      </c>
      <c r="DD774" s="68">
        <f t="shared" si="1069"/>
        <v>87.254476165404157</v>
      </c>
      <c r="DE774" s="68">
        <f t="shared" si="1069"/>
        <v>20.534260967337374</v>
      </c>
      <c r="DF774" s="68">
        <f t="shared" si="1069"/>
        <v>153.20418333940682</v>
      </c>
      <c r="DG774" s="68">
        <f t="shared" si="1069"/>
        <v>0.57356779757759746</v>
      </c>
      <c r="DH774" s="68">
        <f t="shared" si="1069"/>
        <v>68.663236330753719</v>
      </c>
      <c r="DI774" s="68">
        <f t="shared" si="1069"/>
        <v>12.313665520107046</v>
      </c>
      <c r="DJ774" s="68">
        <f t="shared" si="1069"/>
        <v>1.9615883787291331</v>
      </c>
      <c r="DK774" s="68">
        <f t="shared" si="1069"/>
        <v>18.088773999737462</v>
      </c>
      <c r="DL774" s="68">
        <f t="shared" si="1069"/>
        <v>8.6822984430616366</v>
      </c>
      <c r="DM774" s="68">
        <f t="shared" si="1069"/>
        <v>8.5612092084274583</v>
      </c>
      <c r="DN774" s="68">
        <f t="shared" si="1069"/>
        <v>9.2045717096149993</v>
      </c>
      <c r="DO774" s="68">
        <f t="shared" si="1069"/>
        <v>2.2573284279100259</v>
      </c>
      <c r="DP774" s="68">
        <f t="shared" si="1069"/>
        <v>1.9211170205164265</v>
      </c>
      <c r="DQ774" s="68">
        <f t="shared" si="1069"/>
        <v>0.12828064783471588</v>
      </c>
      <c r="DR774" s="68">
        <f t="shared" si="1069"/>
        <v>0.11921732140509347</v>
      </c>
      <c r="DS774" s="68">
        <f t="shared" si="1069"/>
        <v>114.87272007909363</v>
      </c>
      <c r="DT774" s="68">
        <f t="shared" si="1069"/>
        <v>13.619708198276365</v>
      </c>
      <c r="DU774" s="68">
        <f t="shared" si="1069"/>
        <v>0.17728221071544872</v>
      </c>
      <c r="DV774" s="68">
        <f t="shared" si="1069"/>
        <v>3.5222078773368685E-2</v>
      </c>
      <c r="DW774" s="68">
        <f t="shared" si="1069"/>
        <v>0.10075783913347673</v>
      </c>
      <c r="DX774" s="68">
        <f t="shared" si="1069"/>
        <v>0.25185354918495328</v>
      </c>
      <c r="DY774" s="68">
        <f t="shared" si="1069"/>
        <v>11.781178668672466</v>
      </c>
      <c r="DZ774" s="68">
        <f t="shared" si="1069"/>
        <v>136.99783511102035</v>
      </c>
      <c r="EA774" s="68">
        <f t="shared" si="1069"/>
        <v>28.292155769085117</v>
      </c>
      <c r="EB774" s="68">
        <f t="shared" si="1069"/>
        <v>1.4305967266580732</v>
      </c>
      <c r="EC774" s="68">
        <f t="shared" si="1069"/>
        <v>21.895699704311362</v>
      </c>
      <c r="ED774" s="68">
        <f t="shared" si="1069"/>
        <v>5.8527174065752732</v>
      </c>
      <c r="EE774" s="68">
        <f t="shared" si="1069"/>
        <v>6.5915111226969261</v>
      </c>
      <c r="EF774" s="68">
        <f t="shared" si="1069"/>
        <v>0.32083214190874126</v>
      </c>
      <c r="EG774" s="68">
        <f t="shared" si="1069"/>
        <v>6.9549043124363292</v>
      </c>
      <c r="EH774" s="68">
        <f t="shared" ref="EH774:EL774" si="1070">AVERAGE(EH757:EH773)</f>
        <v>20.864712937308987</v>
      </c>
      <c r="EI774" s="68">
        <f t="shared" si="1070"/>
        <v>9.4173301292702032</v>
      </c>
      <c r="EJ774" s="68">
        <f t="shared" si="1070"/>
        <v>20.042535643006481</v>
      </c>
      <c r="EK774" s="68">
        <f t="shared" si="1070"/>
        <v>39.939954418191988</v>
      </c>
      <c r="EL774" s="68">
        <f t="shared" si="1070"/>
        <v>0.65566666666666662</v>
      </c>
    </row>
    <row r="775" spans="1:142" s="36" customFormat="1">
      <c r="B775" s="36" t="s">
        <v>676</v>
      </c>
      <c r="E775" s="90"/>
      <c r="F775" s="90"/>
      <c r="G775" s="90"/>
      <c r="H775" s="90"/>
      <c r="I775" s="69">
        <f>STDEV(I757:I773)</f>
        <v>0.12849525054166283</v>
      </c>
      <c r="J775" s="69">
        <f t="shared" ref="J775:S775" si="1071">STDEV(J757:J773)</f>
        <v>9.1478862875208386E-2</v>
      </c>
      <c r="K775" s="69">
        <f t="shared" si="1071"/>
        <v>9.1724811015789567E-2</v>
      </c>
      <c r="L775" s="69">
        <f t="shared" si="1071"/>
        <v>0.90440628884042884</v>
      </c>
      <c r="M775" s="69">
        <f t="shared" si="1071"/>
        <v>1.4087977248035703E-2</v>
      </c>
      <c r="N775" s="69">
        <f t="shared" si="1071"/>
        <v>1.5902663483905826E-2</v>
      </c>
      <c r="O775" s="69">
        <f t="shared" si="1071"/>
        <v>3.0581327203530771E-2</v>
      </c>
      <c r="P775" s="69">
        <f t="shared" si="1071"/>
        <v>4.1936719660487898E-2</v>
      </c>
      <c r="Q775" s="69">
        <f t="shared" si="1071"/>
        <v>0.15831372427593793</v>
      </c>
      <c r="R775" s="69">
        <f t="shared" si="1071"/>
        <v>1.4601624103865582E-2</v>
      </c>
      <c r="S775" s="69">
        <f t="shared" si="1071"/>
        <v>0.97258000668930322</v>
      </c>
      <c r="V775" s="69"/>
      <c r="W775" s="69"/>
      <c r="X775" s="69"/>
      <c r="Y775" s="69"/>
      <c r="Z775" s="69"/>
      <c r="AA775" s="69"/>
      <c r="AB775" s="69"/>
      <c r="AC775" s="69"/>
      <c r="AD775" s="69"/>
      <c r="AE775" s="69"/>
      <c r="AF775" s="69"/>
      <c r="AG775" s="69"/>
      <c r="AH775" s="69"/>
      <c r="AI775" s="69"/>
      <c r="AJ775" s="69"/>
      <c r="AK775" s="69"/>
      <c r="AL775" s="69"/>
      <c r="AM775" s="69"/>
      <c r="AN775" s="69"/>
      <c r="AO775" s="69"/>
      <c r="AP775" s="69"/>
      <c r="AQ775" s="69"/>
      <c r="AR775" s="69"/>
      <c r="AS775" s="69"/>
      <c r="AT775" s="69"/>
      <c r="AU775" s="69"/>
      <c r="AV775" s="69"/>
      <c r="AW775" s="69"/>
      <c r="AX775" s="69">
        <f t="shared" ref="AX775:DI775" si="1072">STDEV(AX757:AX773)</f>
        <v>3.2976767361886199</v>
      </c>
      <c r="AY775" s="69">
        <f t="shared" si="1072"/>
        <v>9.5771431021991287</v>
      </c>
      <c r="AZ775" s="69">
        <f t="shared" si="1072"/>
        <v>100.34962007900128</v>
      </c>
      <c r="BA775" s="69">
        <f t="shared" si="1072"/>
        <v>11797.561364882524</v>
      </c>
      <c r="BB775" s="69">
        <f t="shared" si="1072"/>
        <v>23.162447409546314</v>
      </c>
      <c r="BC775" s="69">
        <f t="shared" si="1072"/>
        <v>0</v>
      </c>
      <c r="BD775" s="69">
        <f t="shared" si="1072"/>
        <v>0.53113086899558071</v>
      </c>
      <c r="BE775" s="69">
        <f t="shared" si="1072"/>
        <v>146.59079701672979</v>
      </c>
      <c r="BF775" s="69">
        <f t="shared" si="1072"/>
        <v>0.32381043837405854</v>
      </c>
      <c r="BG775" s="69">
        <f t="shared" si="1072"/>
        <v>58.029810011751742</v>
      </c>
      <c r="BH775" s="69">
        <f t="shared" si="1072"/>
        <v>130.85975412631649</v>
      </c>
      <c r="BI775" s="69" t="e">
        <f t="shared" si="1072"/>
        <v>#DIV/0!</v>
      </c>
      <c r="BJ775" s="69">
        <f t="shared" si="1072"/>
        <v>0.60245497757093847</v>
      </c>
      <c r="BK775" s="69">
        <f t="shared" si="1072"/>
        <v>7.3282419446958675</v>
      </c>
      <c r="BL775" s="69">
        <f t="shared" si="1072"/>
        <v>33.1457475402201</v>
      </c>
      <c r="BM775" s="69">
        <f t="shared" si="1072"/>
        <v>28.342518060327627</v>
      </c>
      <c r="BN775" s="69">
        <f t="shared" si="1072"/>
        <v>6.5267120359335609</v>
      </c>
      <c r="BO775" s="69">
        <f t="shared" si="1072"/>
        <v>2.817875085946854</v>
      </c>
      <c r="BP775" s="69">
        <f t="shared" si="1072"/>
        <v>12.489196131056614</v>
      </c>
      <c r="BQ775" s="69">
        <f t="shared" si="1072"/>
        <v>1.3812059947741273</v>
      </c>
      <c r="BR775" s="69">
        <f t="shared" si="1072"/>
        <v>0.87366564924269863</v>
      </c>
      <c r="BS775" s="69">
        <f t="shared" si="1072"/>
        <v>1.4582763798402529</v>
      </c>
      <c r="BT775" s="69">
        <f t="shared" si="1072"/>
        <v>194.2727806461823</v>
      </c>
      <c r="BU775" s="69">
        <f t="shared" si="1072"/>
        <v>3.3451502208421084</v>
      </c>
      <c r="BV775" s="69">
        <f t="shared" si="1072"/>
        <v>5.5784289903161923</v>
      </c>
      <c r="BW775" s="69">
        <f t="shared" si="1072"/>
        <v>0.57481492673729306</v>
      </c>
      <c r="BX775" s="69">
        <f t="shared" si="1072"/>
        <v>2.7278379717277943</v>
      </c>
      <c r="BY775" s="69">
        <f t="shared" si="1072"/>
        <v>0.32014403008646025</v>
      </c>
      <c r="BZ775" s="69">
        <f t="shared" si="1072"/>
        <v>0.14393470741971867</v>
      </c>
      <c r="CA775" s="69">
        <f t="shared" si="1072"/>
        <v>0.34288365373694868</v>
      </c>
      <c r="CB775" s="69">
        <f t="shared" si="1072"/>
        <v>8.8586116293694686E-2</v>
      </c>
      <c r="CC775" s="69">
        <f t="shared" si="1072"/>
        <v>0.46920869557159772</v>
      </c>
      <c r="CD775" s="69">
        <f t="shared" si="1072"/>
        <v>7.7387337465505315E-2</v>
      </c>
      <c r="CE775" s="69">
        <f t="shared" si="1072"/>
        <v>0.50295049458172303</v>
      </c>
      <c r="CF775" s="69">
        <f t="shared" si="1072"/>
        <v>5.9880714758593162E-2</v>
      </c>
      <c r="CG775" s="69">
        <f t="shared" si="1072"/>
        <v>0.43549087246462453</v>
      </c>
      <c r="CH775" s="69">
        <f t="shared" si="1072"/>
        <v>9.2007064946122485E-2</v>
      </c>
      <c r="CI775" s="69">
        <f t="shared" si="1072"/>
        <v>0.52420892781409301</v>
      </c>
      <c r="CJ775" s="69">
        <f t="shared" si="1072"/>
        <v>0.22564862064723526</v>
      </c>
      <c r="CK775" s="69">
        <f t="shared" si="1072"/>
        <v>3.2715485629896977</v>
      </c>
      <c r="CL775" s="69">
        <f t="shared" si="1072"/>
        <v>2.7250229356832985</v>
      </c>
      <c r="CM775" s="69">
        <f t="shared" si="1072"/>
        <v>1.0747883512580536</v>
      </c>
      <c r="CN775" s="69">
        <f t="shared" si="1072"/>
        <v>0.14203896582115474</v>
      </c>
      <c r="CO775" s="69">
        <f t="shared" si="1072"/>
        <v>6.3097080957625797</v>
      </c>
      <c r="CP775" s="69">
        <f t="shared" si="1072"/>
        <v>2.3137293929941789</v>
      </c>
      <c r="CQ775" s="69">
        <f t="shared" si="1072"/>
        <v>2.2753563003927475</v>
      </c>
      <c r="CR775" s="69">
        <f t="shared" si="1072"/>
        <v>9.4004042916632748</v>
      </c>
      <c r="CS775" s="69">
        <f t="shared" si="1072"/>
        <v>1.0228328498034971</v>
      </c>
      <c r="CT775" s="69">
        <f t="shared" si="1072"/>
        <v>0.28069073951806461</v>
      </c>
      <c r="CU775" s="69">
        <f t="shared" si="1072"/>
        <v>0.64511870991007059</v>
      </c>
      <c r="CV775" s="69">
        <f t="shared" si="1072"/>
        <v>3.1636114519924046E-3</v>
      </c>
      <c r="CW775" s="69">
        <f t="shared" si="1072"/>
        <v>2.1194192330974109</v>
      </c>
      <c r="CX775" s="69">
        <f t="shared" si="1072"/>
        <v>0.30331802381438289</v>
      </c>
      <c r="CY775" s="69">
        <f t="shared" si="1072"/>
        <v>4.0236111122479601E-2</v>
      </c>
      <c r="CZ775" s="69">
        <f t="shared" si="1072"/>
        <v>10.533308124783447</v>
      </c>
      <c r="DA775" s="69">
        <f t="shared" si="1072"/>
        <v>7.8812206943037783E-2</v>
      </c>
      <c r="DB775" s="69">
        <f t="shared" si="1072"/>
        <v>0.91814573647015529</v>
      </c>
      <c r="DC775" s="69">
        <f t="shared" si="1072"/>
        <v>3.1553170266770421</v>
      </c>
      <c r="DD775" s="69">
        <f t="shared" si="1072"/>
        <v>6.8684206423676466</v>
      </c>
      <c r="DE775" s="69">
        <f t="shared" si="1072"/>
        <v>6.4417487093444867</v>
      </c>
      <c r="DF775" s="69">
        <f t="shared" si="1072"/>
        <v>12.356711896145075</v>
      </c>
      <c r="DG775" s="69">
        <f t="shared" si="1072"/>
        <v>7.4724030765560695E-2</v>
      </c>
      <c r="DH775" s="69">
        <f t="shared" si="1072"/>
        <v>10.681990173554555</v>
      </c>
      <c r="DI775" s="69">
        <f t="shared" si="1072"/>
        <v>2.6450828091325675</v>
      </c>
      <c r="DJ775" s="69">
        <f t="shared" ref="DJ775:EL775" si="1073">STDEV(DJ757:DJ773)</f>
        <v>0.56700631976327265</v>
      </c>
      <c r="DK775" s="69">
        <f t="shared" si="1073"/>
        <v>1.6916317607743088</v>
      </c>
      <c r="DL775" s="69">
        <f t="shared" si="1073"/>
        <v>0.72931882242804835</v>
      </c>
      <c r="DM775" s="69">
        <f t="shared" si="1073"/>
        <v>1.3094726017210194</v>
      </c>
      <c r="DN775" s="69">
        <f t="shared" si="1073"/>
        <v>3.8447986129061351</v>
      </c>
      <c r="DO775" s="69">
        <f t="shared" si="1073"/>
        <v>0.46792229905206972</v>
      </c>
      <c r="DP775" s="69">
        <f t="shared" si="1073"/>
        <v>0.77044951842347609</v>
      </c>
      <c r="DQ775" s="69">
        <f t="shared" si="1073"/>
        <v>2.4072633242399593E-2</v>
      </c>
      <c r="DR775" s="69">
        <f t="shared" si="1073"/>
        <v>1.9826239960543501E-2</v>
      </c>
      <c r="DS775" s="69">
        <f t="shared" si="1073"/>
        <v>76.051842458860577</v>
      </c>
      <c r="DT775" s="69">
        <f t="shared" si="1073"/>
        <v>1.341295020561555</v>
      </c>
      <c r="DU775" s="69">
        <f t="shared" si="1073"/>
        <v>3.8390660135465986E-2</v>
      </c>
      <c r="DV775" s="69">
        <f t="shared" si="1073"/>
        <v>6.9257763025263666E-3</v>
      </c>
      <c r="DW775" s="69">
        <f t="shared" si="1073"/>
        <v>3.0484699261471876E-2</v>
      </c>
      <c r="DX775" s="69">
        <f t="shared" si="1073"/>
        <v>5.4158595919802231E-2</v>
      </c>
      <c r="DY775" s="69">
        <f t="shared" si="1073"/>
        <v>1.9179457355081087</v>
      </c>
      <c r="DZ775" s="69">
        <f t="shared" si="1073"/>
        <v>15.783236195536068</v>
      </c>
      <c r="EA775" s="69">
        <f t="shared" si="1073"/>
        <v>3.1385933110464821</v>
      </c>
      <c r="EB775" s="69">
        <f t="shared" si="1073"/>
        <v>0.11380779012202188</v>
      </c>
      <c r="EC775" s="69">
        <f t="shared" si="1073"/>
        <v>2.4975121293736269</v>
      </c>
      <c r="ED775" s="69">
        <f t="shared" si="1073"/>
        <v>0.58726726638064708</v>
      </c>
      <c r="EE775" s="69">
        <f t="shared" si="1073"/>
        <v>1.9463971496628361</v>
      </c>
      <c r="EF775" s="69">
        <f t="shared" si="1073"/>
        <v>6.2257059795546243E-2</v>
      </c>
      <c r="EG775" s="69">
        <f t="shared" si="1073"/>
        <v>1.053330812478344</v>
      </c>
      <c r="EH775" s="69">
        <f t="shared" si="1073"/>
        <v>3.159992437435021</v>
      </c>
      <c r="EI775" s="69">
        <f t="shared" si="1073"/>
        <v>1.4404198618931223</v>
      </c>
      <c r="EJ775" s="69">
        <f t="shared" si="1073"/>
        <v>2.01180555612398</v>
      </c>
      <c r="EK775" s="69">
        <f t="shared" si="1073"/>
        <v>14.100606437494893</v>
      </c>
      <c r="EL775" s="69">
        <f t="shared" si="1073"/>
        <v>0.17473630927136394</v>
      </c>
    </row>
    <row r="776" spans="1:142"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V776" s="58"/>
      <c r="W776" s="58"/>
      <c r="X776" s="58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8"/>
      <c r="AN776" s="58"/>
      <c r="AO776" s="58"/>
      <c r="AP776" s="58"/>
      <c r="AQ776" s="58"/>
      <c r="AR776" s="58"/>
      <c r="AS776" s="58"/>
      <c r="AT776" s="58"/>
      <c r="AU776" s="58"/>
      <c r="AV776" s="58"/>
      <c r="AW776" s="58"/>
      <c r="AX776" s="58"/>
      <c r="AY776" s="58"/>
      <c r="AZ776" s="58"/>
      <c r="BA776" s="58"/>
      <c r="BB776" s="58"/>
      <c r="BC776" s="58"/>
      <c r="BD776" s="58"/>
      <c r="BE776" s="58"/>
      <c r="BF776" s="58"/>
      <c r="BG776" s="58"/>
      <c r="BH776" s="58"/>
      <c r="BI776" s="58"/>
      <c r="BJ776" s="58"/>
      <c r="BK776" s="58"/>
      <c r="BL776" s="58"/>
      <c r="BM776" s="58"/>
      <c r="BN776" s="58"/>
      <c r="BO776" s="58"/>
      <c r="BP776" s="58"/>
      <c r="BQ776" s="58"/>
      <c r="BR776" s="58"/>
      <c r="BS776" s="58"/>
      <c r="BT776" s="58"/>
      <c r="BU776" s="58"/>
      <c r="BV776" s="58"/>
      <c r="BW776" s="58"/>
      <c r="BX776" s="58"/>
      <c r="BY776" s="58"/>
      <c r="BZ776" s="58"/>
      <c r="CA776" s="58"/>
      <c r="CB776" s="58"/>
      <c r="CC776" s="58"/>
      <c r="CD776" s="58"/>
      <c r="CE776" s="58"/>
      <c r="CF776" s="58"/>
      <c r="CG776" s="58"/>
      <c r="CH776" s="58"/>
      <c r="CI776" s="58"/>
      <c r="CJ776" s="58"/>
      <c r="CK776" s="58"/>
      <c r="CL776" s="58"/>
      <c r="CM776" s="58"/>
      <c r="CN776" s="58"/>
      <c r="CO776" s="58"/>
      <c r="CP776" s="58"/>
      <c r="CQ776" s="58"/>
      <c r="CR776" s="58"/>
      <c r="CS776" s="58"/>
      <c r="CT776" s="58"/>
      <c r="CU776" s="58"/>
      <c r="CV776" s="58"/>
      <c r="CW776" s="58"/>
      <c r="CX776" s="58"/>
      <c r="CY776" s="58"/>
      <c r="CZ776" s="58"/>
      <c r="DA776" s="58"/>
      <c r="DB776" s="58"/>
      <c r="DC776" s="58"/>
      <c r="DD776" s="58"/>
      <c r="DE776" s="58"/>
      <c r="DF776" s="58"/>
      <c r="DG776" s="58"/>
      <c r="DH776" s="58"/>
      <c r="DI776" s="58"/>
      <c r="DJ776" s="58"/>
      <c r="DK776" s="58"/>
      <c r="DL776" s="58"/>
      <c r="DM776" s="58"/>
      <c r="DN776" s="58"/>
      <c r="DO776" s="58"/>
      <c r="DP776" s="58"/>
      <c r="DQ776" s="58"/>
      <c r="DR776" s="58"/>
      <c r="DS776" s="58"/>
      <c r="DT776" s="58"/>
      <c r="DU776" s="58"/>
      <c r="DV776" s="58"/>
      <c r="DW776" s="58"/>
      <c r="DX776" s="58"/>
      <c r="DY776" s="58"/>
      <c r="DZ776" s="58"/>
      <c r="EA776" s="58"/>
      <c r="EB776" s="58"/>
      <c r="EC776" s="58"/>
      <c r="ED776" s="58"/>
      <c r="EE776" s="58"/>
      <c r="EF776" s="58"/>
      <c r="EG776" s="58"/>
      <c r="EH776" s="58"/>
      <c r="EI776" s="58"/>
      <c r="EJ776" s="58"/>
      <c r="EK776" s="58"/>
      <c r="EL776" s="58"/>
    </row>
    <row r="777" spans="1:142" s="31" customFormat="1">
      <c r="B777" s="31" t="s">
        <v>677</v>
      </c>
      <c r="C777" s="31" t="s">
        <v>506</v>
      </c>
      <c r="E777" s="18"/>
      <c r="F777" s="18"/>
      <c r="G777" s="18">
        <v>14.9076</v>
      </c>
      <c r="H777" s="18">
        <v>-91.441699999999997</v>
      </c>
      <c r="I777" s="64">
        <v>3.56</v>
      </c>
      <c r="J777" s="64">
        <v>4.08</v>
      </c>
      <c r="K777" s="64">
        <v>0.63170000000000004</v>
      </c>
      <c r="L777" s="64">
        <v>74.39</v>
      </c>
      <c r="M777" s="64">
        <v>7.2300000000000003E-2</v>
      </c>
      <c r="N777" s="64">
        <v>8.72E-2</v>
      </c>
      <c r="O777" s="64">
        <v>0.58379999999999999</v>
      </c>
      <c r="P777" s="64">
        <v>6.0100000000000001E-2</v>
      </c>
      <c r="Q777" s="64">
        <v>12.2</v>
      </c>
      <c r="R777" s="64">
        <v>2.01E-2</v>
      </c>
      <c r="S777" s="64">
        <v>95.685199999999995</v>
      </c>
      <c r="V777" s="64">
        <v>3.720533583041056</v>
      </c>
      <c r="W777" s="64"/>
      <c r="X777" s="64">
        <v>4.2639823086537945</v>
      </c>
      <c r="Y777" s="64"/>
      <c r="Z777" s="64">
        <v>0.66018569224916712</v>
      </c>
      <c r="AA777" s="64"/>
      <c r="AB777" s="64">
        <v>77.744520573714652</v>
      </c>
      <c r="AC777" s="64"/>
      <c r="AD777" s="64">
        <v>7.5560274734232671E-2</v>
      </c>
      <c r="AE777" s="64"/>
      <c r="AF777" s="64">
        <v>9.113217091044383E-2</v>
      </c>
      <c r="AG777" s="64"/>
      <c r="AH777" s="62">
        <v>0.61012570387060905</v>
      </c>
      <c r="AI777" s="62"/>
      <c r="AJ777" s="64">
        <v>6.2810131556395352E-2</v>
      </c>
      <c r="AK777" s="64"/>
      <c r="AL777" s="64">
        <v>12.750143177837325</v>
      </c>
      <c r="AM777" s="64"/>
      <c r="AN777" s="64">
        <v>2.1006383432338543E-2</v>
      </c>
      <c r="AO777" s="64"/>
      <c r="AP777" s="64">
        <v>7.9845158916948504</v>
      </c>
      <c r="AQ777" s="64">
        <f t="shared" ref="AQ777:AQ790" si="1074">AD777/X777</f>
        <v>1.7720588235294116E-2</v>
      </c>
      <c r="AR777" s="64">
        <f t="shared" ref="AR777:AR790" si="1075">AB777/AD777</f>
        <v>1028.9073305670818</v>
      </c>
      <c r="AS777" s="64">
        <f t="shared" ref="AS777:AS790" si="1076">AB777/X777</f>
        <v>18.232843137254903</v>
      </c>
      <c r="AT777" s="64">
        <f t="shared" ref="AT777:AT790" si="1077">AF777/AH777</f>
        <v>0.14936622130866734</v>
      </c>
      <c r="AU777" s="64">
        <f t="shared" ref="AU777:AU790" si="1078">Z777/AF777</f>
        <v>7.2442660550458724</v>
      </c>
      <c r="AV777" s="64">
        <f t="shared" ref="AV777:AV790" si="1079">Z777/AD777</f>
        <v>8.7372060857538045</v>
      </c>
      <c r="AW777" s="64">
        <f t="shared" ref="AW777:AW790" si="1080">Z777/AB777</f>
        <v>8.4917327597795397E-3</v>
      </c>
      <c r="AX777" s="64">
        <f t="shared" ref="AX777:AX790" si="1081">AF777/(Z777+AF777)*100</f>
        <v>12.129642509389345</v>
      </c>
      <c r="AY777" s="64"/>
      <c r="AZ777" s="64"/>
      <c r="BA777" s="64"/>
      <c r="BB777" s="64"/>
      <c r="BC777" s="64"/>
      <c r="BD777" s="64"/>
      <c r="BE777" s="64"/>
      <c r="BF777" s="64"/>
      <c r="BG777" s="64"/>
      <c r="BH777" s="64"/>
      <c r="BI777" s="64"/>
      <c r="BJ777" s="64"/>
      <c r="BK777" s="64"/>
      <c r="BL777" s="64"/>
      <c r="BM777" s="64"/>
      <c r="BN777" s="64"/>
      <c r="BO777" s="64"/>
      <c r="BP777" s="64"/>
      <c r="BQ777" s="64"/>
      <c r="BR777" s="64"/>
      <c r="BS777" s="64"/>
      <c r="BT777" s="64"/>
      <c r="BU777" s="64"/>
      <c r="BV777" s="64"/>
      <c r="BW777" s="64"/>
      <c r="BX777" s="64"/>
      <c r="BY777" s="64"/>
      <c r="BZ777" s="64"/>
      <c r="CA777" s="64"/>
      <c r="CB777" s="64"/>
      <c r="CC777" s="64"/>
      <c r="CD777" s="64"/>
      <c r="CE777" s="64"/>
      <c r="CF777" s="64"/>
      <c r="CG777" s="64"/>
      <c r="CH777" s="64"/>
      <c r="CI777" s="64"/>
      <c r="CJ777" s="64"/>
      <c r="CK777" s="64"/>
      <c r="CL777" s="64"/>
      <c r="CM777" s="64"/>
      <c r="CN777" s="64"/>
      <c r="CO777" s="64"/>
      <c r="CP777" s="64"/>
      <c r="CQ777" s="64"/>
      <c r="CR777" s="64"/>
      <c r="CS777" s="64"/>
      <c r="CT777" s="64"/>
      <c r="CU777" s="64"/>
      <c r="CV777" s="64"/>
      <c r="CW777" s="64"/>
      <c r="CX777" s="64"/>
      <c r="CY777" s="64"/>
      <c r="CZ777" s="64"/>
      <c r="DA777" s="64"/>
      <c r="DB777" s="64"/>
      <c r="DC777" s="64"/>
      <c r="DD777" s="64"/>
      <c r="DE777" s="64"/>
      <c r="DF777" s="64"/>
      <c r="DG777" s="64"/>
      <c r="DH777" s="64"/>
      <c r="DI777" s="64"/>
      <c r="DJ777" s="64"/>
      <c r="DK777" s="64"/>
      <c r="DL777" s="64"/>
      <c r="DM777" s="64"/>
      <c r="DN777" s="64"/>
      <c r="DO777" s="64"/>
      <c r="DP777" s="64"/>
      <c r="DQ777" s="64"/>
      <c r="DR777" s="64"/>
      <c r="DS777" s="64"/>
      <c r="DT777" s="64"/>
      <c r="DU777" s="64"/>
      <c r="DV777" s="64"/>
      <c r="DW777" s="64"/>
      <c r="DX777" s="64"/>
      <c r="DY777" s="64"/>
      <c r="DZ777" s="64"/>
      <c r="EA777" s="64"/>
      <c r="EB777" s="64"/>
      <c r="EC777" s="64"/>
      <c r="ED777" s="64"/>
      <c r="EE777" s="64"/>
      <c r="EF777" s="64"/>
      <c r="EG777" s="64"/>
      <c r="EH777" s="64"/>
      <c r="EI777" s="64"/>
      <c r="EJ777" s="64"/>
      <c r="EK777" s="64"/>
      <c r="EL777" s="64"/>
    </row>
    <row r="778" spans="1:142" s="31" customFormat="1">
      <c r="A778" s="31" t="s">
        <v>678</v>
      </c>
      <c r="B778" s="31" t="s">
        <v>679</v>
      </c>
      <c r="C778" s="31" t="s">
        <v>506</v>
      </c>
      <c r="E778" s="18"/>
      <c r="F778" s="18"/>
      <c r="G778" s="18"/>
      <c r="H778" s="18"/>
      <c r="I778" s="64">
        <v>3.5</v>
      </c>
      <c r="J778" s="64">
        <v>4.09</v>
      </c>
      <c r="K778" s="64">
        <v>0.44840000000000002</v>
      </c>
      <c r="L778" s="64">
        <v>75.790000000000006</v>
      </c>
      <c r="M778" s="64">
        <v>0.1135</v>
      </c>
      <c r="N778" s="64">
        <v>8.7099999999999997E-2</v>
      </c>
      <c r="O778" s="64">
        <v>0.63590000000000002</v>
      </c>
      <c r="P778" s="64">
        <v>4.3499999999999997E-2</v>
      </c>
      <c r="Q778" s="64">
        <v>12.26</v>
      </c>
      <c r="R778" s="64">
        <v>0</v>
      </c>
      <c r="S778" s="64">
        <v>96.968500000000006</v>
      </c>
      <c r="V778" s="64">
        <v>3.6094195537726166</v>
      </c>
      <c r="W778" s="64"/>
      <c r="X778" s="64">
        <v>4.2178645642657147</v>
      </c>
      <c r="Y778" s="64"/>
      <c r="Z778" s="64">
        <v>0.46241820797475475</v>
      </c>
      <c r="AA778" s="64"/>
      <c r="AB778" s="64">
        <v>78.159402280121896</v>
      </c>
      <c r="AC778" s="64"/>
      <c r="AD778" s="64">
        <v>0.11704831981519771</v>
      </c>
      <c r="AE778" s="64"/>
      <c r="AF778" s="64">
        <v>8.9822983752455676E-2</v>
      </c>
      <c r="AG778" s="64"/>
      <c r="AH778" s="62">
        <v>0.65577996978400199</v>
      </c>
      <c r="AI778" s="62"/>
      <c r="AJ778" s="64">
        <v>4.4859928739745376E-2</v>
      </c>
      <c r="AK778" s="64"/>
      <c r="AL778" s="64">
        <v>12.64328106550065</v>
      </c>
      <c r="AM778" s="64"/>
      <c r="AN778" s="64">
        <v>0</v>
      </c>
      <c r="AO778" s="64"/>
      <c r="AP778" s="64">
        <v>7.8272841180383317</v>
      </c>
      <c r="AQ778" s="64">
        <f t="shared" si="1074"/>
        <v>2.7750611246943765E-2</v>
      </c>
      <c r="AR778" s="64">
        <f t="shared" si="1075"/>
        <v>667.75330396475772</v>
      </c>
      <c r="AS778" s="64">
        <f t="shared" si="1076"/>
        <v>18.530562347188265</v>
      </c>
      <c r="AT778" s="64">
        <f t="shared" si="1077"/>
        <v>0.13697122189023428</v>
      </c>
      <c r="AU778" s="64">
        <f t="shared" si="1078"/>
        <v>5.1481056257175677</v>
      </c>
      <c r="AV778" s="64">
        <f t="shared" si="1079"/>
        <v>3.9506607929515427</v>
      </c>
      <c r="AW778" s="64">
        <f t="shared" si="1080"/>
        <v>5.9163478031402563E-3</v>
      </c>
      <c r="AX778" s="64">
        <f t="shared" si="1081"/>
        <v>16.265172735760967</v>
      </c>
      <c r="AY778" s="64"/>
      <c r="AZ778" s="64"/>
      <c r="BA778" s="64"/>
      <c r="BB778" s="64"/>
      <c r="BC778" s="64"/>
      <c r="BD778" s="64"/>
      <c r="BE778" s="64"/>
      <c r="BF778" s="64"/>
      <c r="BG778" s="64"/>
      <c r="BH778" s="64"/>
      <c r="BI778" s="64"/>
      <c r="BJ778" s="64"/>
      <c r="BK778" s="64"/>
      <c r="BL778" s="64"/>
      <c r="BM778" s="64"/>
      <c r="BN778" s="64"/>
      <c r="BO778" s="64"/>
      <c r="BP778" s="64"/>
      <c r="BQ778" s="64"/>
      <c r="BR778" s="64"/>
      <c r="BS778" s="64"/>
      <c r="BT778" s="64"/>
      <c r="BU778" s="64"/>
      <c r="BV778" s="64"/>
      <c r="BW778" s="64"/>
      <c r="BX778" s="64"/>
      <c r="BY778" s="64"/>
      <c r="BZ778" s="64"/>
      <c r="CA778" s="64"/>
      <c r="CB778" s="64"/>
      <c r="CC778" s="64"/>
      <c r="CD778" s="64"/>
      <c r="CE778" s="64"/>
      <c r="CF778" s="64"/>
      <c r="CG778" s="64"/>
      <c r="CH778" s="64"/>
      <c r="CI778" s="64"/>
      <c r="CJ778" s="64"/>
      <c r="CK778" s="64"/>
      <c r="CL778" s="64"/>
      <c r="CM778" s="64"/>
      <c r="CN778" s="64"/>
      <c r="CO778" s="64"/>
      <c r="CP778" s="64"/>
      <c r="CQ778" s="64"/>
      <c r="CR778" s="64"/>
      <c r="CS778" s="64"/>
      <c r="CT778" s="64"/>
      <c r="CU778" s="64"/>
      <c r="CV778" s="64"/>
      <c r="CW778" s="64"/>
      <c r="CX778" s="64"/>
      <c r="CY778" s="64"/>
      <c r="CZ778" s="64"/>
      <c r="DA778" s="64"/>
      <c r="DB778" s="64"/>
      <c r="DC778" s="64"/>
      <c r="DD778" s="64"/>
      <c r="DE778" s="64"/>
      <c r="DF778" s="64"/>
      <c r="DG778" s="64"/>
      <c r="DH778" s="64"/>
      <c r="DI778" s="64"/>
      <c r="DJ778" s="64"/>
      <c r="DK778" s="64"/>
      <c r="DL778" s="64"/>
      <c r="DM778" s="64"/>
      <c r="DN778" s="64"/>
      <c r="DO778" s="64"/>
      <c r="DP778" s="64"/>
      <c r="DQ778" s="64"/>
      <c r="DR778" s="64"/>
      <c r="DS778" s="64"/>
      <c r="DT778" s="64"/>
      <c r="DU778" s="64"/>
      <c r="DV778" s="64"/>
      <c r="DW778" s="64"/>
      <c r="DX778" s="64"/>
      <c r="DY778" s="64"/>
      <c r="DZ778" s="64"/>
      <c r="EA778" s="64"/>
      <c r="EB778" s="64"/>
      <c r="EC778" s="64"/>
      <c r="ED778" s="64"/>
      <c r="EE778" s="64"/>
      <c r="EF778" s="64"/>
      <c r="EG778" s="64"/>
      <c r="EH778" s="64"/>
      <c r="EI778" s="64"/>
      <c r="EJ778" s="64"/>
      <c r="EK778" s="64"/>
      <c r="EL778" s="64"/>
    </row>
    <row r="779" spans="1:142" s="31" customFormat="1">
      <c r="B779" s="31" t="s">
        <v>680</v>
      </c>
      <c r="C779" s="31" t="s">
        <v>506</v>
      </c>
      <c r="E779" s="18"/>
      <c r="F779" s="18"/>
      <c r="G779" s="18"/>
      <c r="H779" s="18"/>
      <c r="I779" s="64">
        <v>3.43</v>
      </c>
      <c r="J779" s="64">
        <v>4.05</v>
      </c>
      <c r="K779" s="64">
        <v>0.50439999999999996</v>
      </c>
      <c r="L779" s="64">
        <v>75.14</v>
      </c>
      <c r="M779" s="64">
        <v>0.1067</v>
      </c>
      <c r="N779" s="64">
        <v>7.1400000000000005E-2</v>
      </c>
      <c r="O779" s="64">
        <v>0.62570000000000003</v>
      </c>
      <c r="P779" s="64">
        <v>9.69E-2</v>
      </c>
      <c r="Q779" s="64">
        <v>12.23</v>
      </c>
      <c r="R779" s="64">
        <v>1.12E-2</v>
      </c>
      <c r="S779" s="64">
        <v>96.266300000000001</v>
      </c>
      <c r="V779" s="64">
        <v>3.5630329616906438</v>
      </c>
      <c r="W779" s="64"/>
      <c r="X779" s="64">
        <v>4.207079736107028</v>
      </c>
      <c r="Y779" s="64"/>
      <c r="Z779" s="64">
        <v>0.52396321454132966</v>
      </c>
      <c r="AA779" s="64"/>
      <c r="AB779" s="64">
        <v>78.054313918785695</v>
      </c>
      <c r="AC779" s="64"/>
      <c r="AD779" s="64">
        <v>0.11083837230681973</v>
      </c>
      <c r="AE779" s="64"/>
      <c r="AF779" s="64">
        <v>7.4169257569886876E-2</v>
      </c>
      <c r="AG779" s="64"/>
      <c r="AH779" s="62">
        <v>0.64996784960053522</v>
      </c>
      <c r="AI779" s="62"/>
      <c r="AJ779" s="64">
        <v>0.10065827813056075</v>
      </c>
      <c r="AK779" s="64"/>
      <c r="AL779" s="64">
        <v>12.704342017923198</v>
      </c>
      <c r="AM779" s="64"/>
      <c r="AN779" s="64">
        <v>1.1634393344295979E-2</v>
      </c>
      <c r="AO779" s="64"/>
      <c r="AP779" s="64">
        <v>7.7701126977976713</v>
      </c>
      <c r="AQ779" s="64">
        <f t="shared" si="1074"/>
        <v>2.634567901234568E-2</v>
      </c>
      <c r="AR779" s="64">
        <f t="shared" si="1075"/>
        <v>704.21743205248356</v>
      </c>
      <c r="AS779" s="64">
        <f t="shared" si="1076"/>
        <v>18.553086419753086</v>
      </c>
      <c r="AT779" s="64">
        <f t="shared" si="1077"/>
        <v>0.11411219434233659</v>
      </c>
      <c r="AU779" s="64">
        <f t="shared" si="1078"/>
        <v>7.064425770308123</v>
      </c>
      <c r="AV779" s="64">
        <f t="shared" si="1079"/>
        <v>4.7272727272727275</v>
      </c>
      <c r="AW779" s="64">
        <f t="shared" si="1080"/>
        <v>6.712802768166091E-3</v>
      </c>
      <c r="AX779" s="64">
        <f t="shared" si="1081"/>
        <v>12.400138937130949</v>
      </c>
      <c r="AY779" s="64"/>
      <c r="AZ779" s="64"/>
      <c r="BA779" s="64"/>
      <c r="BB779" s="64"/>
      <c r="BC779" s="64"/>
      <c r="BD779" s="64"/>
      <c r="BE779" s="64"/>
      <c r="BF779" s="64"/>
      <c r="BG779" s="64"/>
      <c r="BH779" s="64"/>
      <c r="BI779" s="64"/>
      <c r="BJ779" s="64"/>
      <c r="BK779" s="64"/>
      <c r="BL779" s="64"/>
      <c r="BM779" s="64"/>
      <c r="BN779" s="64"/>
      <c r="BO779" s="64"/>
      <c r="BP779" s="64"/>
      <c r="BQ779" s="64"/>
      <c r="BR779" s="64"/>
      <c r="BS779" s="64"/>
      <c r="BT779" s="64"/>
      <c r="BU779" s="64"/>
      <c r="BV779" s="64"/>
      <c r="BW779" s="64"/>
      <c r="BX779" s="64"/>
      <c r="BY779" s="64"/>
      <c r="BZ779" s="64"/>
      <c r="CA779" s="64"/>
      <c r="CB779" s="64"/>
      <c r="CC779" s="64"/>
      <c r="CD779" s="64"/>
      <c r="CE779" s="64"/>
      <c r="CF779" s="64"/>
      <c r="CG779" s="64"/>
      <c r="CH779" s="64"/>
      <c r="CI779" s="64"/>
      <c r="CJ779" s="64"/>
      <c r="CK779" s="64"/>
      <c r="CL779" s="64"/>
      <c r="CM779" s="64"/>
      <c r="CN779" s="64"/>
      <c r="CO779" s="64"/>
      <c r="CP779" s="64"/>
      <c r="CQ779" s="64"/>
      <c r="CR779" s="64"/>
      <c r="CS779" s="64"/>
      <c r="CT779" s="64"/>
      <c r="CU779" s="64"/>
      <c r="CV779" s="64"/>
      <c r="CW779" s="64"/>
      <c r="CX779" s="64"/>
      <c r="CY779" s="64"/>
      <c r="CZ779" s="64"/>
      <c r="DA779" s="64"/>
      <c r="DB779" s="64"/>
      <c r="DC779" s="64"/>
      <c r="DD779" s="64"/>
      <c r="DE779" s="64"/>
      <c r="DF779" s="64"/>
      <c r="DG779" s="64"/>
      <c r="DH779" s="64"/>
      <c r="DI779" s="64"/>
      <c r="DJ779" s="64"/>
      <c r="DK779" s="64"/>
      <c r="DL779" s="64"/>
      <c r="DM779" s="64"/>
      <c r="DN779" s="64"/>
      <c r="DO779" s="64"/>
      <c r="DP779" s="64"/>
      <c r="DQ779" s="64"/>
      <c r="DR779" s="64"/>
      <c r="DS779" s="64"/>
      <c r="DT779" s="64"/>
      <c r="DU779" s="64"/>
      <c r="DV779" s="64"/>
      <c r="DW779" s="64"/>
      <c r="DX779" s="64"/>
      <c r="DY779" s="64"/>
      <c r="DZ779" s="64"/>
      <c r="EA779" s="64"/>
      <c r="EB779" s="64"/>
      <c r="EC779" s="64"/>
      <c r="ED779" s="64"/>
      <c r="EE779" s="64"/>
      <c r="EF779" s="64"/>
      <c r="EG779" s="64"/>
      <c r="EH779" s="64"/>
      <c r="EI779" s="64"/>
      <c r="EJ779" s="64"/>
      <c r="EK779" s="64"/>
      <c r="EL779" s="64"/>
    </row>
    <row r="780" spans="1:142" s="31" customFormat="1">
      <c r="B780" s="31" t="s">
        <v>681</v>
      </c>
      <c r="C780" s="31" t="s">
        <v>506</v>
      </c>
      <c r="E780" s="18"/>
      <c r="F780" s="18"/>
      <c r="G780" s="18"/>
      <c r="H780" s="18"/>
      <c r="I780" s="64">
        <v>3.53</v>
      </c>
      <c r="J780" s="64">
        <v>4.09</v>
      </c>
      <c r="K780" s="64">
        <v>0.39939999999999998</v>
      </c>
      <c r="L780" s="64">
        <v>75.05</v>
      </c>
      <c r="M780" s="64">
        <v>6.0499999999999998E-2</v>
      </c>
      <c r="N780" s="64">
        <v>7.0199999999999999E-2</v>
      </c>
      <c r="O780" s="64">
        <v>0.60370000000000001</v>
      </c>
      <c r="P780" s="64">
        <v>5.5199999999999999E-2</v>
      </c>
      <c r="Q780" s="64">
        <v>12.43</v>
      </c>
      <c r="R780" s="64">
        <v>0</v>
      </c>
      <c r="S780" s="64">
        <v>96.289100000000005</v>
      </c>
      <c r="V780" s="64">
        <v>3.6660431969973755</v>
      </c>
      <c r="W780" s="64"/>
      <c r="X780" s="64">
        <v>4.2476251206003584</v>
      </c>
      <c r="Y780" s="64"/>
      <c r="Z780" s="64">
        <v>0.41479253622684187</v>
      </c>
      <c r="AA780" s="64"/>
      <c r="AB780" s="64">
        <v>77.942363154292636</v>
      </c>
      <c r="AC780" s="64"/>
      <c r="AD780" s="64">
        <v>6.2831618532108002E-2</v>
      </c>
      <c r="AE780" s="64"/>
      <c r="AF780" s="64">
        <v>7.2905448280231086E-2</v>
      </c>
      <c r="AG780" s="64"/>
      <c r="AH780" s="62">
        <v>0.62696608442700152</v>
      </c>
      <c r="AI780" s="62"/>
      <c r="AJ780" s="64">
        <v>5.7327361040865471E-2</v>
      </c>
      <c r="AK780" s="64"/>
      <c r="AL780" s="64">
        <v>12.909041625687642</v>
      </c>
      <c r="AM780" s="64"/>
      <c r="AN780" s="64">
        <v>0</v>
      </c>
      <c r="AO780" s="64"/>
      <c r="AP780" s="64">
        <v>7.9136683175977343</v>
      </c>
      <c r="AQ780" s="64">
        <f t="shared" si="1074"/>
        <v>1.4792176039119807E-2</v>
      </c>
      <c r="AR780" s="64">
        <f t="shared" si="1075"/>
        <v>1240.4958677685947</v>
      </c>
      <c r="AS780" s="64">
        <f t="shared" si="1076"/>
        <v>18.34963325183374</v>
      </c>
      <c r="AT780" s="64">
        <f t="shared" si="1077"/>
        <v>0.11628292198111645</v>
      </c>
      <c r="AU780" s="64">
        <f t="shared" si="1078"/>
        <v>5.6894586894586903</v>
      </c>
      <c r="AV780" s="64">
        <f t="shared" si="1079"/>
        <v>6.6016528925619831</v>
      </c>
      <c r="AW780" s="64">
        <f t="shared" si="1080"/>
        <v>5.3217854763491015E-3</v>
      </c>
      <c r="AX780" s="64">
        <f t="shared" si="1081"/>
        <v>14.948892674616692</v>
      </c>
      <c r="AY780" s="64"/>
      <c r="AZ780" s="64"/>
      <c r="BA780" s="64"/>
      <c r="BB780" s="64"/>
      <c r="BC780" s="64"/>
      <c r="BD780" s="64"/>
      <c r="BE780" s="64"/>
      <c r="BF780" s="64"/>
      <c r="BG780" s="64"/>
      <c r="BH780" s="64"/>
      <c r="BI780" s="64"/>
      <c r="BJ780" s="64"/>
      <c r="BK780" s="64"/>
      <c r="BL780" s="64"/>
      <c r="BM780" s="64"/>
      <c r="BN780" s="64"/>
      <c r="BO780" s="64"/>
      <c r="BP780" s="64"/>
      <c r="BQ780" s="64"/>
      <c r="BR780" s="64"/>
      <c r="BS780" s="64"/>
      <c r="BT780" s="64"/>
      <c r="BU780" s="64"/>
      <c r="BV780" s="64"/>
      <c r="BW780" s="64"/>
      <c r="BX780" s="64"/>
      <c r="BY780" s="64"/>
      <c r="BZ780" s="64"/>
      <c r="CA780" s="64"/>
      <c r="CB780" s="64"/>
      <c r="CC780" s="64"/>
      <c r="CD780" s="64"/>
      <c r="CE780" s="64"/>
      <c r="CF780" s="64"/>
      <c r="CG780" s="64"/>
      <c r="CH780" s="64"/>
      <c r="CI780" s="64"/>
      <c r="CJ780" s="64"/>
      <c r="CK780" s="64"/>
      <c r="CL780" s="64"/>
      <c r="CM780" s="64"/>
      <c r="CN780" s="64"/>
      <c r="CO780" s="64"/>
      <c r="CP780" s="64"/>
      <c r="CQ780" s="64"/>
      <c r="CR780" s="64"/>
      <c r="CS780" s="64"/>
      <c r="CT780" s="64"/>
      <c r="CU780" s="64"/>
      <c r="CV780" s="64"/>
      <c r="CW780" s="64"/>
      <c r="CX780" s="64"/>
      <c r="CY780" s="64"/>
      <c r="CZ780" s="64"/>
      <c r="DA780" s="64"/>
      <c r="DB780" s="64"/>
      <c r="DC780" s="64"/>
      <c r="DD780" s="64"/>
      <c r="DE780" s="64"/>
      <c r="DF780" s="64"/>
      <c r="DG780" s="64"/>
      <c r="DH780" s="64"/>
      <c r="DI780" s="64"/>
      <c r="DJ780" s="64"/>
      <c r="DK780" s="64"/>
      <c r="DL780" s="64"/>
      <c r="DM780" s="64"/>
      <c r="DN780" s="64"/>
      <c r="DO780" s="64"/>
      <c r="DP780" s="64"/>
      <c r="DQ780" s="64"/>
      <c r="DR780" s="64"/>
      <c r="DS780" s="64"/>
      <c r="DT780" s="64"/>
      <c r="DU780" s="64"/>
      <c r="DV780" s="64"/>
      <c r="DW780" s="64"/>
      <c r="DX780" s="64"/>
      <c r="DY780" s="64"/>
      <c r="DZ780" s="64"/>
      <c r="EA780" s="64"/>
      <c r="EB780" s="64"/>
      <c r="EC780" s="64"/>
      <c r="ED780" s="64"/>
      <c r="EE780" s="64"/>
      <c r="EF780" s="64"/>
      <c r="EG780" s="64"/>
      <c r="EH780" s="64"/>
      <c r="EI780" s="64"/>
      <c r="EJ780" s="64"/>
      <c r="EK780" s="64"/>
      <c r="EL780" s="64"/>
    </row>
    <row r="781" spans="1:142" s="31" customFormat="1">
      <c r="B781" s="31" t="s">
        <v>682</v>
      </c>
      <c r="C781" s="31" t="s">
        <v>506</v>
      </c>
      <c r="E781" s="18"/>
      <c r="F781" s="18"/>
      <c r="G781" s="18"/>
      <c r="H781" s="18"/>
      <c r="I781" s="64">
        <v>3.75</v>
      </c>
      <c r="J781" s="64">
        <v>4.0999999999999996</v>
      </c>
      <c r="K781" s="64">
        <v>0.44309999999999999</v>
      </c>
      <c r="L781" s="64">
        <v>74.650000000000006</v>
      </c>
      <c r="M781" s="64">
        <v>6.1800000000000001E-2</v>
      </c>
      <c r="N781" s="64">
        <v>9.7699999999999995E-2</v>
      </c>
      <c r="O781" s="64">
        <v>0.60270000000000001</v>
      </c>
      <c r="P781" s="64">
        <v>7.5200000000000003E-2</v>
      </c>
      <c r="Q781" s="64">
        <v>12.15</v>
      </c>
      <c r="R781" s="64">
        <v>9.4999999999999998E-3</v>
      </c>
      <c r="S781" s="64">
        <v>95.940100000000001</v>
      </c>
      <c r="V781" s="64">
        <v>3.9086888589859718</v>
      </c>
      <c r="W781" s="64"/>
      <c r="X781" s="64">
        <v>4.2734998191579949</v>
      </c>
      <c r="Y781" s="64"/>
      <c r="Z781" s="64">
        <v>0.46185067557778237</v>
      </c>
      <c r="AA781" s="64"/>
      <c r="AB781" s="64">
        <v>77.808966219547415</v>
      </c>
      <c r="AC781" s="64"/>
      <c r="AD781" s="64">
        <v>6.4415192396088811E-2</v>
      </c>
      <c r="AE781" s="64"/>
      <c r="AF781" s="64">
        <v>0.10183437373944783</v>
      </c>
      <c r="AG781" s="64"/>
      <c r="AH781" s="62">
        <v>0.62820447341622532</v>
      </c>
      <c r="AI781" s="62"/>
      <c r="AJ781" s="64">
        <v>7.8382240585532018E-2</v>
      </c>
      <c r="AK781" s="64"/>
      <c r="AL781" s="64">
        <v>12.664151903114549</v>
      </c>
      <c r="AM781" s="64"/>
      <c r="AN781" s="64">
        <v>9.9020117760977942E-3</v>
      </c>
      <c r="AO781" s="64"/>
      <c r="AP781" s="64">
        <v>8.1821886781439659</v>
      </c>
      <c r="AQ781" s="64">
        <f t="shared" si="1074"/>
        <v>1.507317073170732E-2</v>
      </c>
      <c r="AR781" s="64">
        <f t="shared" si="1075"/>
        <v>1207.9288025889969</v>
      </c>
      <c r="AS781" s="64">
        <f t="shared" si="1076"/>
        <v>18.207317073170735</v>
      </c>
      <c r="AT781" s="64">
        <f t="shared" si="1077"/>
        <v>0.16210386593661852</v>
      </c>
      <c r="AU781" s="64">
        <f t="shared" si="1078"/>
        <v>4.5353121801432961</v>
      </c>
      <c r="AV781" s="64">
        <f t="shared" si="1079"/>
        <v>7.1699029126213585</v>
      </c>
      <c r="AW781" s="64">
        <f t="shared" si="1080"/>
        <v>5.9356999330207622E-3</v>
      </c>
      <c r="AX781" s="64">
        <f t="shared" si="1081"/>
        <v>18.065828402366861</v>
      </c>
      <c r="AY781" s="64"/>
      <c r="AZ781" s="64"/>
      <c r="BA781" s="64"/>
      <c r="BB781" s="64"/>
      <c r="BC781" s="64"/>
      <c r="BD781" s="64"/>
      <c r="BE781" s="64"/>
      <c r="BF781" s="64"/>
      <c r="BG781" s="64"/>
      <c r="BH781" s="64"/>
      <c r="BI781" s="64"/>
      <c r="BJ781" s="64"/>
      <c r="BK781" s="64"/>
      <c r="BL781" s="64"/>
      <c r="BM781" s="64"/>
      <c r="BN781" s="64"/>
      <c r="BO781" s="64"/>
      <c r="BP781" s="64"/>
      <c r="BQ781" s="64"/>
      <c r="BR781" s="64"/>
      <c r="BS781" s="64"/>
      <c r="BT781" s="64"/>
      <c r="BU781" s="64"/>
      <c r="BV781" s="64"/>
      <c r="BW781" s="64"/>
      <c r="BX781" s="64"/>
      <c r="BY781" s="64"/>
      <c r="BZ781" s="64"/>
      <c r="CA781" s="64"/>
      <c r="CB781" s="64"/>
      <c r="CC781" s="64"/>
      <c r="CD781" s="64"/>
      <c r="CE781" s="64"/>
      <c r="CF781" s="64"/>
      <c r="CG781" s="64"/>
      <c r="CH781" s="64"/>
      <c r="CI781" s="64"/>
      <c r="CJ781" s="64"/>
      <c r="CK781" s="64"/>
      <c r="CL781" s="64"/>
      <c r="CM781" s="64"/>
      <c r="CN781" s="64"/>
      <c r="CO781" s="64"/>
      <c r="CP781" s="64"/>
      <c r="CQ781" s="64"/>
      <c r="CR781" s="64"/>
      <c r="CS781" s="64"/>
      <c r="CT781" s="64"/>
      <c r="CU781" s="64"/>
      <c r="CV781" s="64"/>
      <c r="CW781" s="64"/>
      <c r="CX781" s="64"/>
      <c r="CY781" s="64"/>
      <c r="CZ781" s="64"/>
      <c r="DA781" s="64"/>
      <c r="DB781" s="64"/>
      <c r="DC781" s="64"/>
      <c r="DD781" s="64"/>
      <c r="DE781" s="64"/>
      <c r="DF781" s="64"/>
      <c r="DG781" s="64"/>
      <c r="DH781" s="64"/>
      <c r="DI781" s="64"/>
      <c r="DJ781" s="64"/>
      <c r="DK781" s="64"/>
      <c r="DL781" s="64"/>
      <c r="DM781" s="64"/>
      <c r="DN781" s="64"/>
      <c r="DO781" s="64"/>
      <c r="DP781" s="64"/>
      <c r="DQ781" s="64"/>
      <c r="DR781" s="64"/>
      <c r="DS781" s="64"/>
      <c r="DT781" s="64"/>
      <c r="DU781" s="64"/>
      <c r="DV781" s="64"/>
      <c r="DW781" s="64"/>
      <c r="DX781" s="64"/>
      <c r="DY781" s="64"/>
      <c r="DZ781" s="64"/>
      <c r="EA781" s="64"/>
      <c r="EB781" s="64"/>
      <c r="EC781" s="64"/>
      <c r="ED781" s="64"/>
      <c r="EE781" s="64"/>
      <c r="EF781" s="64"/>
      <c r="EG781" s="64"/>
      <c r="EH781" s="64"/>
      <c r="EI781" s="64"/>
      <c r="EJ781" s="64"/>
      <c r="EK781" s="64"/>
      <c r="EL781" s="64"/>
    </row>
    <row r="782" spans="1:142" s="31" customFormat="1">
      <c r="B782" s="31" t="s">
        <v>683</v>
      </c>
      <c r="C782" s="31" t="s">
        <v>506</v>
      </c>
      <c r="E782" s="18"/>
      <c r="F782" s="18"/>
      <c r="G782" s="18"/>
      <c r="H782" s="18"/>
      <c r="I782" s="64">
        <v>3.58</v>
      </c>
      <c r="J782" s="64">
        <v>4.07</v>
      </c>
      <c r="K782" s="64">
        <v>0.57720000000000005</v>
      </c>
      <c r="L782" s="64">
        <v>74.78</v>
      </c>
      <c r="M782" s="64">
        <v>7.7299999999999994E-2</v>
      </c>
      <c r="N782" s="64">
        <v>4.6100000000000002E-2</v>
      </c>
      <c r="O782" s="64">
        <v>0.62009999999999998</v>
      </c>
      <c r="P782" s="64">
        <v>4.0300000000000002E-2</v>
      </c>
      <c r="Q782" s="64">
        <v>12.08</v>
      </c>
      <c r="R782" s="64">
        <v>2.9100000000000001E-2</v>
      </c>
      <c r="S782" s="64">
        <v>95.900199999999998</v>
      </c>
      <c r="V782" s="64">
        <v>3.7330474806100509</v>
      </c>
      <c r="W782" s="64"/>
      <c r="X782" s="64">
        <v>4.2439953201348901</v>
      </c>
      <c r="Y782" s="64"/>
      <c r="Z782" s="64">
        <v>0.60187569994640266</v>
      </c>
      <c r="AA782" s="64"/>
      <c r="AB782" s="64">
        <v>77.976896815647933</v>
      </c>
      <c r="AC782" s="64"/>
      <c r="AD782" s="64">
        <v>8.0604628561775665E-2</v>
      </c>
      <c r="AE782" s="64"/>
      <c r="AF782" s="64">
        <v>4.8070806943051214E-2</v>
      </c>
      <c r="AG782" s="64"/>
      <c r="AH782" s="62">
        <v>0.64660970467214873</v>
      </c>
      <c r="AI782" s="62"/>
      <c r="AJ782" s="64">
        <v>4.2022852924185769E-2</v>
      </c>
      <c r="AK782" s="64"/>
      <c r="AL782" s="64">
        <v>12.596428370326651</v>
      </c>
      <c r="AM782" s="64"/>
      <c r="AN782" s="64">
        <v>3.0344045163618015E-2</v>
      </c>
      <c r="AO782" s="64"/>
      <c r="AP782" s="64">
        <v>7.9770428007449414</v>
      </c>
      <c r="AQ782" s="64">
        <f t="shared" si="1074"/>
        <v>1.899262899262899E-2</v>
      </c>
      <c r="AR782" s="64">
        <f t="shared" si="1075"/>
        <v>967.39974126778804</v>
      </c>
      <c r="AS782" s="64">
        <f t="shared" si="1076"/>
        <v>18.373464373464373</v>
      </c>
      <c r="AT782" s="64">
        <f t="shared" si="1077"/>
        <v>7.4342847927753586E-2</v>
      </c>
      <c r="AU782" s="64">
        <f t="shared" si="1078"/>
        <v>12.520607375271151</v>
      </c>
      <c r="AV782" s="64">
        <f t="shared" si="1079"/>
        <v>7.467011642949549</v>
      </c>
      <c r="AW782" s="64">
        <f t="shared" si="1080"/>
        <v>7.718641347953999E-3</v>
      </c>
      <c r="AX782" s="64">
        <f t="shared" si="1081"/>
        <v>7.3961174394352636</v>
      </c>
      <c r="AY782" s="64"/>
      <c r="AZ782" s="64"/>
      <c r="BA782" s="64"/>
      <c r="BB782" s="64"/>
      <c r="BC782" s="64"/>
      <c r="BD782" s="64"/>
      <c r="BE782" s="64"/>
      <c r="BF782" s="64"/>
      <c r="BG782" s="64"/>
      <c r="BH782" s="64"/>
      <c r="BI782" s="64"/>
      <c r="BJ782" s="64"/>
      <c r="BK782" s="64"/>
      <c r="BL782" s="64"/>
      <c r="BM782" s="64"/>
      <c r="BN782" s="64"/>
      <c r="BO782" s="64"/>
      <c r="BP782" s="64"/>
      <c r="BQ782" s="64"/>
      <c r="BR782" s="64"/>
      <c r="BS782" s="64"/>
      <c r="BT782" s="64"/>
      <c r="BU782" s="64"/>
      <c r="BV782" s="64"/>
      <c r="BW782" s="64"/>
      <c r="BX782" s="64"/>
      <c r="BY782" s="64"/>
      <c r="BZ782" s="64"/>
      <c r="CA782" s="64"/>
      <c r="CB782" s="64"/>
      <c r="CC782" s="64"/>
      <c r="CD782" s="64"/>
      <c r="CE782" s="64"/>
      <c r="CF782" s="64"/>
      <c r="CG782" s="64"/>
      <c r="CH782" s="64"/>
      <c r="CI782" s="64"/>
      <c r="CJ782" s="64"/>
      <c r="CK782" s="64"/>
      <c r="CL782" s="64"/>
      <c r="CM782" s="64"/>
      <c r="CN782" s="64"/>
      <c r="CO782" s="64"/>
      <c r="CP782" s="64"/>
      <c r="CQ782" s="64"/>
      <c r="CR782" s="64"/>
      <c r="CS782" s="64"/>
      <c r="CT782" s="64"/>
      <c r="CU782" s="64"/>
      <c r="CV782" s="64"/>
      <c r="CW782" s="64"/>
      <c r="CX782" s="64"/>
      <c r="CY782" s="64"/>
      <c r="CZ782" s="64"/>
      <c r="DA782" s="64"/>
      <c r="DB782" s="64"/>
      <c r="DC782" s="64"/>
      <c r="DD782" s="64"/>
      <c r="DE782" s="64"/>
      <c r="DF782" s="64"/>
      <c r="DG782" s="64"/>
      <c r="DH782" s="64"/>
      <c r="DI782" s="64"/>
      <c r="DJ782" s="64"/>
      <c r="DK782" s="64"/>
      <c r="DL782" s="64"/>
      <c r="DM782" s="64"/>
      <c r="DN782" s="64"/>
      <c r="DO782" s="64"/>
      <c r="DP782" s="64"/>
      <c r="DQ782" s="64"/>
      <c r="DR782" s="64"/>
      <c r="DS782" s="64"/>
      <c r="DT782" s="64"/>
      <c r="DU782" s="64"/>
      <c r="DV782" s="64"/>
      <c r="DW782" s="64"/>
      <c r="DX782" s="64"/>
      <c r="DY782" s="64"/>
      <c r="DZ782" s="64"/>
      <c r="EA782" s="64"/>
      <c r="EB782" s="64"/>
      <c r="EC782" s="64"/>
      <c r="ED782" s="64"/>
      <c r="EE782" s="64"/>
      <c r="EF782" s="64"/>
      <c r="EG782" s="64"/>
      <c r="EH782" s="64"/>
      <c r="EI782" s="64"/>
      <c r="EJ782" s="64"/>
      <c r="EK782" s="64"/>
      <c r="EL782" s="64"/>
    </row>
    <row r="783" spans="1:142" s="31" customFormat="1">
      <c r="B783" s="31" t="s">
        <v>684</v>
      </c>
      <c r="C783" s="31" t="s">
        <v>506</v>
      </c>
      <c r="E783" s="18"/>
      <c r="F783" s="18"/>
      <c r="G783" s="18"/>
      <c r="H783" s="18"/>
      <c r="I783" s="64">
        <v>2.54</v>
      </c>
      <c r="J783" s="64">
        <v>4.09</v>
      </c>
      <c r="K783" s="64">
        <v>0.3034</v>
      </c>
      <c r="L783" s="64">
        <v>64.900000000000006</v>
      </c>
      <c r="M783" s="64">
        <v>6.6000000000000003E-2</v>
      </c>
      <c r="N783" s="64">
        <v>4.9399999999999999E-2</v>
      </c>
      <c r="O783" s="64">
        <v>0.49909999999999999</v>
      </c>
      <c r="P783" s="64">
        <v>9.9299999999999999E-2</v>
      </c>
      <c r="Q783" s="64">
        <v>10.43</v>
      </c>
      <c r="R783" s="64">
        <v>2.9600000000000001E-2</v>
      </c>
      <c r="S783" s="64">
        <v>83.006900000000002</v>
      </c>
      <c r="V783" s="64">
        <v>3.0599865794289394</v>
      </c>
      <c r="W783" s="64"/>
      <c r="X783" s="64">
        <v>4.9273012243560474</v>
      </c>
      <c r="Y783" s="64"/>
      <c r="Z783" s="64">
        <v>0.36551178275540952</v>
      </c>
      <c r="AA783" s="64"/>
      <c r="AB783" s="64">
        <v>78.186271261786672</v>
      </c>
      <c r="AC783" s="64"/>
      <c r="AD783" s="64">
        <v>7.9511462300122029E-2</v>
      </c>
      <c r="AE783" s="64"/>
      <c r="AF783" s="64">
        <v>5.951312481251559E-2</v>
      </c>
      <c r="AG783" s="64"/>
      <c r="AH783" s="62">
        <v>0.60127531566652892</v>
      </c>
      <c r="AI783" s="62"/>
      <c r="AJ783" s="64">
        <v>0.11962860918791089</v>
      </c>
      <c r="AK783" s="64"/>
      <c r="AL783" s="64">
        <v>12.565220481670799</v>
      </c>
      <c r="AM783" s="64"/>
      <c r="AN783" s="64">
        <v>3.5659686122478974E-2</v>
      </c>
      <c r="AO783" s="64"/>
      <c r="AP783" s="64">
        <v>7.9872878037849873</v>
      </c>
      <c r="AQ783" s="64">
        <f t="shared" si="1074"/>
        <v>1.6136919315403422E-2</v>
      </c>
      <c r="AR783" s="64">
        <f t="shared" si="1075"/>
        <v>983.33333333333348</v>
      </c>
      <c r="AS783" s="64">
        <f t="shared" si="1076"/>
        <v>15.8679706601467</v>
      </c>
      <c r="AT783" s="64">
        <f t="shared" si="1077"/>
        <v>9.8978160689240646E-2</v>
      </c>
      <c r="AU783" s="64">
        <f t="shared" si="1078"/>
        <v>6.1417004048582999</v>
      </c>
      <c r="AV783" s="64">
        <f t="shared" si="1079"/>
        <v>4.5969696969696976</v>
      </c>
      <c r="AW783" s="64">
        <f t="shared" si="1080"/>
        <v>4.6748844375963019E-3</v>
      </c>
      <c r="AX783" s="64">
        <f t="shared" si="1081"/>
        <v>14.002267573696145</v>
      </c>
      <c r="AY783" s="64"/>
      <c r="AZ783" s="64"/>
      <c r="BA783" s="64"/>
      <c r="BB783" s="64"/>
      <c r="BC783" s="64"/>
      <c r="BD783" s="64"/>
      <c r="BE783" s="64"/>
      <c r="BF783" s="64"/>
      <c r="BG783" s="64"/>
      <c r="BH783" s="64"/>
      <c r="BI783" s="64"/>
      <c r="BJ783" s="64"/>
      <c r="BK783" s="64"/>
      <c r="BL783" s="64"/>
      <c r="BM783" s="64"/>
      <c r="BN783" s="64"/>
      <c r="BO783" s="64"/>
      <c r="BP783" s="64"/>
      <c r="BQ783" s="64"/>
      <c r="BR783" s="64"/>
      <c r="BS783" s="64"/>
      <c r="BT783" s="64"/>
      <c r="BU783" s="64"/>
      <c r="BV783" s="64"/>
      <c r="BW783" s="64"/>
      <c r="BX783" s="64"/>
      <c r="BY783" s="64"/>
      <c r="BZ783" s="64"/>
      <c r="CA783" s="64"/>
      <c r="CB783" s="64"/>
      <c r="CC783" s="64"/>
      <c r="CD783" s="64"/>
      <c r="CE783" s="64"/>
      <c r="CF783" s="64"/>
      <c r="CG783" s="64"/>
      <c r="CH783" s="64"/>
      <c r="CI783" s="64"/>
      <c r="CJ783" s="64"/>
      <c r="CK783" s="64"/>
      <c r="CL783" s="64"/>
      <c r="CM783" s="64"/>
      <c r="CN783" s="64"/>
      <c r="CO783" s="64"/>
      <c r="CP783" s="64"/>
      <c r="CQ783" s="64"/>
      <c r="CR783" s="64"/>
      <c r="CS783" s="64"/>
      <c r="CT783" s="64"/>
      <c r="CU783" s="64"/>
      <c r="CV783" s="64"/>
      <c r="CW783" s="64"/>
      <c r="CX783" s="64"/>
      <c r="CY783" s="64"/>
      <c r="CZ783" s="64"/>
      <c r="DA783" s="64"/>
      <c r="DB783" s="64"/>
      <c r="DC783" s="64"/>
      <c r="DD783" s="64"/>
      <c r="DE783" s="64"/>
      <c r="DF783" s="64"/>
      <c r="DG783" s="64"/>
      <c r="DH783" s="64"/>
      <c r="DI783" s="64"/>
      <c r="DJ783" s="64"/>
      <c r="DK783" s="64"/>
      <c r="DL783" s="64"/>
      <c r="DM783" s="64"/>
      <c r="DN783" s="64"/>
      <c r="DO783" s="64"/>
      <c r="DP783" s="64"/>
      <c r="DQ783" s="64"/>
      <c r="DR783" s="64"/>
      <c r="DS783" s="64"/>
      <c r="DT783" s="64"/>
      <c r="DU783" s="64"/>
      <c r="DV783" s="64"/>
      <c r="DW783" s="64"/>
      <c r="DX783" s="64"/>
      <c r="DY783" s="64"/>
      <c r="DZ783" s="64"/>
      <c r="EA783" s="64"/>
      <c r="EB783" s="64"/>
      <c r="EC783" s="64"/>
      <c r="ED783" s="64"/>
      <c r="EE783" s="64"/>
      <c r="EF783" s="64"/>
      <c r="EG783" s="64"/>
      <c r="EH783" s="64"/>
      <c r="EI783" s="64"/>
      <c r="EJ783" s="64"/>
      <c r="EK783" s="64"/>
      <c r="EL783" s="64"/>
    </row>
    <row r="784" spans="1:142" s="31" customFormat="1">
      <c r="B784" s="31" t="s">
        <v>685</v>
      </c>
      <c r="C784" s="31" t="s">
        <v>506</v>
      </c>
      <c r="E784" s="18"/>
      <c r="F784" s="18"/>
      <c r="G784" s="18"/>
      <c r="H784" s="18"/>
      <c r="I784" s="64">
        <v>3.31</v>
      </c>
      <c r="J784" s="64">
        <v>4.0999999999999996</v>
      </c>
      <c r="K784" s="64">
        <v>0.42709999999999998</v>
      </c>
      <c r="L784" s="64">
        <v>74.97</v>
      </c>
      <c r="M784" s="64">
        <v>6.4600000000000005E-2</v>
      </c>
      <c r="N784" s="64">
        <v>8.2100000000000006E-2</v>
      </c>
      <c r="O784" s="64">
        <v>0.61350000000000005</v>
      </c>
      <c r="P784" s="64">
        <v>8.1100000000000005E-2</v>
      </c>
      <c r="Q784" s="64">
        <v>12.39</v>
      </c>
      <c r="R784" s="64">
        <v>2.46E-2</v>
      </c>
      <c r="S784" s="64">
        <v>96.063000000000002</v>
      </c>
      <c r="V784" s="64">
        <v>3.4456554552741427</v>
      </c>
      <c r="W784" s="64"/>
      <c r="X784" s="64">
        <v>4.2680324370465215</v>
      </c>
      <c r="Y784" s="64"/>
      <c r="Z784" s="64">
        <v>0.4446040619176998</v>
      </c>
      <c r="AA784" s="64"/>
      <c r="AB784" s="64">
        <v>78.04253458667749</v>
      </c>
      <c r="AC784" s="64"/>
      <c r="AD784" s="64">
        <v>6.7247535471513492E-2</v>
      </c>
      <c r="AE784" s="64"/>
      <c r="AF784" s="64">
        <v>8.5464747093053517E-2</v>
      </c>
      <c r="AG784" s="64"/>
      <c r="AH784" s="62">
        <v>0.63864339027513195</v>
      </c>
      <c r="AI784" s="62"/>
      <c r="AJ784" s="64">
        <v>8.4423763571822658E-2</v>
      </c>
      <c r="AK784" s="64"/>
      <c r="AL784" s="64">
        <v>12.897785828050342</v>
      </c>
      <c r="AM784" s="64"/>
      <c r="AN784" s="64">
        <v>2.5608194622279128E-2</v>
      </c>
      <c r="AO784" s="64"/>
      <c r="AP784" s="64">
        <v>7.7136878923206638</v>
      </c>
      <c r="AQ784" s="64">
        <f t="shared" si="1074"/>
        <v>1.575609756097561E-2</v>
      </c>
      <c r="AR784" s="64">
        <f t="shared" si="1075"/>
        <v>1160.5263157894735</v>
      </c>
      <c r="AS784" s="64">
        <f t="shared" si="1076"/>
        <v>18.285365853658536</v>
      </c>
      <c r="AT784" s="64">
        <f t="shared" si="1077"/>
        <v>0.13382233088834555</v>
      </c>
      <c r="AU784" s="64">
        <f t="shared" si="1078"/>
        <v>5.2021924482338608</v>
      </c>
      <c r="AV784" s="64">
        <f t="shared" si="1079"/>
        <v>6.6114551083591317</v>
      </c>
      <c r="AW784" s="64">
        <f t="shared" si="1080"/>
        <v>5.696945444844604E-3</v>
      </c>
      <c r="AX784" s="64">
        <f t="shared" si="1081"/>
        <v>16.123330714846819</v>
      </c>
      <c r="AY784" s="64"/>
      <c r="AZ784" s="64"/>
      <c r="BA784" s="64"/>
      <c r="BB784" s="64"/>
      <c r="BC784" s="64"/>
      <c r="BD784" s="64"/>
      <c r="BE784" s="64"/>
      <c r="BF784" s="64"/>
      <c r="BG784" s="64"/>
      <c r="BH784" s="64"/>
      <c r="BI784" s="64"/>
      <c r="BJ784" s="64"/>
      <c r="BK784" s="64"/>
      <c r="BL784" s="64"/>
      <c r="BM784" s="64"/>
      <c r="BN784" s="64"/>
      <c r="BO784" s="64"/>
      <c r="BP784" s="64"/>
      <c r="BQ784" s="64"/>
      <c r="BR784" s="64"/>
      <c r="BS784" s="64"/>
      <c r="BT784" s="64"/>
      <c r="BU784" s="64"/>
      <c r="BV784" s="64"/>
      <c r="BW784" s="64"/>
      <c r="BX784" s="64"/>
      <c r="BY784" s="64"/>
      <c r="BZ784" s="64"/>
      <c r="CA784" s="64"/>
      <c r="CB784" s="64"/>
      <c r="CC784" s="64"/>
      <c r="CD784" s="64"/>
      <c r="CE784" s="64"/>
      <c r="CF784" s="64"/>
      <c r="CG784" s="64"/>
      <c r="CH784" s="64"/>
      <c r="CI784" s="64"/>
      <c r="CJ784" s="64"/>
      <c r="CK784" s="64"/>
      <c r="CL784" s="64"/>
      <c r="CM784" s="64"/>
      <c r="CN784" s="64"/>
      <c r="CO784" s="64"/>
      <c r="CP784" s="64"/>
      <c r="CQ784" s="64"/>
      <c r="CR784" s="64"/>
      <c r="CS784" s="64"/>
      <c r="CT784" s="64"/>
      <c r="CU784" s="64"/>
      <c r="CV784" s="64"/>
      <c r="CW784" s="64"/>
      <c r="CX784" s="64"/>
      <c r="CY784" s="64"/>
      <c r="CZ784" s="64"/>
      <c r="DA784" s="64"/>
      <c r="DB784" s="64"/>
      <c r="DC784" s="64"/>
      <c r="DD784" s="64"/>
      <c r="DE784" s="64"/>
      <c r="DF784" s="64"/>
      <c r="DG784" s="64"/>
      <c r="DH784" s="64"/>
      <c r="DI784" s="64"/>
      <c r="DJ784" s="64"/>
      <c r="DK784" s="64"/>
      <c r="DL784" s="64"/>
      <c r="DM784" s="64"/>
      <c r="DN784" s="64"/>
      <c r="DO784" s="64"/>
      <c r="DP784" s="64"/>
      <c r="DQ784" s="64"/>
      <c r="DR784" s="64"/>
      <c r="DS784" s="64"/>
      <c r="DT784" s="64"/>
      <c r="DU784" s="64"/>
      <c r="DV784" s="64"/>
      <c r="DW784" s="64"/>
      <c r="DX784" s="64"/>
      <c r="DY784" s="64"/>
      <c r="DZ784" s="64"/>
      <c r="EA784" s="64"/>
      <c r="EB784" s="64"/>
      <c r="EC784" s="64"/>
      <c r="ED784" s="64"/>
      <c r="EE784" s="64"/>
      <c r="EF784" s="64"/>
      <c r="EG784" s="64"/>
      <c r="EH784" s="64"/>
      <c r="EI784" s="64"/>
      <c r="EJ784" s="64"/>
      <c r="EK784" s="64"/>
      <c r="EL784" s="64"/>
    </row>
    <row r="785" spans="1:142" s="31" customFormat="1">
      <c r="B785" s="31" t="s">
        <v>686</v>
      </c>
      <c r="C785" s="31" t="s">
        <v>506</v>
      </c>
      <c r="E785" s="18"/>
      <c r="F785" s="18"/>
      <c r="G785" s="18"/>
      <c r="H785" s="18"/>
      <c r="I785" s="64">
        <v>3.38</v>
      </c>
      <c r="J785" s="64">
        <v>3.89</v>
      </c>
      <c r="K785" s="64">
        <v>0.5212</v>
      </c>
      <c r="L785" s="64">
        <v>74.959999999999994</v>
      </c>
      <c r="M785" s="64">
        <v>0.1052</v>
      </c>
      <c r="N785" s="64">
        <v>0.1497</v>
      </c>
      <c r="O785" s="64">
        <v>0.92700000000000005</v>
      </c>
      <c r="P785" s="64">
        <v>0.1076</v>
      </c>
      <c r="Q785" s="64">
        <v>12.4</v>
      </c>
      <c r="R785" s="64">
        <v>4.48E-2</v>
      </c>
      <c r="S785" s="64">
        <v>96.485500000000002</v>
      </c>
      <c r="V785" s="64">
        <v>3.5031170486757071</v>
      </c>
      <c r="W785" s="64"/>
      <c r="X785" s="64">
        <v>4.0316938814640535</v>
      </c>
      <c r="Y785" s="64"/>
      <c r="Z785" s="64">
        <v>0.54018479460644342</v>
      </c>
      <c r="AA785" s="64"/>
      <c r="AB785" s="64">
        <v>77.690430168263617</v>
      </c>
      <c r="AC785" s="64"/>
      <c r="AD785" s="64">
        <v>0.10903192707712558</v>
      </c>
      <c r="AE785" s="64"/>
      <c r="AF785" s="64">
        <v>0.15515284680081462</v>
      </c>
      <c r="AG785" s="64"/>
      <c r="AH785" s="62">
        <v>0.96076612547999451</v>
      </c>
      <c r="AI785" s="62"/>
      <c r="AJ785" s="64">
        <v>0.11151934746671779</v>
      </c>
      <c r="AK785" s="64"/>
      <c r="AL785" s="64">
        <v>12.851672012893129</v>
      </c>
      <c r="AM785" s="64"/>
      <c r="AN785" s="64">
        <v>4.6431847272388076E-2</v>
      </c>
      <c r="AO785" s="64"/>
      <c r="AP785" s="64">
        <v>7.534810930139761</v>
      </c>
      <c r="AQ785" s="64">
        <f t="shared" si="1074"/>
        <v>2.7043701799485866E-2</v>
      </c>
      <c r="AR785" s="64">
        <f t="shared" si="1075"/>
        <v>712.54752851711021</v>
      </c>
      <c r="AS785" s="64">
        <f t="shared" si="1076"/>
        <v>19.269922879177379</v>
      </c>
      <c r="AT785" s="64">
        <f t="shared" si="1077"/>
        <v>0.16148867313915855</v>
      </c>
      <c r="AU785" s="64">
        <f t="shared" si="1078"/>
        <v>3.4816299265197062</v>
      </c>
      <c r="AV785" s="64">
        <f t="shared" si="1079"/>
        <v>4.9543726235741437</v>
      </c>
      <c r="AW785" s="64">
        <f t="shared" si="1080"/>
        <v>6.9530416221985063E-3</v>
      </c>
      <c r="AX785" s="64">
        <f t="shared" si="1081"/>
        <v>22.313310478461766</v>
      </c>
      <c r="AY785" s="64"/>
      <c r="AZ785" s="64"/>
      <c r="BA785" s="64"/>
      <c r="BB785" s="64"/>
      <c r="BC785" s="64"/>
      <c r="BD785" s="64"/>
      <c r="BE785" s="64"/>
      <c r="BF785" s="64"/>
      <c r="BG785" s="64"/>
      <c r="BH785" s="64"/>
      <c r="BI785" s="64"/>
      <c r="BJ785" s="64"/>
      <c r="BK785" s="64"/>
      <c r="BL785" s="64"/>
      <c r="BM785" s="64"/>
      <c r="BN785" s="64"/>
      <c r="BO785" s="64"/>
      <c r="BP785" s="64"/>
      <c r="BQ785" s="64"/>
      <c r="BR785" s="64"/>
      <c r="BS785" s="64"/>
      <c r="BT785" s="64"/>
      <c r="BU785" s="64"/>
      <c r="BV785" s="64"/>
      <c r="BW785" s="64"/>
      <c r="BX785" s="64"/>
      <c r="BY785" s="64"/>
      <c r="BZ785" s="64"/>
      <c r="CA785" s="64"/>
      <c r="CB785" s="64"/>
      <c r="CC785" s="64"/>
      <c r="CD785" s="64"/>
      <c r="CE785" s="64"/>
      <c r="CF785" s="64"/>
      <c r="CG785" s="64"/>
      <c r="CH785" s="64"/>
      <c r="CI785" s="64"/>
      <c r="CJ785" s="64"/>
      <c r="CK785" s="64"/>
      <c r="CL785" s="64"/>
      <c r="CM785" s="64"/>
      <c r="CN785" s="64"/>
      <c r="CO785" s="64"/>
      <c r="CP785" s="64"/>
      <c r="CQ785" s="64"/>
      <c r="CR785" s="64"/>
      <c r="CS785" s="64"/>
      <c r="CT785" s="64"/>
      <c r="CU785" s="64"/>
      <c r="CV785" s="64"/>
      <c r="CW785" s="64"/>
      <c r="CX785" s="64"/>
      <c r="CY785" s="64"/>
      <c r="CZ785" s="64"/>
      <c r="DA785" s="64"/>
      <c r="DB785" s="64"/>
      <c r="DC785" s="64"/>
      <c r="DD785" s="64"/>
      <c r="DE785" s="64"/>
      <c r="DF785" s="64"/>
      <c r="DG785" s="64"/>
      <c r="DH785" s="64"/>
      <c r="DI785" s="64"/>
      <c r="DJ785" s="64"/>
      <c r="DK785" s="64"/>
      <c r="DL785" s="64"/>
      <c r="DM785" s="64"/>
      <c r="DN785" s="64"/>
      <c r="DO785" s="64"/>
      <c r="DP785" s="64"/>
      <c r="DQ785" s="64"/>
      <c r="DR785" s="64"/>
      <c r="DS785" s="64"/>
      <c r="DT785" s="64"/>
      <c r="DU785" s="64"/>
      <c r="DV785" s="64"/>
      <c r="DW785" s="64"/>
      <c r="DX785" s="64"/>
      <c r="DY785" s="64"/>
      <c r="DZ785" s="64"/>
      <c r="EA785" s="64"/>
      <c r="EB785" s="64"/>
      <c r="EC785" s="64"/>
      <c r="ED785" s="64"/>
      <c r="EE785" s="64"/>
      <c r="EF785" s="64"/>
      <c r="EG785" s="64"/>
      <c r="EH785" s="64"/>
      <c r="EI785" s="64"/>
      <c r="EJ785" s="64"/>
      <c r="EK785" s="64"/>
      <c r="EL785" s="64"/>
    </row>
    <row r="786" spans="1:142" s="31" customFormat="1">
      <c r="B786" s="31" t="s">
        <v>687</v>
      </c>
      <c r="C786" s="31" t="s">
        <v>506</v>
      </c>
      <c r="E786" s="18"/>
      <c r="F786" s="18"/>
      <c r="G786" s="18"/>
      <c r="H786" s="18"/>
      <c r="I786" s="64">
        <v>3.63</v>
      </c>
      <c r="J786" s="64">
        <v>4.05</v>
      </c>
      <c r="K786" s="64">
        <v>0.36709999999999998</v>
      </c>
      <c r="L786" s="64">
        <v>74.599999999999994</v>
      </c>
      <c r="M786" s="64">
        <v>9.11E-2</v>
      </c>
      <c r="N786" s="64">
        <v>0.1192</v>
      </c>
      <c r="O786" s="64">
        <v>0.64510000000000001</v>
      </c>
      <c r="P786" s="64">
        <v>0.1128</v>
      </c>
      <c r="Q786" s="64">
        <v>12.2</v>
      </c>
      <c r="R786" s="64">
        <v>2.18E-2</v>
      </c>
      <c r="S786" s="64">
        <v>95.837199999999996</v>
      </c>
      <c r="V786" s="64">
        <v>3.7876732625744496</v>
      </c>
      <c r="W786" s="64"/>
      <c r="X786" s="64">
        <v>4.2259164499797572</v>
      </c>
      <c r="Y786" s="64"/>
      <c r="Z786" s="64">
        <v>0.38304541451544916</v>
      </c>
      <c r="AA786" s="64"/>
      <c r="AB786" s="64">
        <v>77.840337572466638</v>
      </c>
      <c r="AC786" s="64"/>
      <c r="AD786" s="64">
        <v>9.5057034220532313E-2</v>
      </c>
      <c r="AE786" s="64"/>
      <c r="AF786" s="64">
        <v>0.12437759033026841</v>
      </c>
      <c r="AG786" s="64"/>
      <c r="AH786" s="62">
        <v>0.67312066713134366</v>
      </c>
      <c r="AI786" s="62"/>
      <c r="AJ786" s="64">
        <v>0.1176995989031399</v>
      </c>
      <c r="AK786" s="64"/>
      <c r="AL786" s="64">
        <v>12.729921157963714</v>
      </c>
      <c r="AM786" s="64"/>
      <c r="AN786" s="64">
        <v>2.2746908298656471E-2</v>
      </c>
      <c r="AO786" s="64"/>
      <c r="AP786" s="64">
        <v>8.0135897125542073</v>
      </c>
      <c r="AQ786" s="64">
        <f t="shared" si="1074"/>
        <v>2.2493827160493828E-2</v>
      </c>
      <c r="AR786" s="64">
        <f t="shared" si="1075"/>
        <v>818.88035126234911</v>
      </c>
      <c r="AS786" s="64">
        <f t="shared" si="1076"/>
        <v>18.419753086419753</v>
      </c>
      <c r="AT786" s="64">
        <f t="shared" si="1077"/>
        <v>0.18477755386761738</v>
      </c>
      <c r="AU786" s="64">
        <f t="shared" si="1078"/>
        <v>3.0796979865771816</v>
      </c>
      <c r="AV786" s="64">
        <f t="shared" si="1079"/>
        <v>4.0296377607025251</v>
      </c>
      <c r="AW786" s="64">
        <f t="shared" si="1080"/>
        <v>4.9209115281501348E-3</v>
      </c>
      <c r="AX786" s="64">
        <f t="shared" si="1081"/>
        <v>24.511618342586878</v>
      </c>
      <c r="AY786" s="64"/>
      <c r="AZ786" s="64"/>
      <c r="BA786" s="64"/>
      <c r="BB786" s="64"/>
      <c r="BC786" s="64"/>
      <c r="BD786" s="64"/>
      <c r="BE786" s="64"/>
      <c r="BF786" s="64"/>
      <c r="BG786" s="64"/>
      <c r="BH786" s="64"/>
      <c r="BI786" s="64"/>
      <c r="BJ786" s="64"/>
      <c r="BK786" s="64"/>
      <c r="BL786" s="64"/>
      <c r="BM786" s="64"/>
      <c r="BN786" s="64"/>
      <c r="BO786" s="64"/>
      <c r="BP786" s="64"/>
      <c r="BQ786" s="64"/>
      <c r="BR786" s="64"/>
      <c r="BS786" s="64"/>
      <c r="BT786" s="64"/>
      <c r="BU786" s="64"/>
      <c r="BV786" s="64"/>
      <c r="BW786" s="64"/>
      <c r="BX786" s="64"/>
      <c r="BY786" s="64"/>
      <c r="BZ786" s="64"/>
      <c r="CA786" s="64"/>
      <c r="CB786" s="64"/>
      <c r="CC786" s="64"/>
      <c r="CD786" s="64"/>
      <c r="CE786" s="64"/>
      <c r="CF786" s="64"/>
      <c r="CG786" s="64"/>
      <c r="CH786" s="64"/>
      <c r="CI786" s="64"/>
      <c r="CJ786" s="64"/>
      <c r="CK786" s="64"/>
      <c r="CL786" s="64"/>
      <c r="CM786" s="64"/>
      <c r="CN786" s="64"/>
      <c r="CO786" s="64"/>
      <c r="CP786" s="64"/>
      <c r="CQ786" s="64"/>
      <c r="CR786" s="64"/>
      <c r="CS786" s="64"/>
      <c r="CT786" s="64"/>
      <c r="CU786" s="64"/>
      <c r="CV786" s="64"/>
      <c r="CW786" s="64"/>
      <c r="CX786" s="64"/>
      <c r="CY786" s="64"/>
      <c r="CZ786" s="64"/>
      <c r="DA786" s="64"/>
      <c r="DB786" s="64"/>
      <c r="DC786" s="64"/>
      <c r="DD786" s="64"/>
      <c r="DE786" s="64"/>
      <c r="DF786" s="64"/>
      <c r="DG786" s="64"/>
      <c r="DH786" s="64"/>
      <c r="DI786" s="64"/>
      <c r="DJ786" s="64"/>
      <c r="DK786" s="64"/>
      <c r="DL786" s="64"/>
      <c r="DM786" s="64"/>
      <c r="DN786" s="64"/>
      <c r="DO786" s="64"/>
      <c r="DP786" s="64"/>
      <c r="DQ786" s="64"/>
      <c r="DR786" s="64"/>
      <c r="DS786" s="64"/>
      <c r="DT786" s="64"/>
      <c r="DU786" s="64"/>
      <c r="DV786" s="64"/>
      <c r="DW786" s="64"/>
      <c r="DX786" s="64"/>
      <c r="DY786" s="64"/>
      <c r="DZ786" s="64"/>
      <c r="EA786" s="64"/>
      <c r="EB786" s="64"/>
      <c r="EC786" s="64"/>
      <c r="ED786" s="64"/>
      <c r="EE786" s="64"/>
      <c r="EF786" s="64"/>
      <c r="EG786" s="64"/>
      <c r="EH786" s="64"/>
      <c r="EI786" s="64"/>
      <c r="EJ786" s="64"/>
      <c r="EK786" s="64"/>
      <c r="EL786" s="64"/>
    </row>
    <row r="787" spans="1:142" s="31" customFormat="1">
      <c r="B787" s="31" t="s">
        <v>688</v>
      </c>
      <c r="C787" s="31" t="s">
        <v>506</v>
      </c>
      <c r="E787" s="18"/>
      <c r="F787" s="18"/>
      <c r="G787" s="18"/>
      <c r="H787" s="18"/>
      <c r="I787" s="64">
        <v>3.68</v>
      </c>
      <c r="J787" s="64">
        <v>3.98</v>
      </c>
      <c r="K787" s="64">
        <v>0.4491</v>
      </c>
      <c r="L787" s="64">
        <v>75.09</v>
      </c>
      <c r="M787" s="64">
        <v>7.9000000000000001E-2</v>
      </c>
      <c r="N787" s="64">
        <v>7.0400000000000004E-2</v>
      </c>
      <c r="O787" s="64">
        <v>0.6744</v>
      </c>
      <c r="P787" s="64">
        <v>8.72E-2</v>
      </c>
      <c r="Q787" s="64">
        <v>12.3</v>
      </c>
      <c r="R787" s="64">
        <v>2.52E-2</v>
      </c>
      <c r="S787" s="64">
        <v>96.435299999999998</v>
      </c>
      <c r="V787" s="64">
        <v>3.8160300222014136</v>
      </c>
      <c r="W787" s="64"/>
      <c r="X787" s="64">
        <v>4.1271194261852244</v>
      </c>
      <c r="Y787" s="64"/>
      <c r="Z787" s="64">
        <v>0.46570083776376492</v>
      </c>
      <c r="AA787" s="64"/>
      <c r="AB787" s="64">
        <v>77.865677817147869</v>
      </c>
      <c r="AC787" s="64"/>
      <c r="AD787" s="64">
        <v>8.192020971573688E-2</v>
      </c>
      <c r="AE787" s="64"/>
      <c r="AF787" s="64">
        <v>7.3002313468200963E-2</v>
      </c>
      <c r="AG787" s="64"/>
      <c r="AH787" s="62">
        <v>0.69932898015560696</v>
      </c>
      <c r="AI787" s="62"/>
      <c r="AJ787" s="64">
        <v>9.0423320091294362E-2</v>
      </c>
      <c r="AK787" s="64"/>
      <c r="AL787" s="64">
        <v>12.754665563336248</v>
      </c>
      <c r="AM787" s="64"/>
      <c r="AN787" s="64">
        <v>2.6131509934640113E-2</v>
      </c>
      <c r="AO787" s="64"/>
      <c r="AP787" s="64">
        <v>7.9431494483866381</v>
      </c>
      <c r="AQ787" s="64">
        <f t="shared" si="1074"/>
        <v>1.9849246231155783E-2</v>
      </c>
      <c r="AR787" s="64">
        <f t="shared" si="1075"/>
        <v>950.50632911392393</v>
      </c>
      <c r="AS787" s="64">
        <f t="shared" si="1076"/>
        <v>18.866834170854272</v>
      </c>
      <c r="AT787" s="64">
        <f t="shared" si="1077"/>
        <v>0.10438908659549229</v>
      </c>
      <c r="AU787" s="64">
        <f t="shared" si="1078"/>
        <v>6.3792613636363633</v>
      </c>
      <c r="AV787" s="64">
        <f t="shared" si="1079"/>
        <v>5.6848101265822777</v>
      </c>
      <c r="AW787" s="64">
        <f t="shared" si="1080"/>
        <v>5.9808230123851377E-3</v>
      </c>
      <c r="AX787" s="64">
        <f t="shared" si="1081"/>
        <v>13.551491819056785</v>
      </c>
      <c r="AY787" s="64"/>
      <c r="AZ787" s="64"/>
      <c r="BA787" s="64"/>
      <c r="BB787" s="64"/>
      <c r="BC787" s="64"/>
      <c r="BD787" s="64"/>
      <c r="BE787" s="64"/>
      <c r="BF787" s="64"/>
      <c r="BG787" s="64"/>
      <c r="BH787" s="64"/>
      <c r="BI787" s="64"/>
      <c r="BJ787" s="64"/>
      <c r="BK787" s="64"/>
      <c r="BL787" s="64"/>
      <c r="BM787" s="64"/>
      <c r="BN787" s="64"/>
      <c r="BO787" s="64"/>
      <c r="BP787" s="64"/>
      <c r="BQ787" s="64"/>
      <c r="BR787" s="64"/>
      <c r="BS787" s="64"/>
      <c r="BT787" s="64"/>
      <c r="BU787" s="64"/>
      <c r="BV787" s="64"/>
      <c r="BW787" s="64"/>
      <c r="BX787" s="64"/>
      <c r="BY787" s="64"/>
      <c r="BZ787" s="64"/>
      <c r="CA787" s="64"/>
      <c r="CB787" s="64"/>
      <c r="CC787" s="64"/>
      <c r="CD787" s="64"/>
      <c r="CE787" s="64"/>
      <c r="CF787" s="64"/>
      <c r="CG787" s="64"/>
      <c r="CH787" s="64"/>
      <c r="CI787" s="64"/>
      <c r="CJ787" s="64"/>
      <c r="CK787" s="64"/>
      <c r="CL787" s="64"/>
      <c r="CM787" s="64"/>
      <c r="CN787" s="64"/>
      <c r="CO787" s="64"/>
      <c r="CP787" s="64"/>
      <c r="CQ787" s="64"/>
      <c r="CR787" s="64"/>
      <c r="CS787" s="64"/>
      <c r="CT787" s="64"/>
      <c r="CU787" s="64"/>
      <c r="CV787" s="64"/>
      <c r="CW787" s="64"/>
      <c r="CX787" s="64"/>
      <c r="CY787" s="64"/>
      <c r="CZ787" s="64"/>
      <c r="DA787" s="64"/>
      <c r="DB787" s="64"/>
      <c r="DC787" s="64"/>
      <c r="DD787" s="64"/>
      <c r="DE787" s="64"/>
      <c r="DF787" s="64"/>
      <c r="DG787" s="64"/>
      <c r="DH787" s="64"/>
      <c r="DI787" s="64"/>
      <c r="DJ787" s="64"/>
      <c r="DK787" s="64"/>
      <c r="DL787" s="64"/>
      <c r="DM787" s="64"/>
      <c r="DN787" s="64"/>
      <c r="DO787" s="64"/>
      <c r="DP787" s="64"/>
      <c r="DQ787" s="64"/>
      <c r="DR787" s="64"/>
      <c r="DS787" s="64"/>
      <c r="DT787" s="64"/>
      <c r="DU787" s="64"/>
      <c r="DV787" s="64"/>
      <c r="DW787" s="64"/>
      <c r="DX787" s="64"/>
      <c r="DY787" s="64"/>
      <c r="DZ787" s="64"/>
      <c r="EA787" s="64"/>
      <c r="EB787" s="64"/>
      <c r="EC787" s="64"/>
      <c r="ED787" s="64"/>
      <c r="EE787" s="64"/>
      <c r="EF787" s="64"/>
      <c r="EG787" s="64"/>
      <c r="EH787" s="64"/>
      <c r="EI787" s="64"/>
      <c r="EJ787" s="64"/>
      <c r="EK787" s="64"/>
      <c r="EL787" s="64"/>
    </row>
    <row r="788" spans="1:142" s="31" customFormat="1">
      <c r="B788" s="31" t="s">
        <v>689</v>
      </c>
      <c r="C788" s="31" t="s">
        <v>506</v>
      </c>
      <c r="E788" s="18"/>
      <c r="F788" s="18"/>
      <c r="G788" s="18"/>
      <c r="H788" s="18"/>
      <c r="I788" s="64">
        <v>3.44</v>
      </c>
      <c r="J788" s="64">
        <v>4.01</v>
      </c>
      <c r="K788" s="64">
        <v>0.43240000000000001</v>
      </c>
      <c r="L788" s="64">
        <v>75.16</v>
      </c>
      <c r="M788" s="64">
        <v>8.9499999999999996E-2</v>
      </c>
      <c r="N788" s="64">
        <v>3.6299999999999999E-2</v>
      </c>
      <c r="O788" s="64">
        <v>0.62190000000000001</v>
      </c>
      <c r="P788" s="64">
        <v>9.2999999999999999E-2</v>
      </c>
      <c r="Q788" s="64">
        <v>12.13</v>
      </c>
      <c r="R788" s="64">
        <v>2.29E-2</v>
      </c>
      <c r="S788" s="64">
        <v>96.036100000000005</v>
      </c>
      <c r="V788" s="64">
        <v>3.5819863572135895</v>
      </c>
      <c r="W788" s="64"/>
      <c r="X788" s="64">
        <v>4.17551316640305</v>
      </c>
      <c r="Y788" s="64"/>
      <c r="Z788" s="64">
        <v>0.4502473549009175</v>
      </c>
      <c r="AA788" s="64"/>
      <c r="AB788" s="64">
        <v>78.262236804701558</v>
      </c>
      <c r="AC788" s="64"/>
      <c r="AD788" s="64">
        <v>9.319412179378378E-2</v>
      </c>
      <c r="AE788" s="64"/>
      <c r="AF788" s="64">
        <v>3.7798286269434093E-2</v>
      </c>
      <c r="AG788" s="64"/>
      <c r="AH788" s="62">
        <v>0.64756898707881727</v>
      </c>
      <c r="AI788" s="62"/>
      <c r="AJ788" s="64">
        <v>9.6838584657227847E-2</v>
      </c>
      <c r="AK788" s="64"/>
      <c r="AL788" s="64">
        <v>12.630667009593269</v>
      </c>
      <c r="AM788" s="64"/>
      <c r="AN788" s="64">
        <v>2.3845199877962554E-2</v>
      </c>
      <c r="AO788" s="64"/>
      <c r="AP788" s="64">
        <v>7.7574995236166391</v>
      </c>
      <c r="AQ788" s="64">
        <f t="shared" si="1074"/>
        <v>2.2319201995012469E-2</v>
      </c>
      <c r="AR788" s="64">
        <f t="shared" si="1075"/>
        <v>839.7765363128492</v>
      </c>
      <c r="AS788" s="64">
        <f t="shared" si="1076"/>
        <v>18.743142144638405</v>
      </c>
      <c r="AT788" s="64">
        <f t="shared" si="1077"/>
        <v>5.8369512783405679E-2</v>
      </c>
      <c r="AU788" s="64">
        <f t="shared" si="1078"/>
        <v>11.911845730027551</v>
      </c>
      <c r="AV788" s="64">
        <f t="shared" si="1079"/>
        <v>4.8312849162011187</v>
      </c>
      <c r="AW788" s="64">
        <f t="shared" si="1080"/>
        <v>5.7530601383714748E-3</v>
      </c>
      <c r="AX788" s="64">
        <f t="shared" si="1081"/>
        <v>7.7448261147855764</v>
      </c>
      <c r="AY788" s="64"/>
      <c r="AZ788" s="64"/>
      <c r="BA788" s="64"/>
      <c r="BB788" s="64"/>
      <c r="BC788" s="64"/>
      <c r="BD788" s="64"/>
      <c r="BE788" s="64"/>
      <c r="BF788" s="64"/>
      <c r="BG788" s="64"/>
      <c r="BH788" s="64"/>
      <c r="BI788" s="64"/>
      <c r="BJ788" s="64"/>
      <c r="BK788" s="64"/>
      <c r="BL788" s="64"/>
      <c r="BM788" s="64"/>
      <c r="BN788" s="64"/>
      <c r="BO788" s="64"/>
      <c r="BP788" s="64"/>
      <c r="BQ788" s="64"/>
      <c r="BR788" s="64"/>
      <c r="BS788" s="64"/>
      <c r="BT788" s="64"/>
      <c r="BU788" s="64"/>
      <c r="BV788" s="64"/>
      <c r="BW788" s="64"/>
      <c r="BX788" s="64"/>
      <c r="BY788" s="64"/>
      <c r="BZ788" s="64"/>
      <c r="CA788" s="64"/>
      <c r="CB788" s="64"/>
      <c r="CC788" s="64"/>
      <c r="CD788" s="64"/>
      <c r="CE788" s="64"/>
      <c r="CF788" s="64"/>
      <c r="CG788" s="64"/>
      <c r="CH788" s="64"/>
      <c r="CI788" s="64"/>
      <c r="CJ788" s="64"/>
      <c r="CK788" s="64"/>
      <c r="CL788" s="64"/>
      <c r="CM788" s="64"/>
      <c r="CN788" s="64"/>
      <c r="CO788" s="64"/>
      <c r="CP788" s="64"/>
      <c r="CQ788" s="64"/>
      <c r="CR788" s="64"/>
      <c r="CS788" s="64"/>
      <c r="CT788" s="64"/>
      <c r="CU788" s="64"/>
      <c r="CV788" s="64"/>
      <c r="CW788" s="64"/>
      <c r="CX788" s="64"/>
      <c r="CY788" s="64"/>
      <c r="CZ788" s="64"/>
      <c r="DA788" s="64"/>
      <c r="DB788" s="64"/>
      <c r="DC788" s="64"/>
      <c r="DD788" s="64"/>
      <c r="DE788" s="64"/>
      <c r="DF788" s="64"/>
      <c r="DG788" s="64"/>
      <c r="DH788" s="64"/>
      <c r="DI788" s="64"/>
      <c r="DJ788" s="64"/>
      <c r="DK788" s="64"/>
      <c r="DL788" s="64"/>
      <c r="DM788" s="64"/>
      <c r="DN788" s="64"/>
      <c r="DO788" s="64"/>
      <c r="DP788" s="64"/>
      <c r="DQ788" s="64"/>
      <c r="DR788" s="64"/>
      <c r="DS788" s="64"/>
      <c r="DT788" s="64"/>
      <c r="DU788" s="64"/>
      <c r="DV788" s="64"/>
      <c r="DW788" s="64"/>
      <c r="DX788" s="64"/>
      <c r="DY788" s="64"/>
      <c r="DZ788" s="64"/>
      <c r="EA788" s="64"/>
      <c r="EB788" s="64"/>
      <c r="EC788" s="64"/>
      <c r="ED788" s="64"/>
      <c r="EE788" s="64"/>
      <c r="EF788" s="64"/>
      <c r="EG788" s="64"/>
      <c r="EH788" s="64"/>
      <c r="EI788" s="64"/>
      <c r="EJ788" s="64"/>
      <c r="EK788" s="64"/>
      <c r="EL788" s="64"/>
    </row>
    <row r="789" spans="1:142" s="31" customFormat="1">
      <c r="B789" s="31" t="s">
        <v>690</v>
      </c>
      <c r="C789" s="31" t="s">
        <v>506</v>
      </c>
      <c r="E789" s="18"/>
      <c r="F789" s="18"/>
      <c r="G789" s="18"/>
      <c r="H789" s="18"/>
      <c r="I789" s="64">
        <v>3.65</v>
      </c>
      <c r="J789" s="64">
        <v>4.07</v>
      </c>
      <c r="K789" s="64">
        <v>0.47660000000000002</v>
      </c>
      <c r="L789" s="64">
        <v>75.53</v>
      </c>
      <c r="M789" s="64">
        <v>8.3799999999999999E-2</v>
      </c>
      <c r="N789" s="64">
        <v>5.8200000000000002E-2</v>
      </c>
      <c r="O789" s="64">
        <v>0.63839999999999997</v>
      </c>
      <c r="P789" s="64">
        <v>4.8500000000000001E-2</v>
      </c>
      <c r="Q789" s="64">
        <v>12.31</v>
      </c>
      <c r="R789" s="64">
        <v>0</v>
      </c>
      <c r="S789" s="64">
        <v>96.865499999999997</v>
      </c>
      <c r="V789" s="64">
        <v>3.7681114535102798</v>
      </c>
      <c r="W789" s="64"/>
      <c r="X789" s="64">
        <v>4.2017023604895449</v>
      </c>
      <c r="Y789" s="64"/>
      <c r="Z789" s="64">
        <v>0.49202244349123275</v>
      </c>
      <c r="AA789" s="64"/>
      <c r="AB789" s="64">
        <v>77.974098105104503</v>
      </c>
      <c r="AC789" s="64"/>
      <c r="AD789" s="64">
        <v>8.6511709535386699E-2</v>
      </c>
      <c r="AE789" s="64"/>
      <c r="AF789" s="64">
        <v>6.0083311395698162E-2</v>
      </c>
      <c r="AG789" s="64"/>
      <c r="AH789" s="62">
        <v>0.65905817860848293</v>
      </c>
      <c r="AI789" s="62"/>
      <c r="AJ789" s="64">
        <v>5.0069426163081798E-2</v>
      </c>
      <c r="AK789" s="64"/>
      <c r="AL789" s="64">
        <v>12.708343011701794</v>
      </c>
      <c r="AM789" s="64"/>
      <c r="AN789" s="64">
        <v>0</v>
      </c>
      <c r="AO789" s="64"/>
      <c r="AP789" s="64">
        <v>7.9698138139998242</v>
      </c>
      <c r="AQ789" s="64">
        <f t="shared" si="1074"/>
        <v>2.0589680589680588E-2</v>
      </c>
      <c r="AR789" s="64">
        <f t="shared" si="1075"/>
        <v>901.31264916467774</v>
      </c>
      <c r="AS789" s="64">
        <f t="shared" si="1076"/>
        <v>18.557739557739559</v>
      </c>
      <c r="AT789" s="64">
        <f t="shared" si="1077"/>
        <v>9.1165413533834588E-2</v>
      </c>
      <c r="AU789" s="64">
        <f t="shared" si="1078"/>
        <v>8.1890034364261179</v>
      </c>
      <c r="AV789" s="64">
        <f t="shared" si="1079"/>
        <v>5.6873508353221967</v>
      </c>
      <c r="AW789" s="64">
        <f t="shared" si="1080"/>
        <v>6.3100754667019731E-3</v>
      </c>
      <c r="AX789" s="64">
        <f t="shared" si="1081"/>
        <v>10.88257292445774</v>
      </c>
      <c r="AY789" s="64"/>
      <c r="AZ789" s="64"/>
      <c r="BA789" s="64"/>
      <c r="BB789" s="64"/>
      <c r="BC789" s="64"/>
      <c r="BD789" s="64"/>
      <c r="BE789" s="64"/>
      <c r="BF789" s="64"/>
      <c r="BG789" s="64"/>
      <c r="BH789" s="64"/>
      <c r="BI789" s="64"/>
      <c r="BJ789" s="64"/>
      <c r="BK789" s="64"/>
      <c r="BL789" s="64"/>
      <c r="BM789" s="64"/>
      <c r="BN789" s="64"/>
      <c r="BO789" s="64"/>
      <c r="BP789" s="64"/>
      <c r="BQ789" s="64"/>
      <c r="BR789" s="64"/>
      <c r="BS789" s="64"/>
      <c r="BT789" s="64"/>
      <c r="BU789" s="64"/>
      <c r="BV789" s="64"/>
      <c r="BW789" s="64"/>
      <c r="BX789" s="64"/>
      <c r="BY789" s="64"/>
      <c r="BZ789" s="64"/>
      <c r="CA789" s="64"/>
      <c r="CB789" s="64"/>
      <c r="CC789" s="64"/>
      <c r="CD789" s="64"/>
      <c r="CE789" s="64"/>
      <c r="CF789" s="64"/>
      <c r="CG789" s="64"/>
      <c r="CH789" s="64"/>
      <c r="CI789" s="64"/>
      <c r="CJ789" s="64"/>
      <c r="CK789" s="64"/>
      <c r="CL789" s="64"/>
      <c r="CM789" s="64"/>
      <c r="CN789" s="64"/>
      <c r="CO789" s="64"/>
      <c r="CP789" s="64"/>
      <c r="CQ789" s="64"/>
      <c r="CR789" s="64"/>
      <c r="CS789" s="64"/>
      <c r="CT789" s="64"/>
      <c r="CU789" s="64"/>
      <c r="CV789" s="64"/>
      <c r="CW789" s="64"/>
      <c r="CX789" s="64"/>
      <c r="CY789" s="64"/>
      <c r="CZ789" s="64"/>
      <c r="DA789" s="64"/>
      <c r="DB789" s="64"/>
      <c r="DC789" s="64"/>
      <c r="DD789" s="64"/>
      <c r="DE789" s="64"/>
      <c r="DF789" s="64"/>
      <c r="DG789" s="64"/>
      <c r="DH789" s="64"/>
      <c r="DI789" s="64"/>
      <c r="DJ789" s="64"/>
      <c r="DK789" s="64"/>
      <c r="DL789" s="64"/>
      <c r="DM789" s="64"/>
      <c r="DN789" s="64"/>
      <c r="DO789" s="64"/>
      <c r="DP789" s="64"/>
      <c r="DQ789" s="64"/>
      <c r="DR789" s="64"/>
      <c r="DS789" s="64"/>
      <c r="DT789" s="64"/>
      <c r="DU789" s="64"/>
      <c r="DV789" s="64"/>
      <c r="DW789" s="64"/>
      <c r="DX789" s="64"/>
      <c r="DY789" s="64"/>
      <c r="DZ789" s="64"/>
      <c r="EA789" s="64"/>
      <c r="EB789" s="64"/>
      <c r="EC789" s="64"/>
      <c r="ED789" s="64"/>
      <c r="EE789" s="64"/>
      <c r="EF789" s="64"/>
      <c r="EG789" s="64"/>
      <c r="EH789" s="64"/>
      <c r="EI789" s="64"/>
      <c r="EJ789" s="64"/>
      <c r="EK789" s="64"/>
      <c r="EL789" s="64"/>
    </row>
    <row r="790" spans="1:142" s="31" customFormat="1">
      <c r="B790" s="31" t="s">
        <v>691</v>
      </c>
      <c r="C790" s="31" t="s">
        <v>506</v>
      </c>
      <c r="E790" s="18"/>
      <c r="F790" s="18"/>
      <c r="G790" s="18"/>
      <c r="H790" s="18"/>
      <c r="I790" s="64">
        <v>3.66</v>
      </c>
      <c r="J790" s="64">
        <v>4.0599999999999996</v>
      </c>
      <c r="K790" s="64">
        <v>0.36930000000000002</v>
      </c>
      <c r="L790" s="64">
        <v>75.45</v>
      </c>
      <c r="M790" s="64">
        <v>7.3099999999999998E-2</v>
      </c>
      <c r="N790" s="64">
        <v>8.6599999999999996E-2</v>
      </c>
      <c r="O790" s="64">
        <v>0.56710000000000005</v>
      </c>
      <c r="P790" s="64">
        <v>6.2E-2</v>
      </c>
      <c r="Q790" s="64">
        <v>12.27</v>
      </c>
      <c r="R790" s="64">
        <v>3.5299999999999998E-2</v>
      </c>
      <c r="S790" s="64">
        <v>96.633499999999998</v>
      </c>
      <c r="V790" s="64">
        <v>3.7875064030589809</v>
      </c>
      <c r="W790" s="64"/>
      <c r="X790" s="64">
        <v>4.2014415290763552</v>
      </c>
      <c r="Y790" s="64"/>
      <c r="Z790" s="64">
        <v>0.38216560509554143</v>
      </c>
      <c r="AA790" s="64"/>
      <c r="AB790" s="64">
        <v>78.078513145027344</v>
      </c>
      <c r="AC790" s="64"/>
      <c r="AD790" s="64">
        <v>7.5646644279675268E-2</v>
      </c>
      <c r="AE790" s="64"/>
      <c r="AF790" s="64">
        <v>8.961695478276166E-2</v>
      </c>
      <c r="AG790" s="64"/>
      <c r="AH790" s="62">
        <v>0.58685652491113338</v>
      </c>
      <c r="AI790" s="62"/>
      <c r="AJ790" s="64">
        <v>6.4159944532693108E-2</v>
      </c>
      <c r="AK790" s="64"/>
      <c r="AL790" s="64">
        <v>12.697459990582976</v>
      </c>
      <c r="AM790" s="64"/>
      <c r="AN790" s="64">
        <v>3.6529774871033337E-2</v>
      </c>
      <c r="AO790" s="64"/>
      <c r="AP790" s="64">
        <v>7.9889479321353356</v>
      </c>
      <c r="AQ790" s="64">
        <f t="shared" si="1074"/>
        <v>1.8004926108374387E-2</v>
      </c>
      <c r="AR790" s="64">
        <f t="shared" si="1075"/>
        <v>1032.1477428180574</v>
      </c>
      <c r="AS790" s="64">
        <f t="shared" si="1076"/>
        <v>18.583743842364534</v>
      </c>
      <c r="AT790" s="64">
        <f t="shared" si="1077"/>
        <v>0.15270675365896663</v>
      </c>
      <c r="AU790" s="64">
        <f t="shared" si="1078"/>
        <v>4.2644341801385686</v>
      </c>
      <c r="AV790" s="64">
        <f t="shared" si="1079"/>
        <v>5.0519835841313272</v>
      </c>
      <c r="AW790" s="64">
        <f t="shared" si="1080"/>
        <v>4.8946322067594441E-3</v>
      </c>
      <c r="AX790" s="64">
        <f t="shared" si="1081"/>
        <v>18.995393726694449</v>
      </c>
      <c r="AY790" s="64"/>
      <c r="AZ790" s="64"/>
      <c r="BA790" s="64"/>
      <c r="BB790" s="64"/>
      <c r="BC790" s="64"/>
      <c r="BD790" s="64"/>
      <c r="BE790" s="64"/>
      <c r="BF790" s="64"/>
      <c r="BG790" s="64"/>
      <c r="BH790" s="64"/>
      <c r="BI790" s="64"/>
      <c r="BJ790" s="64"/>
      <c r="BK790" s="64"/>
      <c r="BL790" s="64"/>
      <c r="BM790" s="64"/>
      <c r="BN790" s="64"/>
      <c r="BO790" s="64"/>
      <c r="BP790" s="64"/>
      <c r="BQ790" s="64"/>
      <c r="BR790" s="64"/>
      <c r="BS790" s="64"/>
      <c r="BT790" s="64"/>
      <c r="BU790" s="64"/>
      <c r="BV790" s="64"/>
      <c r="BW790" s="64"/>
      <c r="BX790" s="64"/>
      <c r="BY790" s="64"/>
      <c r="BZ790" s="64"/>
      <c r="CA790" s="64"/>
      <c r="CB790" s="64"/>
      <c r="CC790" s="64"/>
      <c r="CD790" s="64"/>
      <c r="CE790" s="64"/>
      <c r="CF790" s="64"/>
      <c r="CG790" s="64"/>
      <c r="CH790" s="64"/>
      <c r="CI790" s="64"/>
      <c r="CJ790" s="64"/>
      <c r="CK790" s="64"/>
      <c r="CL790" s="64"/>
      <c r="CM790" s="64"/>
      <c r="CN790" s="64"/>
      <c r="CO790" s="64"/>
      <c r="CP790" s="64"/>
      <c r="CQ790" s="64"/>
      <c r="CR790" s="64"/>
      <c r="CS790" s="64"/>
      <c r="CT790" s="64"/>
      <c r="CU790" s="64"/>
      <c r="CV790" s="64"/>
      <c r="CW790" s="64"/>
      <c r="CX790" s="64"/>
      <c r="CY790" s="64"/>
      <c r="CZ790" s="64"/>
      <c r="DA790" s="64"/>
      <c r="DB790" s="64"/>
      <c r="DC790" s="64"/>
      <c r="DD790" s="64"/>
      <c r="DE790" s="64"/>
      <c r="DF790" s="64"/>
      <c r="DG790" s="64"/>
      <c r="DH790" s="64"/>
      <c r="DI790" s="64"/>
      <c r="DJ790" s="64"/>
      <c r="DK790" s="64"/>
      <c r="DL790" s="64"/>
      <c r="DM790" s="64"/>
      <c r="DN790" s="64"/>
      <c r="DO790" s="64"/>
      <c r="DP790" s="64"/>
      <c r="DQ790" s="64"/>
      <c r="DR790" s="64"/>
      <c r="DS790" s="64"/>
      <c r="DT790" s="64"/>
      <c r="DU790" s="64"/>
      <c r="DV790" s="64"/>
      <c r="DW790" s="64"/>
      <c r="DX790" s="64"/>
      <c r="DY790" s="64"/>
      <c r="DZ790" s="64"/>
      <c r="EA790" s="64"/>
      <c r="EB790" s="64"/>
      <c r="EC790" s="64"/>
      <c r="ED790" s="64"/>
      <c r="EE790" s="64"/>
      <c r="EF790" s="64"/>
      <c r="EG790" s="64"/>
      <c r="EH790" s="64"/>
      <c r="EI790" s="64"/>
      <c r="EJ790" s="64"/>
      <c r="EK790" s="64"/>
      <c r="EL790" s="64"/>
    </row>
    <row r="791" spans="1:142" s="35" customFormat="1">
      <c r="B791" s="35" t="s">
        <v>692</v>
      </c>
      <c r="E791" s="1"/>
      <c r="F791" s="1"/>
      <c r="G791" s="1"/>
      <c r="H791" s="1"/>
      <c r="I791" s="68">
        <f>AVERAGE(I777:I790)</f>
        <v>3.4742857142857142</v>
      </c>
      <c r="J791" s="68">
        <f t="shared" ref="J791:BU791" si="1082">AVERAGE(J777:J790)</f>
        <v>4.0521428571428562</v>
      </c>
      <c r="K791" s="68">
        <f t="shared" si="1082"/>
        <v>0.45359999999999995</v>
      </c>
      <c r="L791" s="68">
        <f t="shared" si="1082"/>
        <v>74.318571428571431</v>
      </c>
      <c r="M791" s="68">
        <f t="shared" si="1082"/>
        <v>8.1742857142857131E-2</v>
      </c>
      <c r="N791" s="68">
        <f t="shared" si="1082"/>
        <v>7.9399999999999998E-2</v>
      </c>
      <c r="O791" s="68">
        <f t="shared" si="1082"/>
        <v>0.63274285714285727</v>
      </c>
      <c r="P791" s="68">
        <f t="shared" si="1082"/>
        <v>7.5907142857142867E-2</v>
      </c>
      <c r="Q791" s="68">
        <f t="shared" si="1082"/>
        <v>12.127142857142859</v>
      </c>
      <c r="R791" s="68">
        <f t="shared" si="1082"/>
        <v>1.9578571428571428E-2</v>
      </c>
      <c r="S791" s="68">
        <f t="shared" si="1082"/>
        <v>95.315171428571446</v>
      </c>
      <c r="V791" s="68">
        <f t="shared" si="1082"/>
        <v>3.6393451583596579</v>
      </c>
      <c r="W791" s="68">
        <f>STDEV(V777:V790)</f>
        <v>0.2116094130175559</v>
      </c>
      <c r="X791" s="68">
        <f t="shared" si="1082"/>
        <v>4.258054810280024</v>
      </c>
      <c r="Y791" s="68">
        <f>STDEV(X777:X790)</f>
        <v>0.20293882468948171</v>
      </c>
      <c r="Z791" s="68">
        <f t="shared" si="1082"/>
        <v>0.4748977372544812</v>
      </c>
      <c r="AA791" s="68">
        <f>STDEV(Z777:Z790)</f>
        <v>8.410982795546669E-2</v>
      </c>
      <c r="AB791" s="68">
        <f t="shared" si="1082"/>
        <v>77.97332588737757</v>
      </c>
      <c r="AC791" s="68">
        <f>STDEV(AB777:AB790)</f>
        <v>0.16995359921249636</v>
      </c>
      <c r="AD791" s="68">
        <f t="shared" si="1082"/>
        <v>8.5672789338578484E-2</v>
      </c>
      <c r="AE791" s="68">
        <f>STDEV(AD777:AD790)</f>
        <v>1.7325679389682228E-2</v>
      </c>
      <c r="AF791" s="68">
        <f t="shared" si="1082"/>
        <v>8.3067444010590269E-2</v>
      </c>
      <c r="AG791" s="68">
        <f>STDEV(AF777:AF790)</f>
        <v>3.0452030009374798E-2</v>
      </c>
      <c r="AH791" s="68">
        <f t="shared" si="1082"/>
        <v>0.66316228250554021</v>
      </c>
      <c r="AI791" s="68">
        <f>STDEV(AH777:AH790)</f>
        <v>9.0441929515780867E-2</v>
      </c>
      <c r="AJ791" s="68">
        <f t="shared" si="1082"/>
        <v>8.0058813396512357E-2</v>
      </c>
      <c r="AK791" s="68">
        <f>STDEV(AJ777:AJ790)</f>
        <v>2.6975226714937083E-2</v>
      </c>
      <c r="AL791" s="68">
        <f t="shared" si="1082"/>
        <v>12.721651658298738</v>
      </c>
      <c r="AM791" s="68">
        <f>STDEV(AL777:AL790)</f>
        <v>0.10522998652099433</v>
      </c>
      <c r="AN791" s="68">
        <f t="shared" si="1082"/>
        <v>2.0702853908270639E-2</v>
      </c>
      <c r="AO791" s="68">
        <f>STDEV(AN777:AN790)</f>
        <v>1.4627500111075822E-2</v>
      </c>
      <c r="AP791" s="68">
        <f t="shared" si="1082"/>
        <v>7.8973999686396814</v>
      </c>
      <c r="AQ791" s="68">
        <f t="shared" si="1082"/>
        <v>2.0204889644187263E-2</v>
      </c>
      <c r="AR791" s="68">
        <f t="shared" si="1082"/>
        <v>943.98094746581967</v>
      </c>
      <c r="AS791" s="68">
        <f t="shared" si="1082"/>
        <v>18.34581277126173</v>
      </c>
      <c r="AT791" s="68">
        <f t="shared" si="1082"/>
        <v>0.12420548275305629</v>
      </c>
      <c r="AU791" s="68">
        <f t="shared" si="1082"/>
        <v>6.4894243694544533</v>
      </c>
      <c r="AV791" s="68">
        <f t="shared" si="1082"/>
        <v>5.7215408361395257</v>
      </c>
      <c r="AW791" s="68">
        <f t="shared" si="1082"/>
        <v>6.0915274246726644E-3</v>
      </c>
      <c r="AX791" s="68">
        <f t="shared" si="1082"/>
        <v>14.952186028091875</v>
      </c>
      <c r="AY791" s="68" t="e">
        <f t="shared" si="1082"/>
        <v>#DIV/0!</v>
      </c>
      <c r="AZ791" s="68" t="e">
        <f t="shared" si="1082"/>
        <v>#DIV/0!</v>
      </c>
      <c r="BA791" s="68" t="e">
        <f t="shared" si="1082"/>
        <v>#DIV/0!</v>
      </c>
      <c r="BB791" s="68" t="e">
        <f t="shared" si="1082"/>
        <v>#DIV/0!</v>
      </c>
      <c r="BC791" s="68" t="e">
        <f t="shared" si="1082"/>
        <v>#DIV/0!</v>
      </c>
      <c r="BD791" s="68" t="e">
        <f t="shared" si="1082"/>
        <v>#DIV/0!</v>
      </c>
      <c r="BE791" s="68" t="e">
        <f t="shared" si="1082"/>
        <v>#DIV/0!</v>
      </c>
      <c r="BF791" s="68" t="e">
        <f t="shared" si="1082"/>
        <v>#DIV/0!</v>
      </c>
      <c r="BG791" s="68" t="e">
        <f t="shared" si="1082"/>
        <v>#DIV/0!</v>
      </c>
      <c r="BH791" s="68" t="e">
        <f t="shared" si="1082"/>
        <v>#DIV/0!</v>
      </c>
      <c r="BI791" s="68" t="e">
        <f t="shared" si="1082"/>
        <v>#DIV/0!</v>
      </c>
      <c r="BJ791" s="68" t="e">
        <f t="shared" si="1082"/>
        <v>#DIV/0!</v>
      </c>
      <c r="BK791" s="68" t="e">
        <f t="shared" si="1082"/>
        <v>#DIV/0!</v>
      </c>
      <c r="BL791" s="68" t="e">
        <f t="shared" si="1082"/>
        <v>#DIV/0!</v>
      </c>
      <c r="BM791" s="68" t="e">
        <f t="shared" si="1082"/>
        <v>#DIV/0!</v>
      </c>
      <c r="BN791" s="68" t="e">
        <f t="shared" si="1082"/>
        <v>#DIV/0!</v>
      </c>
      <c r="BO791" s="68" t="e">
        <f t="shared" si="1082"/>
        <v>#DIV/0!</v>
      </c>
      <c r="BP791" s="68" t="e">
        <f t="shared" si="1082"/>
        <v>#DIV/0!</v>
      </c>
      <c r="BQ791" s="68" t="e">
        <f t="shared" si="1082"/>
        <v>#DIV/0!</v>
      </c>
      <c r="BR791" s="68" t="e">
        <f t="shared" si="1082"/>
        <v>#DIV/0!</v>
      </c>
      <c r="BS791" s="68" t="e">
        <f t="shared" si="1082"/>
        <v>#DIV/0!</v>
      </c>
      <c r="BT791" s="68" t="e">
        <f t="shared" si="1082"/>
        <v>#DIV/0!</v>
      </c>
      <c r="BU791" s="68" t="e">
        <f t="shared" si="1082"/>
        <v>#DIV/0!</v>
      </c>
      <c r="BV791" s="68" t="e">
        <f t="shared" ref="BV791:EG791" si="1083">AVERAGE(BV777:BV790)</f>
        <v>#DIV/0!</v>
      </c>
      <c r="BW791" s="68" t="e">
        <f t="shared" si="1083"/>
        <v>#DIV/0!</v>
      </c>
      <c r="BX791" s="68" t="e">
        <f t="shared" si="1083"/>
        <v>#DIV/0!</v>
      </c>
      <c r="BY791" s="68" t="e">
        <f t="shared" si="1083"/>
        <v>#DIV/0!</v>
      </c>
      <c r="BZ791" s="68" t="e">
        <f t="shared" si="1083"/>
        <v>#DIV/0!</v>
      </c>
      <c r="CA791" s="68" t="e">
        <f t="shared" si="1083"/>
        <v>#DIV/0!</v>
      </c>
      <c r="CB791" s="68" t="e">
        <f t="shared" si="1083"/>
        <v>#DIV/0!</v>
      </c>
      <c r="CC791" s="68" t="e">
        <f t="shared" si="1083"/>
        <v>#DIV/0!</v>
      </c>
      <c r="CD791" s="68" t="e">
        <f t="shared" si="1083"/>
        <v>#DIV/0!</v>
      </c>
      <c r="CE791" s="68" t="e">
        <f t="shared" si="1083"/>
        <v>#DIV/0!</v>
      </c>
      <c r="CF791" s="68" t="e">
        <f t="shared" si="1083"/>
        <v>#DIV/0!</v>
      </c>
      <c r="CG791" s="68" t="e">
        <f t="shared" si="1083"/>
        <v>#DIV/0!</v>
      </c>
      <c r="CH791" s="68" t="e">
        <f t="shared" si="1083"/>
        <v>#DIV/0!</v>
      </c>
      <c r="CI791" s="68" t="e">
        <f t="shared" si="1083"/>
        <v>#DIV/0!</v>
      </c>
      <c r="CJ791" s="68" t="e">
        <f t="shared" si="1083"/>
        <v>#DIV/0!</v>
      </c>
      <c r="CK791" s="68" t="e">
        <f t="shared" si="1083"/>
        <v>#DIV/0!</v>
      </c>
      <c r="CL791" s="68" t="e">
        <f t="shared" si="1083"/>
        <v>#DIV/0!</v>
      </c>
      <c r="CM791" s="68" t="e">
        <f t="shared" si="1083"/>
        <v>#DIV/0!</v>
      </c>
      <c r="CN791" s="68" t="e">
        <f t="shared" si="1083"/>
        <v>#DIV/0!</v>
      </c>
      <c r="CO791" s="68" t="e">
        <f t="shared" si="1083"/>
        <v>#DIV/0!</v>
      </c>
      <c r="CP791" s="68" t="e">
        <f t="shared" si="1083"/>
        <v>#DIV/0!</v>
      </c>
      <c r="CQ791" s="68" t="e">
        <f t="shared" si="1083"/>
        <v>#DIV/0!</v>
      </c>
      <c r="CR791" s="68" t="e">
        <f t="shared" si="1083"/>
        <v>#DIV/0!</v>
      </c>
      <c r="CS791" s="68" t="e">
        <f t="shared" si="1083"/>
        <v>#DIV/0!</v>
      </c>
      <c r="CT791" s="68" t="e">
        <f t="shared" si="1083"/>
        <v>#DIV/0!</v>
      </c>
      <c r="CU791" s="68" t="e">
        <f t="shared" si="1083"/>
        <v>#DIV/0!</v>
      </c>
      <c r="CV791" s="68" t="e">
        <f t="shared" si="1083"/>
        <v>#DIV/0!</v>
      </c>
      <c r="CW791" s="68" t="e">
        <f t="shared" si="1083"/>
        <v>#DIV/0!</v>
      </c>
      <c r="CX791" s="68" t="e">
        <f t="shared" si="1083"/>
        <v>#DIV/0!</v>
      </c>
      <c r="CY791" s="68" t="e">
        <f t="shared" si="1083"/>
        <v>#DIV/0!</v>
      </c>
      <c r="CZ791" s="68" t="e">
        <f t="shared" si="1083"/>
        <v>#DIV/0!</v>
      </c>
      <c r="DA791" s="68" t="e">
        <f t="shared" si="1083"/>
        <v>#DIV/0!</v>
      </c>
      <c r="DB791" s="68" t="e">
        <f t="shared" si="1083"/>
        <v>#DIV/0!</v>
      </c>
      <c r="DC791" s="68" t="e">
        <f t="shared" si="1083"/>
        <v>#DIV/0!</v>
      </c>
      <c r="DD791" s="68" t="e">
        <f t="shared" si="1083"/>
        <v>#DIV/0!</v>
      </c>
      <c r="DE791" s="68" t="e">
        <f t="shared" si="1083"/>
        <v>#DIV/0!</v>
      </c>
      <c r="DF791" s="68" t="e">
        <f t="shared" si="1083"/>
        <v>#DIV/0!</v>
      </c>
      <c r="DG791" s="68" t="e">
        <f t="shared" si="1083"/>
        <v>#DIV/0!</v>
      </c>
      <c r="DH791" s="68" t="e">
        <f t="shared" si="1083"/>
        <v>#DIV/0!</v>
      </c>
      <c r="DI791" s="68" t="e">
        <f t="shared" si="1083"/>
        <v>#DIV/0!</v>
      </c>
      <c r="DJ791" s="68" t="e">
        <f t="shared" si="1083"/>
        <v>#DIV/0!</v>
      </c>
      <c r="DK791" s="68" t="e">
        <f t="shared" si="1083"/>
        <v>#DIV/0!</v>
      </c>
      <c r="DL791" s="68" t="e">
        <f t="shared" si="1083"/>
        <v>#DIV/0!</v>
      </c>
      <c r="DM791" s="68" t="e">
        <f t="shared" si="1083"/>
        <v>#DIV/0!</v>
      </c>
      <c r="DN791" s="68" t="e">
        <f t="shared" si="1083"/>
        <v>#DIV/0!</v>
      </c>
      <c r="DO791" s="68" t="e">
        <f t="shared" si="1083"/>
        <v>#DIV/0!</v>
      </c>
      <c r="DP791" s="68" t="e">
        <f t="shared" si="1083"/>
        <v>#DIV/0!</v>
      </c>
      <c r="DQ791" s="68" t="e">
        <f t="shared" si="1083"/>
        <v>#DIV/0!</v>
      </c>
      <c r="DR791" s="68" t="e">
        <f t="shared" si="1083"/>
        <v>#DIV/0!</v>
      </c>
      <c r="DS791" s="68" t="e">
        <f t="shared" si="1083"/>
        <v>#DIV/0!</v>
      </c>
      <c r="DT791" s="68" t="e">
        <f t="shared" si="1083"/>
        <v>#DIV/0!</v>
      </c>
      <c r="DU791" s="68" t="e">
        <f t="shared" si="1083"/>
        <v>#DIV/0!</v>
      </c>
      <c r="DV791" s="68" t="e">
        <f t="shared" si="1083"/>
        <v>#DIV/0!</v>
      </c>
      <c r="DW791" s="68" t="e">
        <f t="shared" si="1083"/>
        <v>#DIV/0!</v>
      </c>
      <c r="DX791" s="68" t="e">
        <f t="shared" si="1083"/>
        <v>#DIV/0!</v>
      </c>
      <c r="DY791" s="68" t="e">
        <f t="shared" si="1083"/>
        <v>#DIV/0!</v>
      </c>
      <c r="DZ791" s="68" t="e">
        <f t="shared" si="1083"/>
        <v>#DIV/0!</v>
      </c>
      <c r="EA791" s="68" t="e">
        <f t="shared" si="1083"/>
        <v>#DIV/0!</v>
      </c>
      <c r="EB791" s="68" t="e">
        <f t="shared" si="1083"/>
        <v>#DIV/0!</v>
      </c>
      <c r="EC791" s="68" t="e">
        <f t="shared" si="1083"/>
        <v>#DIV/0!</v>
      </c>
      <c r="ED791" s="68" t="e">
        <f t="shared" si="1083"/>
        <v>#DIV/0!</v>
      </c>
      <c r="EE791" s="68" t="e">
        <f t="shared" si="1083"/>
        <v>#DIV/0!</v>
      </c>
      <c r="EF791" s="68" t="e">
        <f t="shared" si="1083"/>
        <v>#DIV/0!</v>
      </c>
      <c r="EG791" s="68" t="e">
        <f t="shared" si="1083"/>
        <v>#DIV/0!</v>
      </c>
      <c r="EH791" s="68" t="e">
        <f t="shared" ref="EH791:EL791" si="1084">AVERAGE(EH777:EH790)</f>
        <v>#DIV/0!</v>
      </c>
      <c r="EI791" s="68" t="e">
        <f t="shared" si="1084"/>
        <v>#DIV/0!</v>
      </c>
      <c r="EJ791" s="68" t="e">
        <f t="shared" si="1084"/>
        <v>#DIV/0!</v>
      </c>
      <c r="EK791" s="68" t="e">
        <f t="shared" si="1084"/>
        <v>#DIV/0!</v>
      </c>
      <c r="EL791" s="68" t="e">
        <f t="shared" si="1084"/>
        <v>#DIV/0!</v>
      </c>
    </row>
    <row r="792" spans="1:142" s="36" customFormat="1">
      <c r="B792" s="36" t="s">
        <v>693</v>
      </c>
      <c r="E792" s="90"/>
      <c r="F792" s="90"/>
      <c r="G792" s="90"/>
      <c r="H792" s="90"/>
      <c r="I792" s="69">
        <f>STDEV(I777:I790)</f>
        <v>0.29640705601780615</v>
      </c>
      <c r="J792" s="69">
        <f t="shared" ref="J792:S792" si="1085">STDEV(J777:J790)</f>
        <v>5.7936114873137629E-2</v>
      </c>
      <c r="K792" s="69">
        <f t="shared" si="1085"/>
        <v>8.5965834000402072E-2</v>
      </c>
      <c r="L792" s="69">
        <f t="shared" si="1085"/>
        <v>2.7368984611806813</v>
      </c>
      <c r="M792" s="69">
        <f t="shared" si="1085"/>
        <v>1.7354658620214257E-2</v>
      </c>
      <c r="N792" s="69">
        <f t="shared" si="1085"/>
        <v>2.9853308024404956E-2</v>
      </c>
      <c r="O792" s="69">
        <f t="shared" si="1085"/>
        <v>9.4268607339188876E-2</v>
      </c>
      <c r="P792" s="69">
        <f t="shared" si="1085"/>
        <v>2.4403513753484003E-2</v>
      </c>
      <c r="Q792" s="69">
        <f t="shared" si="1085"/>
        <v>0.49929840886878585</v>
      </c>
      <c r="R792" s="69">
        <f t="shared" si="1085"/>
        <v>1.3781714673459875E-2</v>
      </c>
      <c r="S792" s="69">
        <f t="shared" si="1085"/>
        <v>3.5633530441962127</v>
      </c>
      <c r="V792" s="69"/>
      <c r="W792" s="69"/>
      <c r="X792" s="69"/>
      <c r="Y792" s="69"/>
      <c r="Z792" s="69"/>
      <c r="AA792" s="69"/>
      <c r="AB792" s="69"/>
      <c r="AC792" s="69"/>
      <c r="AD792" s="69"/>
      <c r="AE792" s="69"/>
      <c r="AF792" s="69"/>
      <c r="AG792" s="69"/>
      <c r="AH792" s="69"/>
      <c r="AI792" s="69"/>
      <c r="AJ792" s="69"/>
      <c r="AK792" s="69"/>
      <c r="AL792" s="69"/>
      <c r="AM792" s="69"/>
      <c r="AN792" s="69"/>
      <c r="AO792" s="69"/>
      <c r="AP792" s="69"/>
      <c r="AQ792" s="69"/>
      <c r="AR792" s="69"/>
      <c r="AS792" s="69"/>
      <c r="AT792" s="69"/>
      <c r="AU792" s="69"/>
      <c r="AV792" s="69"/>
      <c r="AW792" s="69"/>
      <c r="AX792" s="69">
        <f t="shared" ref="AX792:DI792" si="1086">STDEV(AX777:AX790)</f>
        <v>4.943158966246159</v>
      </c>
      <c r="AY792" s="69" t="e">
        <f t="shared" si="1086"/>
        <v>#DIV/0!</v>
      </c>
      <c r="AZ792" s="69" t="e">
        <f t="shared" si="1086"/>
        <v>#DIV/0!</v>
      </c>
      <c r="BA792" s="69" t="e">
        <f t="shared" si="1086"/>
        <v>#DIV/0!</v>
      </c>
      <c r="BB792" s="69" t="e">
        <f t="shared" si="1086"/>
        <v>#DIV/0!</v>
      </c>
      <c r="BC792" s="69" t="e">
        <f t="shared" si="1086"/>
        <v>#DIV/0!</v>
      </c>
      <c r="BD792" s="69" t="e">
        <f t="shared" si="1086"/>
        <v>#DIV/0!</v>
      </c>
      <c r="BE792" s="69" t="e">
        <f t="shared" si="1086"/>
        <v>#DIV/0!</v>
      </c>
      <c r="BF792" s="69" t="e">
        <f t="shared" si="1086"/>
        <v>#DIV/0!</v>
      </c>
      <c r="BG792" s="69" t="e">
        <f t="shared" si="1086"/>
        <v>#DIV/0!</v>
      </c>
      <c r="BH792" s="69" t="e">
        <f t="shared" si="1086"/>
        <v>#DIV/0!</v>
      </c>
      <c r="BI792" s="69" t="e">
        <f t="shared" si="1086"/>
        <v>#DIV/0!</v>
      </c>
      <c r="BJ792" s="69" t="e">
        <f t="shared" si="1086"/>
        <v>#DIV/0!</v>
      </c>
      <c r="BK792" s="69" t="e">
        <f t="shared" si="1086"/>
        <v>#DIV/0!</v>
      </c>
      <c r="BL792" s="69" t="e">
        <f t="shared" si="1086"/>
        <v>#DIV/0!</v>
      </c>
      <c r="BM792" s="69" t="e">
        <f t="shared" si="1086"/>
        <v>#DIV/0!</v>
      </c>
      <c r="BN792" s="69" t="e">
        <f t="shared" si="1086"/>
        <v>#DIV/0!</v>
      </c>
      <c r="BO792" s="69" t="e">
        <f t="shared" si="1086"/>
        <v>#DIV/0!</v>
      </c>
      <c r="BP792" s="69" t="e">
        <f t="shared" si="1086"/>
        <v>#DIV/0!</v>
      </c>
      <c r="BQ792" s="69" t="e">
        <f t="shared" si="1086"/>
        <v>#DIV/0!</v>
      </c>
      <c r="BR792" s="69" t="e">
        <f t="shared" si="1086"/>
        <v>#DIV/0!</v>
      </c>
      <c r="BS792" s="69" t="e">
        <f t="shared" si="1086"/>
        <v>#DIV/0!</v>
      </c>
      <c r="BT792" s="69" t="e">
        <f t="shared" si="1086"/>
        <v>#DIV/0!</v>
      </c>
      <c r="BU792" s="69" t="e">
        <f t="shared" si="1086"/>
        <v>#DIV/0!</v>
      </c>
      <c r="BV792" s="69" t="e">
        <f t="shared" si="1086"/>
        <v>#DIV/0!</v>
      </c>
      <c r="BW792" s="69" t="e">
        <f t="shared" si="1086"/>
        <v>#DIV/0!</v>
      </c>
      <c r="BX792" s="69" t="e">
        <f t="shared" si="1086"/>
        <v>#DIV/0!</v>
      </c>
      <c r="BY792" s="69" t="e">
        <f t="shared" si="1086"/>
        <v>#DIV/0!</v>
      </c>
      <c r="BZ792" s="69" t="e">
        <f t="shared" si="1086"/>
        <v>#DIV/0!</v>
      </c>
      <c r="CA792" s="69" t="e">
        <f t="shared" si="1086"/>
        <v>#DIV/0!</v>
      </c>
      <c r="CB792" s="69" t="e">
        <f t="shared" si="1086"/>
        <v>#DIV/0!</v>
      </c>
      <c r="CC792" s="69" t="e">
        <f t="shared" si="1086"/>
        <v>#DIV/0!</v>
      </c>
      <c r="CD792" s="69" t="e">
        <f t="shared" si="1086"/>
        <v>#DIV/0!</v>
      </c>
      <c r="CE792" s="69" t="e">
        <f t="shared" si="1086"/>
        <v>#DIV/0!</v>
      </c>
      <c r="CF792" s="69" t="e">
        <f t="shared" si="1086"/>
        <v>#DIV/0!</v>
      </c>
      <c r="CG792" s="69" t="e">
        <f t="shared" si="1086"/>
        <v>#DIV/0!</v>
      </c>
      <c r="CH792" s="69" t="e">
        <f t="shared" si="1086"/>
        <v>#DIV/0!</v>
      </c>
      <c r="CI792" s="69" t="e">
        <f t="shared" si="1086"/>
        <v>#DIV/0!</v>
      </c>
      <c r="CJ792" s="69" t="e">
        <f t="shared" si="1086"/>
        <v>#DIV/0!</v>
      </c>
      <c r="CK792" s="69" t="e">
        <f t="shared" si="1086"/>
        <v>#DIV/0!</v>
      </c>
      <c r="CL792" s="69" t="e">
        <f t="shared" si="1086"/>
        <v>#DIV/0!</v>
      </c>
      <c r="CM792" s="69" t="e">
        <f t="shared" si="1086"/>
        <v>#DIV/0!</v>
      </c>
      <c r="CN792" s="69" t="e">
        <f t="shared" si="1086"/>
        <v>#DIV/0!</v>
      </c>
      <c r="CO792" s="69" t="e">
        <f t="shared" si="1086"/>
        <v>#DIV/0!</v>
      </c>
      <c r="CP792" s="69" t="e">
        <f t="shared" si="1086"/>
        <v>#DIV/0!</v>
      </c>
      <c r="CQ792" s="69" t="e">
        <f t="shared" si="1086"/>
        <v>#DIV/0!</v>
      </c>
      <c r="CR792" s="69" t="e">
        <f t="shared" si="1086"/>
        <v>#DIV/0!</v>
      </c>
      <c r="CS792" s="69" t="e">
        <f t="shared" si="1086"/>
        <v>#DIV/0!</v>
      </c>
      <c r="CT792" s="69" t="e">
        <f t="shared" si="1086"/>
        <v>#DIV/0!</v>
      </c>
      <c r="CU792" s="69" t="e">
        <f t="shared" si="1086"/>
        <v>#DIV/0!</v>
      </c>
      <c r="CV792" s="69" t="e">
        <f t="shared" si="1086"/>
        <v>#DIV/0!</v>
      </c>
      <c r="CW792" s="69" t="e">
        <f t="shared" si="1086"/>
        <v>#DIV/0!</v>
      </c>
      <c r="CX792" s="69" t="e">
        <f t="shared" si="1086"/>
        <v>#DIV/0!</v>
      </c>
      <c r="CY792" s="69" t="e">
        <f t="shared" si="1086"/>
        <v>#DIV/0!</v>
      </c>
      <c r="CZ792" s="69" t="e">
        <f t="shared" si="1086"/>
        <v>#DIV/0!</v>
      </c>
      <c r="DA792" s="69" t="e">
        <f t="shared" si="1086"/>
        <v>#DIV/0!</v>
      </c>
      <c r="DB792" s="69" t="e">
        <f t="shared" si="1086"/>
        <v>#DIV/0!</v>
      </c>
      <c r="DC792" s="69" t="e">
        <f t="shared" si="1086"/>
        <v>#DIV/0!</v>
      </c>
      <c r="DD792" s="69" t="e">
        <f t="shared" si="1086"/>
        <v>#DIV/0!</v>
      </c>
      <c r="DE792" s="69" t="e">
        <f t="shared" si="1086"/>
        <v>#DIV/0!</v>
      </c>
      <c r="DF792" s="69" t="e">
        <f t="shared" si="1086"/>
        <v>#DIV/0!</v>
      </c>
      <c r="DG792" s="69" t="e">
        <f t="shared" si="1086"/>
        <v>#DIV/0!</v>
      </c>
      <c r="DH792" s="69" t="e">
        <f t="shared" si="1086"/>
        <v>#DIV/0!</v>
      </c>
      <c r="DI792" s="69" t="e">
        <f t="shared" si="1086"/>
        <v>#DIV/0!</v>
      </c>
      <c r="DJ792" s="69" t="e">
        <f t="shared" ref="DJ792:EL792" si="1087">STDEV(DJ777:DJ790)</f>
        <v>#DIV/0!</v>
      </c>
      <c r="DK792" s="69" t="e">
        <f t="shared" si="1087"/>
        <v>#DIV/0!</v>
      </c>
      <c r="DL792" s="69" t="e">
        <f t="shared" si="1087"/>
        <v>#DIV/0!</v>
      </c>
      <c r="DM792" s="69" t="e">
        <f t="shared" si="1087"/>
        <v>#DIV/0!</v>
      </c>
      <c r="DN792" s="69" t="e">
        <f t="shared" si="1087"/>
        <v>#DIV/0!</v>
      </c>
      <c r="DO792" s="69" t="e">
        <f t="shared" si="1087"/>
        <v>#DIV/0!</v>
      </c>
      <c r="DP792" s="69" t="e">
        <f t="shared" si="1087"/>
        <v>#DIV/0!</v>
      </c>
      <c r="DQ792" s="69" t="e">
        <f t="shared" si="1087"/>
        <v>#DIV/0!</v>
      </c>
      <c r="DR792" s="69" t="e">
        <f t="shared" si="1087"/>
        <v>#DIV/0!</v>
      </c>
      <c r="DS792" s="69" t="e">
        <f t="shared" si="1087"/>
        <v>#DIV/0!</v>
      </c>
      <c r="DT792" s="69" t="e">
        <f t="shared" si="1087"/>
        <v>#DIV/0!</v>
      </c>
      <c r="DU792" s="69" t="e">
        <f t="shared" si="1087"/>
        <v>#DIV/0!</v>
      </c>
      <c r="DV792" s="69" t="e">
        <f t="shared" si="1087"/>
        <v>#DIV/0!</v>
      </c>
      <c r="DW792" s="69" t="e">
        <f t="shared" si="1087"/>
        <v>#DIV/0!</v>
      </c>
      <c r="DX792" s="69" t="e">
        <f t="shared" si="1087"/>
        <v>#DIV/0!</v>
      </c>
      <c r="DY792" s="69" t="e">
        <f t="shared" si="1087"/>
        <v>#DIV/0!</v>
      </c>
      <c r="DZ792" s="69" t="e">
        <f t="shared" si="1087"/>
        <v>#DIV/0!</v>
      </c>
      <c r="EA792" s="69" t="e">
        <f t="shared" si="1087"/>
        <v>#DIV/0!</v>
      </c>
      <c r="EB792" s="69" t="e">
        <f t="shared" si="1087"/>
        <v>#DIV/0!</v>
      </c>
      <c r="EC792" s="69" t="e">
        <f t="shared" si="1087"/>
        <v>#DIV/0!</v>
      </c>
      <c r="ED792" s="69" t="e">
        <f t="shared" si="1087"/>
        <v>#DIV/0!</v>
      </c>
      <c r="EE792" s="69" t="e">
        <f t="shared" si="1087"/>
        <v>#DIV/0!</v>
      </c>
      <c r="EF792" s="69" t="e">
        <f t="shared" si="1087"/>
        <v>#DIV/0!</v>
      </c>
      <c r="EG792" s="69" t="e">
        <f t="shared" si="1087"/>
        <v>#DIV/0!</v>
      </c>
      <c r="EH792" s="69" t="e">
        <f t="shared" si="1087"/>
        <v>#DIV/0!</v>
      </c>
      <c r="EI792" s="69" t="e">
        <f t="shared" si="1087"/>
        <v>#DIV/0!</v>
      </c>
      <c r="EJ792" s="69" t="e">
        <f t="shared" si="1087"/>
        <v>#DIV/0!</v>
      </c>
      <c r="EK792" s="69" t="e">
        <f t="shared" si="1087"/>
        <v>#DIV/0!</v>
      </c>
      <c r="EL792" s="69" t="e">
        <f t="shared" si="1087"/>
        <v>#DIV/0!</v>
      </c>
    </row>
    <row r="793" spans="1:142" s="31" customFormat="1">
      <c r="E793" s="18"/>
      <c r="F793" s="18"/>
      <c r="G793" s="18"/>
      <c r="H793" s="18"/>
      <c r="I793" s="64"/>
      <c r="J793" s="64"/>
      <c r="K793" s="64"/>
      <c r="L793" s="64"/>
      <c r="M793" s="64"/>
      <c r="N793" s="64"/>
      <c r="O793" s="64"/>
      <c r="P793" s="64"/>
      <c r="Q793" s="64"/>
      <c r="R793" s="64"/>
      <c r="S793" s="64"/>
      <c r="V793" s="64"/>
      <c r="W793" s="64"/>
      <c r="X793" s="64"/>
      <c r="Y793" s="64"/>
      <c r="Z793" s="64"/>
      <c r="AA793" s="64"/>
      <c r="AB793" s="64"/>
      <c r="AC793" s="64"/>
      <c r="AD793" s="64"/>
      <c r="AE793" s="64"/>
      <c r="AF793" s="64"/>
      <c r="AG793" s="64"/>
      <c r="AH793" s="62"/>
      <c r="AI793" s="62"/>
      <c r="AJ793" s="64"/>
      <c r="AK793" s="64"/>
      <c r="AL793" s="64"/>
      <c r="AM793" s="64"/>
      <c r="AN793" s="64"/>
      <c r="AO793" s="64"/>
      <c r="AP793" s="64"/>
      <c r="AQ793" s="64"/>
      <c r="AR793" s="64"/>
      <c r="AS793" s="64"/>
      <c r="AT793" s="64"/>
      <c r="AU793" s="64"/>
      <c r="AV793" s="64"/>
      <c r="AW793" s="64"/>
      <c r="AX793" s="64"/>
      <c r="AY793" s="64"/>
      <c r="AZ793" s="64"/>
      <c r="BA793" s="64"/>
      <c r="BB793" s="64"/>
      <c r="BC793" s="64"/>
      <c r="BD793" s="64"/>
      <c r="BE793" s="64"/>
      <c r="BF793" s="64"/>
      <c r="BG793" s="64"/>
      <c r="BH793" s="64"/>
      <c r="BI793" s="64"/>
      <c r="BJ793" s="64"/>
      <c r="BK793" s="64"/>
      <c r="BL793" s="64"/>
      <c r="BM793" s="64"/>
      <c r="BN793" s="64"/>
      <c r="BO793" s="64"/>
      <c r="BP793" s="64"/>
      <c r="BQ793" s="64"/>
      <c r="BR793" s="64"/>
      <c r="BS793" s="64"/>
      <c r="BT793" s="64"/>
      <c r="BU793" s="64"/>
      <c r="BV793" s="64"/>
      <c r="BW793" s="64"/>
      <c r="BX793" s="64"/>
      <c r="BY793" s="64"/>
      <c r="BZ793" s="64"/>
      <c r="CA793" s="64"/>
      <c r="CB793" s="64"/>
      <c r="CC793" s="64"/>
      <c r="CD793" s="64"/>
      <c r="CE793" s="64"/>
      <c r="CF793" s="64"/>
      <c r="CG793" s="64"/>
      <c r="CH793" s="64"/>
      <c r="CI793" s="64"/>
      <c r="CJ793" s="64"/>
      <c r="CK793" s="64"/>
      <c r="CL793" s="64"/>
      <c r="CM793" s="64"/>
      <c r="CN793" s="64"/>
      <c r="CO793" s="64"/>
      <c r="CP793" s="64"/>
      <c r="CQ793" s="64"/>
      <c r="CR793" s="64"/>
      <c r="CS793" s="64"/>
      <c r="CT793" s="64"/>
      <c r="CU793" s="64"/>
      <c r="CV793" s="64"/>
      <c r="CW793" s="64"/>
      <c r="CX793" s="64"/>
      <c r="CY793" s="64"/>
      <c r="CZ793" s="64"/>
      <c r="DA793" s="64"/>
      <c r="DB793" s="64"/>
      <c r="DC793" s="64"/>
      <c r="DD793" s="64"/>
      <c r="DE793" s="64"/>
      <c r="DF793" s="64"/>
      <c r="DG793" s="64"/>
      <c r="DH793" s="64"/>
      <c r="DI793" s="64"/>
      <c r="DJ793" s="64"/>
      <c r="DK793" s="64"/>
      <c r="DL793" s="64"/>
      <c r="DM793" s="64"/>
      <c r="DN793" s="64"/>
      <c r="DO793" s="64"/>
      <c r="DP793" s="64"/>
      <c r="DQ793" s="64"/>
      <c r="DR793" s="64"/>
      <c r="DS793" s="64"/>
      <c r="DT793" s="64"/>
      <c r="DU793" s="64"/>
      <c r="DV793" s="64"/>
      <c r="DW793" s="64"/>
      <c r="DX793" s="64"/>
      <c r="DY793" s="64"/>
      <c r="DZ793" s="64"/>
      <c r="EA793" s="64"/>
      <c r="EB793" s="64"/>
      <c r="EC793" s="64"/>
      <c r="ED793" s="64"/>
      <c r="EE793" s="64"/>
      <c r="EF793" s="64"/>
      <c r="EG793" s="64"/>
      <c r="EH793" s="64"/>
      <c r="EI793" s="64"/>
      <c r="EJ793" s="64"/>
      <c r="EK793" s="64"/>
      <c r="EL793" s="64"/>
    </row>
    <row r="794" spans="1:142" s="31" customFormat="1">
      <c r="B794" s="31" t="s">
        <v>694</v>
      </c>
      <c r="C794" s="31" t="s">
        <v>506</v>
      </c>
      <c r="E794" s="18"/>
      <c r="F794" s="18"/>
      <c r="G794" s="18">
        <v>14.9076</v>
      </c>
      <c r="H794" s="18">
        <v>-91.441699999999997</v>
      </c>
      <c r="I794" s="64">
        <v>3.71</v>
      </c>
      <c r="J794" s="64">
        <v>4.16</v>
      </c>
      <c r="K794" s="64">
        <v>0.26140000000000002</v>
      </c>
      <c r="L794" s="64">
        <v>74.58</v>
      </c>
      <c r="M794" s="64">
        <v>7.5200000000000003E-2</v>
      </c>
      <c r="N794" s="64">
        <v>8.3400000000000002E-2</v>
      </c>
      <c r="O794" s="64">
        <v>0.58279999999999998</v>
      </c>
      <c r="P794" s="64">
        <v>3.7400000000000003E-2</v>
      </c>
      <c r="Q794" s="64">
        <v>11.98</v>
      </c>
      <c r="R794" s="64">
        <v>5.8599999999999999E-2</v>
      </c>
      <c r="S794" s="64">
        <v>95.528899999999993</v>
      </c>
      <c r="V794" s="64">
        <v>3.8836414948774669</v>
      </c>
      <c r="W794" s="64"/>
      <c r="X794" s="64">
        <v>4.3547031317224425</v>
      </c>
      <c r="Y794" s="64"/>
      <c r="Z794" s="64">
        <v>0.27363447082505926</v>
      </c>
      <c r="AA794" s="64"/>
      <c r="AB794" s="64">
        <v>78.070615279773975</v>
      </c>
      <c r="AC794" s="64"/>
      <c r="AD794" s="64">
        <v>7.8719633534982611E-2</v>
      </c>
      <c r="AE794" s="64"/>
      <c r="AF794" s="64">
        <v>8.73034233619355E-2</v>
      </c>
      <c r="AG794" s="64"/>
      <c r="AH794" s="62">
        <v>0.61007715989611522</v>
      </c>
      <c r="AI794" s="62"/>
      <c r="AJ794" s="64">
        <v>3.9150456040004653E-2</v>
      </c>
      <c r="AK794" s="64"/>
      <c r="AL794" s="64">
        <v>12.540707576450687</v>
      </c>
      <c r="AM794" s="64"/>
      <c r="AN794" s="64">
        <v>6.1342693153590172E-2</v>
      </c>
      <c r="AO794" s="64"/>
      <c r="AP794" s="64">
        <v>8.2383446265999094</v>
      </c>
      <c r="AQ794" s="64">
        <f t="shared" ref="AQ794:AQ808" si="1088">AD794/X794</f>
        <v>1.8076923076923077E-2</v>
      </c>
      <c r="AR794" s="64">
        <f t="shared" ref="AR794:AR808" si="1089">AB794/AD794</f>
        <v>991.75531914893611</v>
      </c>
      <c r="AS794" s="64">
        <f t="shared" ref="AS794:AS808" si="1090">AB794/X794</f>
        <v>17.927884615384613</v>
      </c>
      <c r="AT794" s="64">
        <f t="shared" ref="AT794:AT808" si="1091">AF794/AH794</f>
        <v>0.14310226492793413</v>
      </c>
      <c r="AU794" s="64">
        <f t="shared" ref="AU794:AU808" si="1092">Z794/AF794</f>
        <v>3.1342925659472427</v>
      </c>
      <c r="AV794" s="64">
        <f t="shared" ref="AV794:AV808" si="1093">Z794/AD794</f>
        <v>3.4760638297872344</v>
      </c>
      <c r="AW794" s="64">
        <f t="shared" ref="AW794:AW808" si="1094">Z794/AB794</f>
        <v>3.504961115580585E-3</v>
      </c>
      <c r="AX794" s="64">
        <f t="shared" ref="AX794:AX808" si="1095">AF794/(Z794+AF794)*100</f>
        <v>24.187935034802784</v>
      </c>
      <c r="AY794" s="83">
        <v>49.71</v>
      </c>
      <c r="AZ794" s="83"/>
      <c r="BA794" s="83"/>
      <c r="BB794" s="83"/>
      <c r="BC794" s="83">
        <v>4788.5</v>
      </c>
      <c r="BD794" s="83">
        <v>6.49</v>
      </c>
      <c r="BE794" s="83"/>
      <c r="BF794" s="83"/>
      <c r="BG794" s="83" t="s">
        <v>695</v>
      </c>
      <c r="BH794" s="83"/>
      <c r="BI794" s="83" t="s">
        <v>624</v>
      </c>
      <c r="BJ794" s="83"/>
      <c r="BK794" s="83"/>
      <c r="BL794" s="83"/>
      <c r="BM794" s="83">
        <v>175.92</v>
      </c>
      <c r="BN794" s="83">
        <v>66.989999999999995</v>
      </c>
      <c r="BO794" s="83">
        <v>12.53</v>
      </c>
      <c r="BP794" s="83">
        <v>55.71</v>
      </c>
      <c r="BQ794" s="83">
        <v>7.25</v>
      </c>
      <c r="BR794" s="83"/>
      <c r="BS794" s="83">
        <v>8.16</v>
      </c>
      <c r="BT794" s="83">
        <v>1181.6400000000001</v>
      </c>
      <c r="BU794" s="83">
        <v>15.4</v>
      </c>
      <c r="BV794" s="83">
        <v>30.87</v>
      </c>
      <c r="BW794" s="83">
        <v>3.4</v>
      </c>
      <c r="BX794" s="83">
        <v>11.62</v>
      </c>
      <c r="BY794" s="83">
        <v>2.57</v>
      </c>
      <c r="BZ794" s="83" t="s">
        <v>657</v>
      </c>
      <c r="CA794" s="83">
        <v>3.84</v>
      </c>
      <c r="CB794" s="83" t="s">
        <v>696</v>
      </c>
      <c r="CC794" s="83">
        <v>2.15</v>
      </c>
      <c r="CD794" s="83" t="s">
        <v>697</v>
      </c>
      <c r="CE794" s="83">
        <v>1.84</v>
      </c>
      <c r="CF794" s="83">
        <v>0.45</v>
      </c>
      <c r="CG794" s="83" t="s">
        <v>698</v>
      </c>
      <c r="CH794" s="83" t="s">
        <v>697</v>
      </c>
      <c r="CI794" s="83">
        <v>2.84</v>
      </c>
      <c r="CJ794" s="83" t="s">
        <v>699</v>
      </c>
      <c r="CK794" s="83">
        <v>9.7899999999999991</v>
      </c>
      <c r="CL794" s="83">
        <v>12.12</v>
      </c>
      <c r="CM794" s="83">
        <v>4.8600000000000003</v>
      </c>
      <c r="CN794" s="67">
        <f>BU794/CL794</f>
        <v>1.2706270627062708</v>
      </c>
      <c r="CO794" s="67" t="e">
        <f>BU794/CG794</f>
        <v>#VALUE!</v>
      </c>
      <c r="CP794" s="67">
        <f>BM794/BU794</f>
        <v>11.423376623376623</v>
      </c>
      <c r="CQ794" s="67">
        <f>BU794/BY794</f>
        <v>5.9922178988326857</v>
      </c>
      <c r="CR794" s="67" t="e">
        <f>BV794/CG794</f>
        <v>#VALUE!</v>
      </c>
      <c r="CS794" s="67">
        <f>BP794/BS794</f>
        <v>6.8272058823529411</v>
      </c>
      <c r="CT794" s="67">
        <f>CK794/BX794</f>
        <v>0.84251290877796903</v>
      </c>
      <c r="CU794" s="67">
        <f>AY794/BO794</f>
        <v>3.9672785315243417</v>
      </c>
      <c r="CV794" s="67">
        <f>BQ794/BM794</f>
        <v>4.1211914506593908E-2</v>
      </c>
      <c r="CW794" s="67">
        <f>BT794/BV794</f>
        <v>38.277939747327501</v>
      </c>
      <c r="CX794" s="67">
        <f>BV794/CK794</f>
        <v>3.1532175689479063</v>
      </c>
      <c r="CY794" s="67">
        <f>CM794/CL794</f>
        <v>0.40099009900990107</v>
      </c>
      <c r="CZ794" s="67">
        <f>BT794/BU794</f>
        <v>76.729870129870136</v>
      </c>
      <c r="DA794" s="67">
        <f>CM794/CK794</f>
        <v>0.49642492339121558</v>
      </c>
      <c r="DB794" s="67">
        <f>BT794/BM794</f>
        <v>6.7169167803547074</v>
      </c>
      <c r="DC794" s="67" t="e">
        <f>BQ794/CJ794</f>
        <v>#VALUE!</v>
      </c>
      <c r="DD794" s="67">
        <f>BT794/CL794</f>
        <v>97.495049504950515</v>
      </c>
      <c r="DE794" s="67" t="e">
        <f>CL794/CJ794</f>
        <v>#VALUE!</v>
      </c>
      <c r="DF794" s="67">
        <f>BT794/BQ794</f>
        <v>162.9848275862069</v>
      </c>
      <c r="DG794" s="67">
        <f>BQ794/CL794</f>
        <v>0.59818481848184824</v>
      </c>
      <c r="DH794" s="67">
        <f>BM794/CI794</f>
        <v>61.943661971830984</v>
      </c>
      <c r="DI794" s="67">
        <f>BM794/BX794</f>
        <v>15.139414802065405</v>
      </c>
      <c r="DJ794" s="67">
        <f>BM794/BN794</f>
        <v>2.626063591580833</v>
      </c>
      <c r="DK794" s="67">
        <f>BT794/BP794</f>
        <v>21.210554658050622</v>
      </c>
      <c r="DL794" s="67" t="e">
        <f>(#REF!*0.59933)/BP794*10000</f>
        <v>#REF!</v>
      </c>
      <c r="DM794" s="67">
        <f>BP794/BQ794</f>
        <v>7.6841379310344831</v>
      </c>
      <c r="DN794" s="67" t="e">
        <f>CC794/CH794</f>
        <v>#VALUE!</v>
      </c>
      <c r="DO794" s="67">
        <f>BU794/BQ794</f>
        <v>2.124137931034483</v>
      </c>
      <c r="DP794" s="67" t="e">
        <f>BY794/CG794</f>
        <v>#VALUE!</v>
      </c>
      <c r="DQ794" s="67" t="e">
        <f>CJ794/CM794</f>
        <v>#VALUE!</v>
      </c>
      <c r="DR794" s="67">
        <f>BQ794/BP794</f>
        <v>0.13013821576018669</v>
      </c>
      <c r="DS794" s="67" t="e">
        <f>BV794/BZ794</f>
        <v>#VALUE!</v>
      </c>
      <c r="DT794" s="67">
        <f>BV794/CI794</f>
        <v>10.869718309859156</v>
      </c>
      <c r="DU794" s="67">
        <f>BY794/BX794</f>
        <v>0.22117039586919104</v>
      </c>
      <c r="DV794" s="67">
        <f>BY794/BP794</f>
        <v>4.613175372464548E-2</v>
      </c>
      <c r="DW794" s="67" t="e">
        <f>CH794/CI794</f>
        <v>#VALUE!</v>
      </c>
      <c r="DX794" s="67" t="e">
        <f>(#REF!*0.83014)/BU794</f>
        <v>#REF!</v>
      </c>
      <c r="DY794" s="67">
        <f>BM794/CL794</f>
        <v>14.514851485148515</v>
      </c>
      <c r="DZ794" s="67" t="e">
        <f>BQ794/(#REF!*0.59933)</f>
        <v>#REF!</v>
      </c>
      <c r="EA794" s="67">
        <f>BP794/CI794</f>
        <v>19.616197183098592</v>
      </c>
      <c r="EB794" s="67">
        <f>BQ794/CM794</f>
        <v>1.4917695473251027</v>
      </c>
      <c r="EC794" s="67">
        <f>BM794/BS794</f>
        <v>21.558823529411764</v>
      </c>
      <c r="ED794" s="67">
        <f>BV794/CM794</f>
        <v>6.3518518518518521</v>
      </c>
      <c r="EE794" s="67">
        <f>BN794/BX794</f>
        <v>5.7650602409638552</v>
      </c>
      <c r="EF794" s="67">
        <f>CM794/BU794</f>
        <v>0.31558441558441558</v>
      </c>
      <c r="EG794" s="67">
        <f>BT794/BU794*0.1</f>
        <v>7.6729870129870141</v>
      </c>
      <c r="EH794" s="67">
        <f>BT794/BU794*0.3</f>
        <v>23.018961038961042</v>
      </c>
      <c r="EI794" s="67">
        <f>DM794*1.1</f>
        <v>8.4525517241379315</v>
      </c>
      <c r="EJ794" s="67">
        <f>CY794*50</f>
        <v>20.049504950495052</v>
      </c>
      <c r="EK794" s="67" t="e">
        <f>CR794*1.5</f>
        <v>#VALUE!</v>
      </c>
      <c r="EL794" s="67">
        <f>CI794/3</f>
        <v>0.94666666666666666</v>
      </c>
    </row>
    <row r="795" spans="1:142" s="31" customFormat="1">
      <c r="B795" s="31" t="s">
        <v>700</v>
      </c>
      <c r="C795" s="31" t="s">
        <v>506</v>
      </c>
      <c r="E795" s="18"/>
      <c r="F795" s="18"/>
      <c r="G795" s="18"/>
      <c r="H795" s="18"/>
      <c r="I795" s="64">
        <v>3.57</v>
      </c>
      <c r="J795" s="64">
        <v>3.56</v>
      </c>
      <c r="K795" s="64">
        <v>0.71760000000000002</v>
      </c>
      <c r="L795" s="64">
        <v>74.02</v>
      </c>
      <c r="M795" s="64">
        <v>0.11609999999999999</v>
      </c>
      <c r="N795" s="64">
        <v>0.1956</v>
      </c>
      <c r="O795" s="64">
        <v>0.9798</v>
      </c>
      <c r="P795" s="64">
        <v>4.99E-2</v>
      </c>
      <c r="Q795" s="64">
        <v>12.17</v>
      </c>
      <c r="R795" s="64">
        <v>0</v>
      </c>
      <c r="S795" s="64">
        <v>95.379000000000005</v>
      </c>
      <c r="V795" s="64">
        <v>3.7429622872959452</v>
      </c>
      <c r="W795" s="64"/>
      <c r="X795" s="64">
        <v>3.732477799096237</v>
      </c>
      <c r="Y795" s="64"/>
      <c r="Z795" s="64">
        <v>0.7523668732110842</v>
      </c>
      <c r="AA795" s="64"/>
      <c r="AB795" s="64">
        <v>77.606181654242548</v>
      </c>
      <c r="AC795" s="64"/>
      <c r="AD795" s="64">
        <v>0.12172490799861604</v>
      </c>
      <c r="AE795" s="64"/>
      <c r="AF795" s="64">
        <v>0.20507658918629884</v>
      </c>
      <c r="AG795" s="64"/>
      <c r="AH795" s="62">
        <v>1.0272701538074418</v>
      </c>
      <c r="AI795" s="62"/>
      <c r="AJ795" s="64">
        <v>5.2317596116545566E-2</v>
      </c>
      <c r="AK795" s="64"/>
      <c r="AL795" s="64">
        <v>12.759622139045282</v>
      </c>
      <c r="AM795" s="64"/>
      <c r="AN795" s="64">
        <v>0</v>
      </c>
      <c r="AO795" s="64"/>
      <c r="AP795" s="64">
        <v>7.4754400863921822</v>
      </c>
      <c r="AQ795" s="64">
        <f t="shared" si="1088"/>
        <v>3.2612359550561798E-2</v>
      </c>
      <c r="AR795" s="64">
        <f t="shared" si="1089"/>
        <v>637.55383290267014</v>
      </c>
      <c r="AS795" s="64">
        <f t="shared" si="1090"/>
        <v>20.792134831460675</v>
      </c>
      <c r="AT795" s="64">
        <f t="shared" si="1091"/>
        <v>0.19963257807715859</v>
      </c>
      <c r="AU795" s="64">
        <f t="shared" si="1092"/>
        <v>3.6687116564417184</v>
      </c>
      <c r="AV795" s="64">
        <f t="shared" si="1093"/>
        <v>6.180878552971576</v>
      </c>
      <c r="AW795" s="64">
        <f t="shared" si="1094"/>
        <v>9.6946771142934346E-3</v>
      </c>
      <c r="AX795" s="64">
        <f t="shared" si="1095"/>
        <v>21.419185282522992</v>
      </c>
      <c r="AY795" s="64">
        <v>45.59</v>
      </c>
      <c r="AZ795" s="64"/>
      <c r="BA795" s="64"/>
      <c r="BB795" s="64"/>
      <c r="BC795" s="64">
        <v>4788.5</v>
      </c>
      <c r="BD795" s="64">
        <v>3.36</v>
      </c>
      <c r="BE795" s="64"/>
      <c r="BF795" s="64"/>
      <c r="BG795" s="64" t="s">
        <v>701</v>
      </c>
      <c r="BH795" s="64"/>
      <c r="BI795" s="64">
        <v>0.35</v>
      </c>
      <c r="BJ795" s="64"/>
      <c r="BK795" s="64"/>
      <c r="BL795" s="64"/>
      <c r="BM795" s="64">
        <v>158.72</v>
      </c>
      <c r="BN795" s="64">
        <v>63.81</v>
      </c>
      <c r="BO795" s="64">
        <v>10.82</v>
      </c>
      <c r="BP795" s="64">
        <v>49.16</v>
      </c>
      <c r="BQ795" s="64">
        <v>7.75</v>
      </c>
      <c r="BR795" s="64"/>
      <c r="BS795" s="64">
        <v>7.44</v>
      </c>
      <c r="BT795" s="64">
        <v>1158.75</v>
      </c>
      <c r="BU795" s="64">
        <v>12.98</v>
      </c>
      <c r="BV795" s="64">
        <v>28.8</v>
      </c>
      <c r="BW795" s="64">
        <v>3.03</v>
      </c>
      <c r="BX795" s="64">
        <v>10.029999999999999</v>
      </c>
      <c r="BY795" s="64">
        <v>2.34</v>
      </c>
      <c r="BZ795" s="64">
        <v>0.3</v>
      </c>
      <c r="CA795" s="64">
        <v>2.13</v>
      </c>
      <c r="CB795" s="64">
        <v>0.318</v>
      </c>
      <c r="CC795" s="64">
        <v>1.77</v>
      </c>
      <c r="CD795" s="64">
        <v>0.40799999999999997</v>
      </c>
      <c r="CE795" s="64">
        <v>0.67</v>
      </c>
      <c r="CF795" s="64">
        <v>0.216</v>
      </c>
      <c r="CG795" s="64">
        <v>1.1499999999999999</v>
      </c>
      <c r="CH795" s="64" t="s">
        <v>702</v>
      </c>
      <c r="CI795" s="64">
        <v>2.14</v>
      </c>
      <c r="CJ795" s="64">
        <v>0.64</v>
      </c>
      <c r="CK795" s="64">
        <v>11.97</v>
      </c>
      <c r="CL795" s="64">
        <v>11.35</v>
      </c>
      <c r="CM795" s="64">
        <v>5.54</v>
      </c>
      <c r="CN795" s="67">
        <f>BU795/CL795</f>
        <v>1.1436123348017622</v>
      </c>
      <c r="CO795" s="67">
        <f>BU795/CG795</f>
        <v>11.286956521739132</v>
      </c>
      <c r="CP795" s="67">
        <f>BM795/BU795</f>
        <v>12.228043143297381</v>
      </c>
      <c r="CQ795" s="67">
        <f>BU795/BY795</f>
        <v>5.5470085470085477</v>
      </c>
      <c r="CR795" s="67">
        <f>BV795/CG795</f>
        <v>25.043478260869566</v>
      </c>
      <c r="CS795" s="67">
        <f>BP795/BS795</f>
        <v>6.6075268817204291</v>
      </c>
      <c r="CT795" s="67">
        <f>CK795/BX795</f>
        <v>1.1934197407776672</v>
      </c>
      <c r="CU795" s="67">
        <f>AY795/BO795</f>
        <v>4.2134935304990764</v>
      </c>
      <c r="CV795" s="67">
        <f>BQ795/BM795</f>
        <v>4.8828125E-2</v>
      </c>
      <c r="CW795" s="67">
        <f>BT795/BV795</f>
        <v>40.234375</v>
      </c>
      <c r="CX795" s="67">
        <f>BV795/CK795</f>
        <v>2.4060150375939848</v>
      </c>
      <c r="CY795" s="67">
        <f>CM795/CL795</f>
        <v>0.48810572687224674</v>
      </c>
      <c r="CZ795" s="67">
        <f>BT795/BU795</f>
        <v>89.271956856702616</v>
      </c>
      <c r="DA795" s="67">
        <f>CM795/CK795</f>
        <v>0.46282372598162069</v>
      </c>
      <c r="DB795" s="67">
        <f>BT795/BM795</f>
        <v>7.300592237903226</v>
      </c>
      <c r="DC795" s="67">
        <f>BQ795/CJ795</f>
        <v>12.109375</v>
      </c>
      <c r="DD795" s="67">
        <f>BT795/CL795</f>
        <v>102.09251101321587</v>
      </c>
      <c r="DE795" s="67">
        <f>CL795/CJ795</f>
        <v>17.734375</v>
      </c>
      <c r="DF795" s="67">
        <f>BT795/BQ795</f>
        <v>149.51612903225808</v>
      </c>
      <c r="DG795" s="67">
        <f>BQ795/CL795</f>
        <v>0.68281938325991187</v>
      </c>
      <c r="DH795" s="67">
        <f>BM795/CI795</f>
        <v>74.168224299065415</v>
      </c>
      <c r="DI795" s="67">
        <f>BM795/BX795</f>
        <v>15.824526420737788</v>
      </c>
      <c r="DJ795" s="67">
        <f>BM795/BN795</f>
        <v>2.4873844225043094</v>
      </c>
      <c r="DK795" s="67">
        <f>BT795/BP795</f>
        <v>23.570992676973152</v>
      </c>
      <c r="DL795" s="67" t="e">
        <f>(#REF!*0.59933)/BP795*10000</f>
        <v>#REF!</v>
      </c>
      <c r="DM795" s="67">
        <f>BP795/BQ795</f>
        <v>6.3432258064516125</v>
      </c>
      <c r="DN795" s="67" t="e">
        <f>CC795/CH795</f>
        <v>#VALUE!</v>
      </c>
      <c r="DO795" s="67">
        <f>BU795/BQ795</f>
        <v>1.6748387096774193</v>
      </c>
      <c r="DP795" s="67">
        <f>BY795/CG795</f>
        <v>2.0347826086956524</v>
      </c>
      <c r="DQ795" s="67">
        <f>CJ795/CM795</f>
        <v>0.11552346570397112</v>
      </c>
      <c r="DR795" s="67">
        <f>BQ795/BP795</f>
        <v>0.15764849471114728</v>
      </c>
      <c r="DS795" s="67">
        <f>BV795/BZ795</f>
        <v>96</v>
      </c>
      <c r="DT795" s="67">
        <f>BV795/CI795</f>
        <v>13.457943925233645</v>
      </c>
      <c r="DU795" s="67">
        <f>BY795/BX795</f>
        <v>0.2333000997008973</v>
      </c>
      <c r="DV795" s="67">
        <f>BY795/BP795</f>
        <v>4.7599674532139952E-2</v>
      </c>
      <c r="DW795" s="67" t="e">
        <f>CH795/CI795</f>
        <v>#VALUE!</v>
      </c>
      <c r="DX795" s="67" t="e">
        <f>(#REF!*0.83014)/BU795</f>
        <v>#REF!</v>
      </c>
      <c r="DY795" s="67">
        <f>BM795/CL795</f>
        <v>13.984140969162995</v>
      </c>
      <c r="DZ795" s="67" t="e">
        <f>BQ795/(#REF!*0.59933)</f>
        <v>#REF!</v>
      </c>
      <c r="EA795" s="67">
        <f>BP795/CI795</f>
        <v>22.971962616822427</v>
      </c>
      <c r="EB795" s="67">
        <f>BQ795/CM795</f>
        <v>1.3989169675090252</v>
      </c>
      <c r="EC795" s="67">
        <f>BM795/BS795</f>
        <v>21.333333333333332</v>
      </c>
      <c r="ED795" s="67">
        <f>BV795/CM795</f>
        <v>5.1985559566787005</v>
      </c>
      <c r="EE795" s="67">
        <f>BN795/BX795</f>
        <v>6.3619142572283156</v>
      </c>
      <c r="EF795" s="67">
        <f>CM795/BU795</f>
        <v>0.42681047765793528</v>
      </c>
      <c r="EG795" s="67">
        <f>BT795/BU795*0.1</f>
        <v>8.9271956856702612</v>
      </c>
      <c r="EH795" s="67">
        <f>BT795/BU795*0.3</f>
        <v>26.781587057010785</v>
      </c>
      <c r="EI795" s="67">
        <f>DM795*1.1</f>
        <v>6.9775483870967747</v>
      </c>
      <c r="EJ795" s="67">
        <f>CY795*50</f>
        <v>24.405286343612335</v>
      </c>
      <c r="EK795" s="67">
        <f>CR795*1.5</f>
        <v>37.565217391304351</v>
      </c>
      <c r="EL795" s="67">
        <f>CI795/3</f>
        <v>0.71333333333333337</v>
      </c>
    </row>
    <row r="796" spans="1:142" s="31" customFormat="1">
      <c r="A796" s="31" t="s">
        <v>678</v>
      </c>
      <c r="B796" s="31" t="s">
        <v>703</v>
      </c>
      <c r="C796" s="31" t="s">
        <v>506</v>
      </c>
      <c r="E796" s="18"/>
      <c r="F796" s="18"/>
      <c r="G796" s="18"/>
      <c r="H796" s="18"/>
      <c r="I796" s="64">
        <v>3.54</v>
      </c>
      <c r="J796" s="64">
        <v>4.16</v>
      </c>
      <c r="K796" s="64">
        <v>0.53190000000000004</v>
      </c>
      <c r="L796" s="64">
        <v>74.040000000000006</v>
      </c>
      <c r="M796" s="64">
        <v>6.8199999999999997E-2</v>
      </c>
      <c r="N796" s="64">
        <v>9.1999999999999998E-2</v>
      </c>
      <c r="O796" s="64">
        <v>0.56259999999999999</v>
      </c>
      <c r="P796" s="64">
        <v>7.1099999999999997E-2</v>
      </c>
      <c r="Q796" s="64">
        <v>11.79</v>
      </c>
      <c r="R796" s="64">
        <v>2.3099999999999999E-2</v>
      </c>
      <c r="S796" s="64">
        <v>94.879000000000005</v>
      </c>
      <c r="V796" s="64">
        <v>3.7310679918633203</v>
      </c>
      <c r="W796" s="64"/>
      <c r="X796" s="64">
        <v>4.3845318774439024</v>
      </c>
      <c r="Y796" s="64"/>
      <c r="Z796" s="64">
        <v>0.5606087753875989</v>
      </c>
      <c r="AA796" s="64"/>
      <c r="AB796" s="64">
        <v>78.036235626429445</v>
      </c>
      <c r="AC796" s="64"/>
      <c r="AD796" s="64">
        <v>7.1881027413863971E-2</v>
      </c>
      <c r="AE796" s="64"/>
      <c r="AF796" s="64">
        <v>9.6965608828086289E-2</v>
      </c>
      <c r="AG796" s="64"/>
      <c r="AH796" s="62">
        <v>0.59296577746392765</v>
      </c>
      <c r="AI796" s="62"/>
      <c r="AJ796" s="64">
        <v>7.4937552039966687E-2</v>
      </c>
      <c r="AK796" s="64"/>
      <c r="AL796" s="64">
        <v>12.426353566121058</v>
      </c>
      <c r="AM796" s="64"/>
      <c r="AN796" s="64">
        <v>2.4346799607921667E-2</v>
      </c>
      <c r="AO796" s="64"/>
      <c r="AP796" s="64">
        <v>8.1155998693072231</v>
      </c>
      <c r="AQ796" s="64">
        <f t="shared" si="1088"/>
        <v>1.6394230769230769E-2</v>
      </c>
      <c r="AR796" s="64">
        <f t="shared" si="1089"/>
        <v>1085.6304985337242</v>
      </c>
      <c r="AS796" s="64">
        <f t="shared" si="1090"/>
        <v>17.79807692307692</v>
      </c>
      <c r="AT796" s="64">
        <f t="shared" si="1091"/>
        <v>0.16352648418059013</v>
      </c>
      <c r="AU796" s="64">
        <f t="shared" si="1092"/>
        <v>5.7815217391304348</v>
      </c>
      <c r="AV796" s="64">
        <f t="shared" si="1093"/>
        <v>7.7991202346041053</v>
      </c>
      <c r="AW796" s="64">
        <f t="shared" si="1094"/>
        <v>7.1839546191247976E-3</v>
      </c>
      <c r="AX796" s="64">
        <f t="shared" si="1095"/>
        <v>14.745952877063631</v>
      </c>
      <c r="AY796" s="64">
        <v>53.55</v>
      </c>
      <c r="AZ796" s="64"/>
      <c r="BA796" s="64"/>
      <c r="BB796" s="64"/>
      <c r="BC796" s="64">
        <v>4788.5</v>
      </c>
      <c r="BD796" s="64">
        <v>3.61</v>
      </c>
      <c r="BE796" s="64"/>
      <c r="BF796" s="64"/>
      <c r="BG796" s="64" t="s">
        <v>704</v>
      </c>
      <c r="BH796" s="64"/>
      <c r="BI796" s="64" t="s">
        <v>620</v>
      </c>
      <c r="BJ796" s="64"/>
      <c r="BK796" s="64"/>
      <c r="BL796" s="64"/>
      <c r="BM796" s="64">
        <v>187.1</v>
      </c>
      <c r="BN796" s="64">
        <v>72.5</v>
      </c>
      <c r="BO796" s="64">
        <v>12.5</v>
      </c>
      <c r="BP796" s="64">
        <v>56.53</v>
      </c>
      <c r="BQ796" s="64">
        <v>8.77</v>
      </c>
      <c r="BR796" s="64"/>
      <c r="BS796" s="64">
        <v>8.68</v>
      </c>
      <c r="BT796" s="64">
        <v>1223.21</v>
      </c>
      <c r="BU796" s="64">
        <v>15.09</v>
      </c>
      <c r="BV796" s="64">
        <v>32.880000000000003</v>
      </c>
      <c r="BW796" s="64">
        <v>3.47</v>
      </c>
      <c r="BX796" s="64">
        <v>11.16</v>
      </c>
      <c r="BY796" s="64">
        <v>2.59</v>
      </c>
      <c r="BZ796" s="64">
        <v>0.63</v>
      </c>
      <c r="CA796" s="64">
        <v>2.0299999999999998</v>
      </c>
      <c r="CB796" s="64">
        <v>0.46600000000000003</v>
      </c>
      <c r="CC796" s="64">
        <v>2.2000000000000002</v>
      </c>
      <c r="CD796" s="64">
        <v>0.48</v>
      </c>
      <c r="CE796" s="64">
        <v>1.07</v>
      </c>
      <c r="CF796" s="64">
        <v>0.23499999999999999</v>
      </c>
      <c r="CG796" s="64">
        <v>1.25</v>
      </c>
      <c r="CH796" s="64" t="s">
        <v>614</v>
      </c>
      <c r="CI796" s="64">
        <v>2.0099999999999998</v>
      </c>
      <c r="CJ796" s="64">
        <v>0.81</v>
      </c>
      <c r="CK796" s="64">
        <v>16.559999999999999</v>
      </c>
      <c r="CL796" s="64">
        <v>12.5</v>
      </c>
      <c r="CM796" s="64">
        <v>6.37</v>
      </c>
      <c r="CN796" s="67">
        <f>BU796/CL796</f>
        <v>1.2072000000000001</v>
      </c>
      <c r="CO796" s="67">
        <f>BU796/CG796</f>
        <v>12.071999999999999</v>
      </c>
      <c r="CP796" s="67">
        <f>BM796/BU796</f>
        <v>12.398939695162358</v>
      </c>
      <c r="CQ796" s="67">
        <f>BU796/BY796</f>
        <v>5.8262548262548268</v>
      </c>
      <c r="CR796" s="67">
        <f>BV796/CG796</f>
        <v>26.304000000000002</v>
      </c>
      <c r="CS796" s="67">
        <f>BP796/BS796</f>
        <v>6.5126728110599084</v>
      </c>
      <c r="CT796" s="67">
        <f>CK796/BX796</f>
        <v>1.4838709677419353</v>
      </c>
      <c r="CU796" s="67">
        <f>AY796/BO796</f>
        <v>4.2839999999999998</v>
      </c>
      <c r="CV796" s="67">
        <f>BQ796/BM796</f>
        <v>4.6873329770176372E-2</v>
      </c>
      <c r="CW796" s="67">
        <f>BT796/BV796</f>
        <v>37.202250608272507</v>
      </c>
      <c r="CX796" s="67">
        <f>BV796/CK796</f>
        <v>1.985507246376812</v>
      </c>
      <c r="CY796" s="67">
        <f>CM796/CL796</f>
        <v>0.50960000000000005</v>
      </c>
      <c r="CZ796" s="67">
        <f>BT796/BU796</f>
        <v>81.060967528164355</v>
      </c>
      <c r="DA796" s="67">
        <f>CM796/CK796</f>
        <v>0.38466183574879231</v>
      </c>
      <c r="DB796" s="67">
        <f>BT796/BM796</f>
        <v>6.5377338321753076</v>
      </c>
      <c r="DC796" s="67">
        <f>BQ796/CJ796</f>
        <v>10.82716049382716</v>
      </c>
      <c r="DD796" s="67">
        <f>BT796/CL796</f>
        <v>97.856800000000007</v>
      </c>
      <c r="DE796" s="67">
        <f>CL796/CJ796</f>
        <v>15.432098765432098</v>
      </c>
      <c r="DF796" s="67">
        <f>BT796/BQ796</f>
        <v>139.47662485746866</v>
      </c>
      <c r="DG796" s="67">
        <f>BQ796/CL796</f>
        <v>0.7016</v>
      </c>
      <c r="DH796" s="67">
        <f>BM796/CI796</f>
        <v>93.084577114427873</v>
      </c>
      <c r="DI796" s="67">
        <f>BM796/BX796</f>
        <v>16.765232974910393</v>
      </c>
      <c r="DJ796" s="67">
        <f>BM796/BN796</f>
        <v>2.5806896551724137</v>
      </c>
      <c r="DK796" s="67">
        <f>BT796/BP796</f>
        <v>21.63824517955068</v>
      </c>
      <c r="DL796" s="67" t="e">
        <f>(#REF!*0.59933)/BP796*10000</f>
        <v>#REF!</v>
      </c>
      <c r="DM796" s="67">
        <f>BP796/BQ796</f>
        <v>6.4458380843785639</v>
      </c>
      <c r="DN796" s="67" t="e">
        <f>CC796/CH796</f>
        <v>#VALUE!</v>
      </c>
      <c r="DO796" s="67">
        <f>BU796/BQ796</f>
        <v>1.7206385404789055</v>
      </c>
      <c r="DP796" s="67">
        <f>BY796/CG796</f>
        <v>2.0720000000000001</v>
      </c>
      <c r="DQ796" s="67">
        <f>CJ796/CM796</f>
        <v>0.1271585557299843</v>
      </c>
      <c r="DR796" s="67">
        <f>BQ796/BP796</f>
        <v>0.15513886431983018</v>
      </c>
      <c r="DS796" s="67">
        <f>BV796/BZ796</f>
        <v>52.190476190476197</v>
      </c>
      <c r="DT796" s="67">
        <f>BV796/CI796</f>
        <v>16.358208955223883</v>
      </c>
      <c r="DU796" s="67">
        <f>BY796/BX796</f>
        <v>0.23207885304659498</v>
      </c>
      <c r="DV796" s="67">
        <f>BY796/BP796</f>
        <v>4.5816380682823274E-2</v>
      </c>
      <c r="DW796" s="67" t="e">
        <f>CH796/CI796</f>
        <v>#VALUE!</v>
      </c>
      <c r="DX796" s="67" t="e">
        <f>(#REF!*0.83014)/BU796</f>
        <v>#REF!</v>
      </c>
      <c r="DY796" s="67">
        <f>BM796/CL796</f>
        <v>14.968</v>
      </c>
      <c r="DZ796" s="67" t="e">
        <f>BQ796/(#REF!*0.59933)</f>
        <v>#REF!</v>
      </c>
      <c r="EA796" s="67">
        <f>BP796/CI796</f>
        <v>28.124378109452739</v>
      </c>
      <c r="EB796" s="67">
        <f>BQ796/CM796</f>
        <v>1.3767660910518051</v>
      </c>
      <c r="EC796" s="67">
        <f>BM796/BS796</f>
        <v>21.555299539170505</v>
      </c>
      <c r="ED796" s="67">
        <f>BV796/CM796</f>
        <v>5.1616954474097332</v>
      </c>
      <c r="EE796" s="67">
        <f>BN796/BX796</f>
        <v>6.4964157706093193</v>
      </c>
      <c r="EF796" s="67">
        <f>CM796/BU796</f>
        <v>0.42213386348575216</v>
      </c>
      <c r="EG796" s="67">
        <f>BT796/BU796*0.1</f>
        <v>8.1060967528164358</v>
      </c>
      <c r="EH796" s="67">
        <f>BT796/BU796*0.3</f>
        <v>24.318290258449306</v>
      </c>
      <c r="EI796" s="67">
        <f>DM796*1.1</f>
        <v>7.0904218928164209</v>
      </c>
      <c r="EJ796" s="67">
        <f>CY796*50</f>
        <v>25.480000000000004</v>
      </c>
      <c r="EK796" s="67">
        <f>CR796*1.5</f>
        <v>39.456000000000003</v>
      </c>
      <c r="EL796" s="67">
        <f>CI796/3</f>
        <v>0.66999999999999993</v>
      </c>
    </row>
    <row r="797" spans="1:142" s="31" customFormat="1">
      <c r="B797" s="31" t="s">
        <v>705</v>
      </c>
      <c r="C797" s="31" t="s">
        <v>506</v>
      </c>
      <c r="E797" s="18"/>
      <c r="F797" s="18"/>
      <c r="G797" s="18"/>
      <c r="H797" s="18"/>
      <c r="I797" s="64">
        <v>3.71</v>
      </c>
      <c r="J797" s="64">
        <v>4.03</v>
      </c>
      <c r="K797" s="64">
        <v>0.45269999999999999</v>
      </c>
      <c r="L797" s="64">
        <v>75.88</v>
      </c>
      <c r="M797" s="64">
        <v>7.5300000000000006E-2</v>
      </c>
      <c r="N797" s="64">
        <v>5.11E-2</v>
      </c>
      <c r="O797" s="64">
        <v>0.60870000000000002</v>
      </c>
      <c r="P797" s="64">
        <v>4.5600000000000002E-2</v>
      </c>
      <c r="Q797" s="64">
        <v>11.99</v>
      </c>
      <c r="R797" s="64">
        <v>2.3099999999999999E-2</v>
      </c>
      <c r="S797" s="64">
        <v>96.866600000000005</v>
      </c>
      <c r="V797" s="64">
        <v>3.8300095182446787</v>
      </c>
      <c r="W797" s="64"/>
      <c r="X797" s="64">
        <v>4.1603607435380203</v>
      </c>
      <c r="Y797" s="64"/>
      <c r="Z797" s="64">
        <v>0.46734374903217413</v>
      </c>
      <c r="AA797" s="64"/>
      <c r="AB797" s="64">
        <v>78.334534297683618</v>
      </c>
      <c r="AC797" s="64"/>
      <c r="AD797" s="64">
        <v>7.7735772701839442E-2</v>
      </c>
      <c r="AE797" s="64"/>
      <c r="AF797" s="64">
        <v>5.2752961289030481E-2</v>
      </c>
      <c r="AG797" s="64"/>
      <c r="AH797" s="62">
        <v>0.62838997136267816</v>
      </c>
      <c r="AI797" s="62"/>
      <c r="AJ797" s="64">
        <v>4.7075049604301172E-2</v>
      </c>
      <c r="AK797" s="64"/>
      <c r="AL797" s="64">
        <v>12.377847472709892</v>
      </c>
      <c r="AM797" s="64"/>
      <c r="AN797" s="64">
        <v>2.3847229075863091E-2</v>
      </c>
      <c r="AO797" s="64"/>
      <c r="AP797" s="64">
        <v>7.990370261782699</v>
      </c>
      <c r="AQ797" s="64">
        <f t="shared" si="1088"/>
        <v>1.8684863523573202E-2</v>
      </c>
      <c r="AR797" s="64">
        <f t="shared" si="1089"/>
        <v>1007.7025232403718</v>
      </c>
      <c r="AS797" s="64">
        <f t="shared" si="1090"/>
        <v>18.8287841191067</v>
      </c>
      <c r="AT797" s="64">
        <f t="shared" si="1091"/>
        <v>8.3949400361425994E-2</v>
      </c>
      <c r="AU797" s="64">
        <f t="shared" si="1092"/>
        <v>8.8590998043052842</v>
      </c>
      <c r="AV797" s="64">
        <f t="shared" si="1093"/>
        <v>6.0119521912350589</v>
      </c>
      <c r="AW797" s="64">
        <f t="shared" si="1094"/>
        <v>5.9659989457037429E-3</v>
      </c>
      <c r="AX797" s="64">
        <f t="shared" si="1095"/>
        <v>10.142913854704247</v>
      </c>
      <c r="AY797" s="64"/>
      <c r="AZ797" s="64"/>
      <c r="BA797" s="64"/>
      <c r="BB797" s="64"/>
      <c r="BC797" s="64"/>
      <c r="BD797" s="64"/>
      <c r="BE797" s="64"/>
      <c r="BF797" s="64"/>
      <c r="BG797" s="64"/>
      <c r="BH797" s="64"/>
      <c r="BI797" s="64"/>
      <c r="BJ797" s="64"/>
      <c r="BK797" s="64"/>
      <c r="BL797" s="64"/>
      <c r="BM797" s="64"/>
      <c r="BN797" s="64"/>
      <c r="BO797" s="64"/>
      <c r="BP797" s="64"/>
      <c r="BQ797" s="64"/>
      <c r="BR797" s="64"/>
      <c r="BS797" s="64"/>
      <c r="BT797" s="64"/>
      <c r="BU797" s="64"/>
      <c r="BV797" s="64"/>
      <c r="BW797" s="64"/>
      <c r="BX797" s="64"/>
      <c r="BY797" s="64"/>
      <c r="BZ797" s="64"/>
      <c r="CA797" s="64"/>
      <c r="CB797" s="64"/>
      <c r="CC797" s="64"/>
      <c r="CD797" s="64"/>
      <c r="CE797" s="64"/>
      <c r="CF797" s="64"/>
      <c r="CG797" s="64"/>
      <c r="CH797" s="64"/>
      <c r="CI797" s="64"/>
      <c r="CJ797" s="64"/>
      <c r="CK797" s="64"/>
      <c r="CL797" s="64"/>
      <c r="CM797" s="64"/>
      <c r="CN797" s="64"/>
      <c r="CO797" s="64"/>
      <c r="CP797" s="64"/>
      <c r="CQ797" s="64"/>
      <c r="CR797" s="64"/>
      <c r="CS797" s="64"/>
      <c r="CT797" s="64"/>
      <c r="CU797" s="64"/>
      <c r="CV797" s="64"/>
      <c r="CW797" s="64"/>
      <c r="CX797" s="64"/>
      <c r="CY797" s="64"/>
      <c r="CZ797" s="64"/>
      <c r="DA797" s="64"/>
      <c r="DB797" s="64"/>
      <c r="DC797" s="64"/>
      <c r="DD797" s="64"/>
      <c r="DE797" s="64"/>
      <c r="DF797" s="64"/>
      <c r="DG797" s="64"/>
      <c r="DH797" s="64"/>
      <c r="DI797" s="64"/>
      <c r="DJ797" s="64"/>
      <c r="DK797" s="64"/>
      <c r="DL797" s="64"/>
      <c r="DM797" s="64"/>
      <c r="DN797" s="64"/>
      <c r="DO797" s="64"/>
      <c r="DP797" s="64"/>
      <c r="DQ797" s="64"/>
      <c r="DR797" s="64"/>
      <c r="DS797" s="64"/>
      <c r="DT797" s="64"/>
      <c r="DU797" s="64"/>
      <c r="DV797" s="64"/>
      <c r="DW797" s="64"/>
      <c r="DX797" s="64"/>
      <c r="DY797" s="64"/>
      <c r="DZ797" s="64"/>
      <c r="EA797" s="64"/>
      <c r="EB797" s="64"/>
      <c r="EC797" s="64"/>
      <c r="ED797" s="64"/>
      <c r="EE797" s="64"/>
      <c r="EF797" s="64"/>
      <c r="EG797" s="64"/>
      <c r="EH797" s="64"/>
      <c r="EI797" s="64"/>
      <c r="EJ797" s="64"/>
      <c r="EK797" s="64"/>
      <c r="EL797" s="64"/>
    </row>
    <row r="798" spans="1:142" s="31" customFormat="1">
      <c r="B798" s="31" t="s">
        <v>706</v>
      </c>
      <c r="C798" s="31" t="s">
        <v>506</v>
      </c>
      <c r="E798" s="18"/>
      <c r="F798" s="18"/>
      <c r="G798" s="18"/>
      <c r="H798" s="18"/>
      <c r="I798" s="64">
        <v>3.73</v>
      </c>
      <c r="J798" s="64">
        <v>4.08</v>
      </c>
      <c r="K798" s="64">
        <v>0.41389999999999999</v>
      </c>
      <c r="L798" s="64">
        <v>75.8</v>
      </c>
      <c r="M798" s="64">
        <v>9.2299999999999993E-2</v>
      </c>
      <c r="N798" s="64">
        <v>9.69E-2</v>
      </c>
      <c r="O798" s="64">
        <v>0.59750000000000003</v>
      </c>
      <c r="P798" s="64">
        <v>3.2300000000000002E-2</v>
      </c>
      <c r="Q798" s="64">
        <v>12.24</v>
      </c>
      <c r="R798" s="64">
        <v>4.1099999999999998E-2</v>
      </c>
      <c r="S798" s="64">
        <v>97.124099999999999</v>
      </c>
      <c r="V798" s="64">
        <v>3.8404474275694702</v>
      </c>
      <c r="W798" s="64"/>
      <c r="X798" s="64">
        <v>4.2008111272073565</v>
      </c>
      <c r="Y798" s="64"/>
      <c r="Z798" s="64">
        <v>0.42615581508605993</v>
      </c>
      <c r="AA798" s="64"/>
      <c r="AB798" s="64">
        <v>78.044481235862165</v>
      </c>
      <c r="AC798" s="64"/>
      <c r="AD798" s="64">
        <v>9.5033055647362488E-2</v>
      </c>
      <c r="AE798" s="64"/>
      <c r="AF798" s="64">
        <v>9.9769264271174718E-2</v>
      </c>
      <c r="AG798" s="64"/>
      <c r="AH798" s="62">
        <v>0.61519231581039113</v>
      </c>
      <c r="AI798" s="62"/>
      <c r="AJ798" s="64">
        <v>3.3256421423724911E-2</v>
      </c>
      <c r="AK798" s="64"/>
      <c r="AL798" s="64">
        <v>12.602433381622069</v>
      </c>
      <c r="AM798" s="64"/>
      <c r="AN798" s="64">
        <v>4.2316994443191751E-2</v>
      </c>
      <c r="AO798" s="64"/>
      <c r="AP798" s="64">
        <v>8.0412585547768263</v>
      </c>
      <c r="AQ798" s="64">
        <f t="shared" si="1088"/>
        <v>2.2622549019607838E-2</v>
      </c>
      <c r="AR798" s="64">
        <f t="shared" si="1089"/>
        <v>821.23510292524395</v>
      </c>
      <c r="AS798" s="64">
        <f t="shared" si="1090"/>
        <v>18.578431372549019</v>
      </c>
      <c r="AT798" s="64">
        <f t="shared" si="1091"/>
        <v>0.1621757322175732</v>
      </c>
      <c r="AU798" s="64">
        <f t="shared" si="1092"/>
        <v>4.2714138286893695</v>
      </c>
      <c r="AV798" s="64">
        <f t="shared" si="1093"/>
        <v>4.4842903575297939</v>
      </c>
      <c r="AW798" s="64">
        <f t="shared" si="1094"/>
        <v>5.4604221635883889E-3</v>
      </c>
      <c r="AX798" s="64">
        <f t="shared" si="1095"/>
        <v>18.970242756460458</v>
      </c>
      <c r="AY798" s="64"/>
      <c r="AZ798" s="64"/>
      <c r="BA798" s="64"/>
      <c r="BB798" s="64"/>
      <c r="BC798" s="64"/>
      <c r="BD798" s="64"/>
      <c r="BE798" s="64"/>
      <c r="BF798" s="64"/>
      <c r="BG798" s="64"/>
      <c r="BH798" s="64"/>
      <c r="BI798" s="64"/>
      <c r="BJ798" s="64"/>
      <c r="BK798" s="64"/>
      <c r="BL798" s="64"/>
      <c r="BM798" s="64"/>
      <c r="BN798" s="64"/>
      <c r="BO798" s="64"/>
      <c r="BP798" s="64"/>
      <c r="BQ798" s="64"/>
      <c r="BR798" s="64"/>
      <c r="BS798" s="64"/>
      <c r="BT798" s="64"/>
      <c r="BU798" s="64"/>
      <c r="BV798" s="64"/>
      <c r="BW798" s="64"/>
      <c r="BX798" s="64"/>
      <c r="BY798" s="64"/>
      <c r="BZ798" s="64"/>
      <c r="CA798" s="64"/>
      <c r="CB798" s="64"/>
      <c r="CC798" s="64"/>
      <c r="CD798" s="64"/>
      <c r="CE798" s="64"/>
      <c r="CF798" s="64"/>
      <c r="CG798" s="64"/>
      <c r="CH798" s="64"/>
      <c r="CI798" s="64"/>
      <c r="CJ798" s="64"/>
      <c r="CK798" s="64"/>
      <c r="CL798" s="64"/>
      <c r="CM798" s="64"/>
      <c r="CN798" s="64"/>
      <c r="CO798" s="64"/>
      <c r="CP798" s="64"/>
      <c r="CQ798" s="64"/>
      <c r="CR798" s="64"/>
      <c r="CS798" s="64"/>
      <c r="CT798" s="64"/>
      <c r="CU798" s="64"/>
      <c r="CV798" s="64"/>
      <c r="CW798" s="64"/>
      <c r="CX798" s="64"/>
      <c r="CY798" s="64"/>
      <c r="CZ798" s="64"/>
      <c r="DA798" s="64"/>
      <c r="DB798" s="64"/>
      <c r="DC798" s="64"/>
      <c r="DD798" s="64"/>
      <c r="DE798" s="64"/>
      <c r="DF798" s="64"/>
      <c r="DG798" s="64"/>
      <c r="DH798" s="64"/>
      <c r="DI798" s="64"/>
      <c r="DJ798" s="64"/>
      <c r="DK798" s="64"/>
      <c r="DL798" s="64"/>
      <c r="DM798" s="64"/>
      <c r="DN798" s="64"/>
      <c r="DO798" s="64"/>
      <c r="DP798" s="64"/>
      <c r="DQ798" s="64"/>
      <c r="DR798" s="64"/>
      <c r="DS798" s="64"/>
      <c r="DT798" s="64"/>
      <c r="DU798" s="64"/>
      <c r="DV798" s="64"/>
      <c r="DW798" s="64"/>
      <c r="DX798" s="64"/>
      <c r="DY798" s="64"/>
      <c r="DZ798" s="64"/>
      <c r="EA798" s="64"/>
      <c r="EB798" s="64"/>
      <c r="EC798" s="64"/>
      <c r="ED798" s="64"/>
      <c r="EE798" s="64"/>
      <c r="EF798" s="64"/>
      <c r="EG798" s="64"/>
      <c r="EH798" s="64"/>
      <c r="EI798" s="64"/>
      <c r="EJ798" s="64"/>
      <c r="EK798" s="64"/>
      <c r="EL798" s="64"/>
    </row>
    <row r="799" spans="1:142" s="31" customFormat="1">
      <c r="B799" s="31" t="s">
        <v>707</v>
      </c>
      <c r="C799" s="31" t="s">
        <v>506</v>
      </c>
      <c r="E799" s="18"/>
      <c r="F799" s="18"/>
      <c r="G799" s="18"/>
      <c r="H799" s="18"/>
      <c r="I799" s="64">
        <v>3.37</v>
      </c>
      <c r="J799" s="64">
        <v>4.0999999999999996</v>
      </c>
      <c r="K799" s="64">
        <v>0.40870000000000001</v>
      </c>
      <c r="L799" s="64">
        <v>75.569999999999993</v>
      </c>
      <c r="M799" s="64">
        <v>6.6000000000000003E-2</v>
      </c>
      <c r="N799" s="64">
        <v>7.3499999999999996E-2</v>
      </c>
      <c r="O799" s="64">
        <v>0.58309999999999995</v>
      </c>
      <c r="P799" s="64">
        <v>3.9100000000000003E-2</v>
      </c>
      <c r="Q799" s="64">
        <v>12.1</v>
      </c>
      <c r="R799" s="64">
        <v>0</v>
      </c>
      <c r="S799" s="64">
        <v>96.310500000000005</v>
      </c>
      <c r="V799" s="64">
        <v>3.499099267473432</v>
      </c>
      <c r="W799" s="64"/>
      <c r="X799" s="64">
        <v>4.257064390694679</v>
      </c>
      <c r="Y799" s="64"/>
      <c r="Z799" s="64">
        <v>0.42435663816510144</v>
      </c>
      <c r="AA799" s="64"/>
      <c r="AB799" s="64">
        <v>78.464964879218769</v>
      </c>
      <c r="AC799" s="64"/>
      <c r="AD799" s="64">
        <v>6.8528353606304618E-2</v>
      </c>
      <c r="AE799" s="64"/>
      <c r="AF799" s="64">
        <v>7.6315666516111935E-2</v>
      </c>
      <c r="AG799" s="64"/>
      <c r="AH799" s="62">
        <v>0.60543762102782139</v>
      </c>
      <c r="AI799" s="62"/>
      <c r="AJ799" s="64">
        <v>4.0597857969795613E-2</v>
      </c>
      <c r="AK799" s="64"/>
      <c r="AL799" s="64">
        <v>12.563531494489178</v>
      </c>
      <c r="AM799" s="64"/>
      <c r="AN799" s="64">
        <v>0</v>
      </c>
      <c r="AO799" s="64"/>
      <c r="AP799" s="64">
        <v>7.756163658168111</v>
      </c>
      <c r="AQ799" s="64">
        <f t="shared" si="1088"/>
        <v>1.6097560975609763E-2</v>
      </c>
      <c r="AR799" s="64">
        <f t="shared" si="1089"/>
        <v>1144.9999999999998</v>
      </c>
      <c r="AS799" s="64">
        <f t="shared" si="1090"/>
        <v>18.431707317073172</v>
      </c>
      <c r="AT799" s="64">
        <f t="shared" si="1091"/>
        <v>0.12605042016806722</v>
      </c>
      <c r="AU799" s="64">
        <f t="shared" si="1092"/>
        <v>5.5605442176870765</v>
      </c>
      <c r="AV799" s="64">
        <f t="shared" si="1093"/>
        <v>6.1924242424242415</v>
      </c>
      <c r="AW799" s="64">
        <f t="shared" si="1094"/>
        <v>5.4082307794098197E-3</v>
      </c>
      <c r="AX799" s="64">
        <f t="shared" si="1095"/>
        <v>15.242637909581083</v>
      </c>
      <c r="AY799" s="64"/>
      <c r="AZ799" s="64"/>
      <c r="BA799" s="64"/>
      <c r="BB799" s="64"/>
      <c r="BC799" s="64"/>
      <c r="BD799" s="64"/>
      <c r="BE799" s="64"/>
      <c r="BF799" s="64"/>
      <c r="BG799" s="64"/>
      <c r="BH799" s="64"/>
      <c r="BI799" s="64"/>
      <c r="BJ799" s="64"/>
      <c r="BK799" s="64"/>
      <c r="BL799" s="64"/>
      <c r="BM799" s="64"/>
      <c r="BN799" s="64"/>
      <c r="BO799" s="64"/>
      <c r="BP799" s="64"/>
      <c r="BQ799" s="64"/>
      <c r="BR799" s="64"/>
      <c r="BS799" s="64"/>
      <c r="BT799" s="64"/>
      <c r="BU799" s="64"/>
      <c r="BV799" s="64"/>
      <c r="BW799" s="64"/>
      <c r="BX799" s="64"/>
      <c r="BY799" s="64"/>
      <c r="BZ799" s="64"/>
      <c r="CA799" s="64"/>
      <c r="CB799" s="64"/>
      <c r="CC799" s="64"/>
      <c r="CD799" s="64"/>
      <c r="CE799" s="64"/>
      <c r="CF799" s="64"/>
      <c r="CG799" s="64"/>
      <c r="CH799" s="64"/>
      <c r="CI799" s="64"/>
      <c r="CJ799" s="64"/>
      <c r="CK799" s="64"/>
      <c r="CL799" s="64"/>
      <c r="CM799" s="64"/>
      <c r="CN799" s="64"/>
      <c r="CO799" s="64"/>
      <c r="CP799" s="64"/>
      <c r="CQ799" s="64"/>
      <c r="CR799" s="64"/>
      <c r="CS799" s="64"/>
      <c r="CT799" s="64"/>
      <c r="CU799" s="64"/>
      <c r="CV799" s="64"/>
      <c r="CW799" s="64"/>
      <c r="CX799" s="64"/>
      <c r="CY799" s="64"/>
      <c r="CZ799" s="64"/>
      <c r="DA799" s="64"/>
      <c r="DB799" s="64"/>
      <c r="DC799" s="64"/>
      <c r="DD799" s="64"/>
      <c r="DE799" s="64"/>
      <c r="DF799" s="64"/>
      <c r="DG799" s="64"/>
      <c r="DH799" s="64"/>
      <c r="DI799" s="64"/>
      <c r="DJ799" s="64"/>
      <c r="DK799" s="64"/>
      <c r="DL799" s="64"/>
      <c r="DM799" s="64"/>
      <c r="DN799" s="64"/>
      <c r="DO799" s="64"/>
      <c r="DP799" s="64"/>
      <c r="DQ799" s="64"/>
      <c r="DR799" s="64"/>
      <c r="DS799" s="64"/>
      <c r="DT799" s="64"/>
      <c r="DU799" s="64"/>
      <c r="DV799" s="64"/>
      <c r="DW799" s="64"/>
      <c r="DX799" s="64"/>
      <c r="DY799" s="64"/>
      <c r="DZ799" s="64"/>
      <c r="EA799" s="64"/>
      <c r="EB799" s="64"/>
      <c r="EC799" s="64"/>
      <c r="ED799" s="64"/>
      <c r="EE799" s="64"/>
      <c r="EF799" s="64"/>
      <c r="EG799" s="64"/>
      <c r="EH799" s="64"/>
      <c r="EI799" s="64"/>
      <c r="EJ799" s="64"/>
      <c r="EK799" s="64"/>
      <c r="EL799" s="64"/>
    </row>
    <row r="800" spans="1:142" s="31" customFormat="1">
      <c r="B800" s="31" t="s">
        <v>708</v>
      </c>
      <c r="C800" s="31" t="s">
        <v>506</v>
      </c>
      <c r="E800" s="18"/>
      <c r="F800" s="18"/>
      <c r="G800" s="18"/>
      <c r="H800" s="18"/>
      <c r="I800" s="64">
        <v>3.72</v>
      </c>
      <c r="J800" s="64">
        <v>3.21</v>
      </c>
      <c r="K800" s="64">
        <v>0.58189999999999997</v>
      </c>
      <c r="L800" s="64">
        <v>75.09</v>
      </c>
      <c r="M800" s="64">
        <v>9.69E-2</v>
      </c>
      <c r="N800" s="64">
        <v>0.1867</v>
      </c>
      <c r="O800" s="64">
        <v>0.96030000000000004</v>
      </c>
      <c r="P800" s="64">
        <v>1.01E-2</v>
      </c>
      <c r="Q800" s="64">
        <v>12.04</v>
      </c>
      <c r="R800" s="64">
        <v>3.5000000000000003E-2</v>
      </c>
      <c r="S800" s="64">
        <v>95.930999999999997</v>
      </c>
      <c r="V800" s="64">
        <v>3.8777871595209059</v>
      </c>
      <c r="W800" s="64"/>
      <c r="X800" s="64">
        <v>3.3461550489414265</v>
      </c>
      <c r="Y800" s="64"/>
      <c r="Z800" s="64">
        <v>0.6065818140121545</v>
      </c>
      <c r="AA800" s="64"/>
      <c r="AB800" s="64">
        <v>78.275010163555052</v>
      </c>
      <c r="AC800" s="64"/>
      <c r="AD800" s="64">
        <v>0.10101010101010101</v>
      </c>
      <c r="AE800" s="64"/>
      <c r="AF800" s="64">
        <v>0.1946190491082132</v>
      </c>
      <c r="AG800" s="64"/>
      <c r="AH800" s="62">
        <v>1.0010319917440662</v>
      </c>
      <c r="AI800" s="62"/>
      <c r="AJ800" s="64">
        <v>1.0528400621279878E-2</v>
      </c>
      <c r="AK800" s="64"/>
      <c r="AL800" s="64">
        <v>12.550687473288091</v>
      </c>
      <c r="AM800" s="64"/>
      <c r="AN800" s="64">
        <v>3.648455660839562E-2</v>
      </c>
      <c r="AO800" s="64"/>
      <c r="AP800" s="64">
        <v>7.2239422084623328</v>
      </c>
      <c r="AQ800" s="64">
        <f t="shared" si="1088"/>
        <v>3.0186915887850468E-2</v>
      </c>
      <c r="AR800" s="64">
        <f t="shared" si="1089"/>
        <v>774.92260061919501</v>
      </c>
      <c r="AS800" s="64">
        <f t="shared" si="1090"/>
        <v>23.392523364485982</v>
      </c>
      <c r="AT800" s="64">
        <f t="shared" si="1091"/>
        <v>0.19441841091325626</v>
      </c>
      <c r="AU800" s="64">
        <f t="shared" si="1092"/>
        <v>3.1167648634172465</v>
      </c>
      <c r="AV800" s="64">
        <f t="shared" si="1093"/>
        <v>6.0051599587203297</v>
      </c>
      <c r="AW800" s="64">
        <f t="shared" si="1094"/>
        <v>7.7493674257557588E-3</v>
      </c>
      <c r="AX800" s="64">
        <f t="shared" si="1095"/>
        <v>24.290918553213636</v>
      </c>
      <c r="AY800" s="64"/>
      <c r="AZ800" s="64"/>
      <c r="BA800" s="64"/>
      <c r="BB800" s="64"/>
      <c r="BC800" s="64"/>
      <c r="BD800" s="64"/>
      <c r="BE800" s="64"/>
      <c r="BF800" s="64"/>
      <c r="BG800" s="64"/>
      <c r="BH800" s="64"/>
      <c r="BI800" s="64"/>
      <c r="BJ800" s="64"/>
      <c r="BK800" s="64"/>
      <c r="BL800" s="64"/>
      <c r="BM800" s="64"/>
      <c r="BN800" s="64"/>
      <c r="BO800" s="64"/>
      <c r="BP800" s="64"/>
      <c r="BQ800" s="64"/>
      <c r="BR800" s="64"/>
      <c r="BS800" s="64"/>
      <c r="BT800" s="64"/>
      <c r="BU800" s="64"/>
      <c r="BV800" s="64"/>
      <c r="BW800" s="64"/>
      <c r="BX800" s="64"/>
      <c r="BY800" s="64"/>
      <c r="BZ800" s="64"/>
      <c r="CA800" s="64"/>
      <c r="CB800" s="64"/>
      <c r="CC800" s="64"/>
      <c r="CD800" s="64"/>
      <c r="CE800" s="64"/>
      <c r="CF800" s="64"/>
      <c r="CG800" s="64"/>
      <c r="CH800" s="64"/>
      <c r="CI800" s="64"/>
      <c r="CJ800" s="64"/>
      <c r="CK800" s="64"/>
      <c r="CL800" s="64"/>
      <c r="CM800" s="64"/>
      <c r="CN800" s="64"/>
      <c r="CO800" s="64"/>
      <c r="CP800" s="64"/>
      <c r="CQ800" s="64"/>
      <c r="CR800" s="64"/>
      <c r="CS800" s="64"/>
      <c r="CT800" s="64"/>
      <c r="CU800" s="64"/>
      <c r="CV800" s="64"/>
      <c r="CW800" s="64"/>
      <c r="CX800" s="64"/>
      <c r="CY800" s="64"/>
      <c r="CZ800" s="64"/>
      <c r="DA800" s="64"/>
      <c r="DB800" s="64"/>
      <c r="DC800" s="64"/>
      <c r="DD800" s="64"/>
      <c r="DE800" s="64"/>
      <c r="DF800" s="64"/>
      <c r="DG800" s="64"/>
      <c r="DH800" s="64"/>
      <c r="DI800" s="64"/>
      <c r="DJ800" s="64"/>
      <c r="DK800" s="64"/>
      <c r="DL800" s="64"/>
      <c r="DM800" s="64"/>
      <c r="DN800" s="64"/>
      <c r="DO800" s="64"/>
      <c r="DP800" s="64"/>
      <c r="DQ800" s="64"/>
      <c r="DR800" s="64"/>
      <c r="DS800" s="64"/>
      <c r="DT800" s="64"/>
      <c r="DU800" s="64"/>
      <c r="DV800" s="64"/>
      <c r="DW800" s="64"/>
      <c r="DX800" s="64"/>
      <c r="DY800" s="64"/>
      <c r="DZ800" s="64"/>
      <c r="EA800" s="64"/>
      <c r="EB800" s="64"/>
      <c r="EC800" s="64"/>
      <c r="ED800" s="64"/>
      <c r="EE800" s="64"/>
      <c r="EF800" s="64"/>
      <c r="EG800" s="64"/>
      <c r="EH800" s="64"/>
      <c r="EI800" s="64"/>
      <c r="EJ800" s="64"/>
      <c r="EK800" s="64"/>
      <c r="EL800" s="64"/>
    </row>
    <row r="801" spans="1:142" s="31" customFormat="1">
      <c r="B801" s="31" t="s">
        <v>709</v>
      </c>
      <c r="C801" s="31" t="s">
        <v>506</v>
      </c>
      <c r="E801" s="18"/>
      <c r="F801" s="18"/>
      <c r="G801" s="18"/>
      <c r="H801" s="18"/>
      <c r="I801" s="64">
        <v>3.89</v>
      </c>
      <c r="J801" s="64">
        <v>4.0999999999999996</v>
      </c>
      <c r="K801" s="64">
        <v>0.49959999999999999</v>
      </c>
      <c r="L801" s="64">
        <v>75.63</v>
      </c>
      <c r="M801" s="64">
        <v>8.9899999999999994E-2</v>
      </c>
      <c r="N801" s="64">
        <v>3.1699999999999999E-2</v>
      </c>
      <c r="O801" s="64">
        <v>0.5454</v>
      </c>
      <c r="P801" s="64">
        <v>8.9300000000000004E-2</v>
      </c>
      <c r="Q801" s="64">
        <v>11.94</v>
      </c>
      <c r="R801" s="64">
        <v>0</v>
      </c>
      <c r="S801" s="64">
        <v>96.816000000000003</v>
      </c>
      <c r="V801" s="64">
        <v>4.0179309205090066</v>
      </c>
      <c r="W801" s="64"/>
      <c r="X801" s="64">
        <v>4.234837216988927</v>
      </c>
      <c r="Y801" s="64"/>
      <c r="Z801" s="64">
        <v>0.5160304081969922</v>
      </c>
      <c r="AA801" s="64"/>
      <c r="AB801" s="64">
        <v>78.117253346554278</v>
      </c>
      <c r="AC801" s="64"/>
      <c r="AD801" s="64">
        <v>9.2856552635927944E-2</v>
      </c>
      <c r="AE801" s="64"/>
      <c r="AF801" s="64">
        <v>3.2742521897207076E-2</v>
      </c>
      <c r="AG801" s="64"/>
      <c r="AH801" s="62">
        <v>0.56333663857213678</v>
      </c>
      <c r="AI801" s="62"/>
      <c r="AJ801" s="64">
        <v>9.2236820360271032E-2</v>
      </c>
      <c r="AK801" s="64"/>
      <c r="AL801" s="64">
        <v>12.332672285572633</v>
      </c>
      <c r="AM801" s="64"/>
      <c r="AN801" s="64">
        <v>0</v>
      </c>
      <c r="AO801" s="64"/>
      <c r="AP801" s="64">
        <v>8.2527681374979345</v>
      </c>
      <c r="AQ801" s="64">
        <f t="shared" si="1088"/>
        <v>2.1926829268292685E-2</v>
      </c>
      <c r="AR801" s="64">
        <f t="shared" si="1089"/>
        <v>841.26807563959949</v>
      </c>
      <c r="AS801" s="64">
        <f t="shared" si="1090"/>
        <v>18.446341463414633</v>
      </c>
      <c r="AT801" s="64">
        <f t="shared" si="1091"/>
        <v>5.8122478914558136E-2</v>
      </c>
      <c r="AU801" s="64">
        <f t="shared" si="1092"/>
        <v>15.760252365930597</v>
      </c>
      <c r="AV801" s="64">
        <f t="shared" si="1093"/>
        <v>5.5572858731924359</v>
      </c>
      <c r="AW801" s="64">
        <f t="shared" si="1094"/>
        <v>6.6058442417030279E-3</v>
      </c>
      <c r="AX801" s="64">
        <f t="shared" si="1095"/>
        <v>5.9664972708450978</v>
      </c>
      <c r="AY801" s="64"/>
      <c r="AZ801" s="64"/>
      <c r="BA801" s="64"/>
      <c r="BB801" s="64"/>
      <c r="BC801" s="64"/>
      <c r="BD801" s="64"/>
      <c r="BE801" s="64"/>
      <c r="BF801" s="64"/>
      <c r="BG801" s="64"/>
      <c r="BH801" s="64"/>
      <c r="BI801" s="64"/>
      <c r="BJ801" s="64"/>
      <c r="BK801" s="64"/>
      <c r="BL801" s="64"/>
      <c r="BM801" s="64"/>
      <c r="BN801" s="64"/>
      <c r="BO801" s="64"/>
      <c r="BP801" s="64"/>
      <c r="BQ801" s="64"/>
      <c r="BR801" s="64"/>
      <c r="BS801" s="64"/>
      <c r="BT801" s="64"/>
      <c r="BU801" s="64"/>
      <c r="BV801" s="64"/>
      <c r="BW801" s="64"/>
      <c r="BX801" s="64"/>
      <c r="BY801" s="64"/>
      <c r="BZ801" s="64"/>
      <c r="CA801" s="64"/>
      <c r="CB801" s="64"/>
      <c r="CC801" s="64"/>
      <c r="CD801" s="64"/>
      <c r="CE801" s="64"/>
      <c r="CF801" s="64"/>
      <c r="CG801" s="64"/>
      <c r="CH801" s="64"/>
      <c r="CI801" s="64"/>
      <c r="CJ801" s="64"/>
      <c r="CK801" s="64"/>
      <c r="CL801" s="64"/>
      <c r="CM801" s="64"/>
      <c r="CN801" s="64"/>
      <c r="CO801" s="64"/>
      <c r="CP801" s="64"/>
      <c r="CQ801" s="64"/>
      <c r="CR801" s="64"/>
      <c r="CS801" s="64"/>
      <c r="CT801" s="64"/>
      <c r="CU801" s="64"/>
      <c r="CV801" s="64"/>
      <c r="CW801" s="64"/>
      <c r="CX801" s="64"/>
      <c r="CY801" s="64"/>
      <c r="CZ801" s="64"/>
      <c r="DA801" s="64"/>
      <c r="DB801" s="64"/>
      <c r="DC801" s="64"/>
      <c r="DD801" s="64"/>
      <c r="DE801" s="64"/>
      <c r="DF801" s="64"/>
      <c r="DG801" s="64"/>
      <c r="DH801" s="64"/>
      <c r="DI801" s="64"/>
      <c r="DJ801" s="64"/>
      <c r="DK801" s="64"/>
      <c r="DL801" s="64"/>
      <c r="DM801" s="64"/>
      <c r="DN801" s="64"/>
      <c r="DO801" s="64"/>
      <c r="DP801" s="64"/>
      <c r="DQ801" s="64"/>
      <c r="DR801" s="64"/>
      <c r="DS801" s="64"/>
      <c r="DT801" s="64"/>
      <c r="DU801" s="64"/>
      <c r="DV801" s="64"/>
      <c r="DW801" s="64"/>
      <c r="DX801" s="64"/>
      <c r="DY801" s="64"/>
      <c r="DZ801" s="64"/>
      <c r="EA801" s="64"/>
      <c r="EB801" s="64"/>
      <c r="EC801" s="64"/>
      <c r="ED801" s="64"/>
      <c r="EE801" s="64"/>
      <c r="EF801" s="64"/>
      <c r="EG801" s="64"/>
      <c r="EH801" s="64"/>
      <c r="EI801" s="64"/>
      <c r="EJ801" s="64"/>
      <c r="EK801" s="64"/>
      <c r="EL801" s="64"/>
    </row>
    <row r="802" spans="1:142" s="31" customFormat="1">
      <c r="B802" s="31" t="s">
        <v>710</v>
      </c>
      <c r="C802" s="31" t="s">
        <v>506</v>
      </c>
      <c r="E802" s="18"/>
      <c r="F802" s="18"/>
      <c r="G802" s="18"/>
      <c r="H802" s="18"/>
      <c r="I802" s="64">
        <v>3.29</v>
      </c>
      <c r="J802" s="64">
        <v>4.18</v>
      </c>
      <c r="K802" s="64">
        <v>0.39250000000000002</v>
      </c>
      <c r="L802" s="64">
        <v>74.73</v>
      </c>
      <c r="M802" s="64">
        <v>9.2299999999999993E-2</v>
      </c>
      <c r="N802" s="64">
        <v>0.11550000000000001</v>
      </c>
      <c r="O802" s="64">
        <v>0.57779999999999998</v>
      </c>
      <c r="P802" s="64">
        <v>8.2500000000000004E-2</v>
      </c>
      <c r="Q802" s="64">
        <v>12.04</v>
      </c>
      <c r="R802" s="64">
        <v>1.5800000000000002E-2</v>
      </c>
      <c r="S802" s="64">
        <v>95.516499999999994</v>
      </c>
      <c r="V802" s="64">
        <v>3.4444310668837326</v>
      </c>
      <c r="W802" s="64"/>
      <c r="X802" s="64">
        <v>4.3762072521501523</v>
      </c>
      <c r="Y802" s="64"/>
      <c r="Z802" s="64">
        <v>0.41092376709783129</v>
      </c>
      <c r="AA802" s="64"/>
      <c r="AB802" s="64">
        <v>78.23779137635907</v>
      </c>
      <c r="AC802" s="64"/>
      <c r="AD802" s="64">
        <v>9.6632518988865795E-2</v>
      </c>
      <c r="AE802" s="64"/>
      <c r="AF802" s="64">
        <v>0.12092151617783317</v>
      </c>
      <c r="AG802" s="64"/>
      <c r="AH802" s="62">
        <v>0.60492166274936787</v>
      </c>
      <c r="AI802" s="62"/>
      <c r="AJ802" s="64">
        <v>8.6372511555595111E-2</v>
      </c>
      <c r="AK802" s="64"/>
      <c r="AL802" s="64">
        <v>12.605151989446849</v>
      </c>
      <c r="AM802" s="64"/>
      <c r="AN802" s="64">
        <v>1.6541644637313974E-2</v>
      </c>
      <c r="AO802" s="64"/>
      <c r="AP802" s="64">
        <v>7.8206383190338844</v>
      </c>
      <c r="AQ802" s="64">
        <f t="shared" si="1088"/>
        <v>2.208133971291866E-2</v>
      </c>
      <c r="AR802" s="64">
        <f t="shared" si="1089"/>
        <v>809.6424702058506</v>
      </c>
      <c r="AS802" s="64">
        <f t="shared" si="1090"/>
        <v>17.87799043062201</v>
      </c>
      <c r="AT802" s="64">
        <f t="shared" si="1091"/>
        <v>0.19989615784008313</v>
      </c>
      <c r="AU802" s="64">
        <f t="shared" si="1092"/>
        <v>3.3982683982683981</v>
      </c>
      <c r="AV802" s="64">
        <f t="shared" si="1093"/>
        <v>4.2524377031419291</v>
      </c>
      <c r="AW802" s="64">
        <f t="shared" si="1094"/>
        <v>5.2522414023819077E-3</v>
      </c>
      <c r="AX802" s="64">
        <f t="shared" si="1095"/>
        <v>22.736220472440944</v>
      </c>
      <c r="AY802" s="64"/>
      <c r="AZ802" s="64"/>
      <c r="BA802" s="64"/>
      <c r="BB802" s="64"/>
      <c r="BC802" s="64"/>
      <c r="BD802" s="64"/>
      <c r="BE802" s="64"/>
      <c r="BF802" s="64"/>
      <c r="BG802" s="64"/>
      <c r="BH802" s="64"/>
      <c r="BI802" s="64"/>
      <c r="BJ802" s="64"/>
      <c r="BK802" s="64"/>
      <c r="BL802" s="64"/>
      <c r="BM802" s="64"/>
      <c r="BN802" s="64"/>
      <c r="BO802" s="64"/>
      <c r="BP802" s="64"/>
      <c r="BQ802" s="64"/>
      <c r="BR802" s="64"/>
      <c r="BS802" s="64"/>
      <c r="BT802" s="64"/>
      <c r="BU802" s="64"/>
      <c r="BV802" s="64"/>
      <c r="BW802" s="64"/>
      <c r="BX802" s="64"/>
      <c r="BY802" s="64"/>
      <c r="BZ802" s="64"/>
      <c r="CA802" s="64"/>
      <c r="CB802" s="64"/>
      <c r="CC802" s="64"/>
      <c r="CD802" s="64"/>
      <c r="CE802" s="64"/>
      <c r="CF802" s="64"/>
      <c r="CG802" s="64"/>
      <c r="CH802" s="64"/>
      <c r="CI802" s="64"/>
      <c r="CJ802" s="64"/>
      <c r="CK802" s="64"/>
      <c r="CL802" s="64"/>
      <c r="CM802" s="64"/>
      <c r="CN802" s="64"/>
      <c r="CO802" s="64"/>
      <c r="CP802" s="64"/>
      <c r="CQ802" s="64"/>
      <c r="CR802" s="64"/>
      <c r="CS802" s="64"/>
      <c r="CT802" s="64"/>
      <c r="CU802" s="64"/>
      <c r="CV802" s="64"/>
      <c r="CW802" s="64"/>
      <c r="CX802" s="64"/>
      <c r="CY802" s="64"/>
      <c r="CZ802" s="64"/>
      <c r="DA802" s="64"/>
      <c r="DB802" s="64"/>
      <c r="DC802" s="64"/>
      <c r="DD802" s="64"/>
      <c r="DE802" s="64"/>
      <c r="DF802" s="64"/>
      <c r="DG802" s="64"/>
      <c r="DH802" s="64"/>
      <c r="DI802" s="64"/>
      <c r="DJ802" s="64"/>
      <c r="DK802" s="64"/>
      <c r="DL802" s="64"/>
      <c r="DM802" s="64"/>
      <c r="DN802" s="64"/>
      <c r="DO802" s="64"/>
      <c r="DP802" s="64"/>
      <c r="DQ802" s="64"/>
      <c r="DR802" s="64"/>
      <c r="DS802" s="64"/>
      <c r="DT802" s="64"/>
      <c r="DU802" s="64"/>
      <c r="DV802" s="64"/>
      <c r="DW802" s="64"/>
      <c r="DX802" s="64"/>
      <c r="DY802" s="64"/>
      <c r="DZ802" s="64"/>
      <c r="EA802" s="64"/>
      <c r="EB802" s="64"/>
      <c r="EC802" s="64"/>
      <c r="ED802" s="64"/>
      <c r="EE802" s="64"/>
      <c r="EF802" s="64"/>
      <c r="EG802" s="64"/>
      <c r="EH802" s="64"/>
      <c r="EI802" s="64"/>
      <c r="EJ802" s="64"/>
      <c r="EK802" s="64"/>
      <c r="EL802" s="64"/>
    </row>
    <row r="803" spans="1:142" s="31" customFormat="1">
      <c r="B803" s="31" t="s">
        <v>711</v>
      </c>
      <c r="C803" s="31" t="s">
        <v>506</v>
      </c>
      <c r="E803" s="18"/>
      <c r="F803" s="18"/>
      <c r="G803" s="18"/>
      <c r="H803" s="18"/>
      <c r="I803" s="64">
        <v>3.74</v>
      </c>
      <c r="J803" s="64">
        <v>4.13</v>
      </c>
      <c r="K803" s="64">
        <v>0.49459999999999998</v>
      </c>
      <c r="L803" s="64">
        <v>75.17</v>
      </c>
      <c r="M803" s="64">
        <v>5.7799999999999997E-2</v>
      </c>
      <c r="N803" s="64">
        <v>8.0500000000000002E-2</v>
      </c>
      <c r="O803" s="64">
        <v>0.59250000000000003</v>
      </c>
      <c r="P803" s="64">
        <v>8.1000000000000003E-2</v>
      </c>
      <c r="Q803" s="64">
        <v>12.05</v>
      </c>
      <c r="R803" s="64">
        <v>1.1299999999999999E-2</v>
      </c>
      <c r="S803" s="64">
        <v>96.407799999999995</v>
      </c>
      <c r="V803" s="64">
        <v>3.8793541601405699</v>
      </c>
      <c r="W803" s="64"/>
      <c r="X803" s="64">
        <v>4.2838857436846398</v>
      </c>
      <c r="Y803" s="64"/>
      <c r="Z803" s="64">
        <v>0.51302902877153089</v>
      </c>
      <c r="AA803" s="64"/>
      <c r="AB803" s="64">
        <v>77.970869576942945</v>
      </c>
      <c r="AC803" s="64"/>
      <c r="AD803" s="64">
        <v>5.9953655202172433E-2</v>
      </c>
      <c r="AE803" s="64"/>
      <c r="AF803" s="64">
        <v>8.349946788537857E-2</v>
      </c>
      <c r="AG803" s="64"/>
      <c r="AH803" s="62">
        <v>0.61457682884579889</v>
      </c>
      <c r="AI803" s="62"/>
      <c r="AJ803" s="64">
        <v>8.4018098120691484E-2</v>
      </c>
      <c r="AK803" s="64"/>
      <c r="AL803" s="64">
        <v>12.498988671041142</v>
      </c>
      <c r="AM803" s="64"/>
      <c r="AN803" s="64">
        <v>1.1721043318071774E-2</v>
      </c>
      <c r="AO803" s="64"/>
      <c r="AP803" s="64">
        <v>8.1632399038252093</v>
      </c>
      <c r="AQ803" s="64">
        <f t="shared" si="1088"/>
        <v>1.3995157384987892E-2</v>
      </c>
      <c r="AR803" s="64">
        <f t="shared" si="1089"/>
        <v>1300.5190311418687</v>
      </c>
      <c r="AS803" s="64">
        <f t="shared" si="1090"/>
        <v>18.20096852300242</v>
      </c>
      <c r="AT803" s="64">
        <f t="shared" si="1091"/>
        <v>0.13586497890295357</v>
      </c>
      <c r="AU803" s="64">
        <f t="shared" si="1092"/>
        <v>6.1440993788819869</v>
      </c>
      <c r="AV803" s="64">
        <f t="shared" si="1093"/>
        <v>8.5570934256055367</v>
      </c>
      <c r="AW803" s="64">
        <f t="shared" si="1094"/>
        <v>6.5797525608620455E-3</v>
      </c>
      <c r="AX803" s="64">
        <f t="shared" si="1095"/>
        <v>13.997565640758131</v>
      </c>
      <c r="AY803" s="64"/>
      <c r="AZ803" s="64"/>
      <c r="BA803" s="64"/>
      <c r="BB803" s="64"/>
      <c r="BC803" s="64"/>
      <c r="BD803" s="64"/>
      <c r="BE803" s="64"/>
      <c r="BF803" s="64"/>
      <c r="BG803" s="64"/>
      <c r="BH803" s="64"/>
      <c r="BI803" s="64"/>
      <c r="BJ803" s="64"/>
      <c r="BK803" s="64"/>
      <c r="BL803" s="64"/>
      <c r="BM803" s="64"/>
      <c r="BN803" s="64"/>
      <c r="BO803" s="64"/>
      <c r="BP803" s="64"/>
      <c r="BQ803" s="64"/>
      <c r="BR803" s="64"/>
      <c r="BS803" s="64"/>
      <c r="BT803" s="64"/>
      <c r="BU803" s="64"/>
      <c r="BV803" s="64"/>
      <c r="BW803" s="64"/>
      <c r="BX803" s="64"/>
      <c r="BY803" s="64"/>
      <c r="BZ803" s="64"/>
      <c r="CA803" s="64"/>
      <c r="CB803" s="64"/>
      <c r="CC803" s="64"/>
      <c r="CD803" s="64"/>
      <c r="CE803" s="64"/>
      <c r="CF803" s="64"/>
      <c r="CG803" s="64"/>
      <c r="CH803" s="64"/>
      <c r="CI803" s="64"/>
      <c r="CJ803" s="64"/>
      <c r="CK803" s="64"/>
      <c r="CL803" s="64"/>
      <c r="CM803" s="64"/>
      <c r="CN803" s="64"/>
      <c r="CO803" s="64"/>
      <c r="CP803" s="64"/>
      <c r="CQ803" s="64"/>
      <c r="CR803" s="64"/>
      <c r="CS803" s="64"/>
      <c r="CT803" s="64"/>
      <c r="CU803" s="64"/>
      <c r="CV803" s="64"/>
      <c r="CW803" s="64"/>
      <c r="CX803" s="64"/>
      <c r="CY803" s="64"/>
      <c r="CZ803" s="64"/>
      <c r="DA803" s="64"/>
      <c r="DB803" s="64"/>
      <c r="DC803" s="64"/>
      <c r="DD803" s="64"/>
      <c r="DE803" s="64"/>
      <c r="DF803" s="64"/>
      <c r="DG803" s="64"/>
      <c r="DH803" s="64"/>
      <c r="DI803" s="64"/>
      <c r="DJ803" s="64"/>
      <c r="DK803" s="64"/>
      <c r="DL803" s="64"/>
      <c r="DM803" s="64"/>
      <c r="DN803" s="64"/>
      <c r="DO803" s="64"/>
      <c r="DP803" s="64"/>
      <c r="DQ803" s="64"/>
      <c r="DR803" s="64"/>
      <c r="DS803" s="64"/>
      <c r="DT803" s="64"/>
      <c r="DU803" s="64"/>
      <c r="DV803" s="64"/>
      <c r="DW803" s="64"/>
      <c r="DX803" s="64"/>
      <c r="DY803" s="64"/>
      <c r="DZ803" s="64"/>
      <c r="EA803" s="64"/>
      <c r="EB803" s="64"/>
      <c r="EC803" s="64"/>
      <c r="ED803" s="64"/>
      <c r="EE803" s="64"/>
      <c r="EF803" s="64"/>
      <c r="EG803" s="64"/>
      <c r="EH803" s="64"/>
      <c r="EI803" s="64"/>
      <c r="EJ803" s="64"/>
      <c r="EK803" s="64"/>
      <c r="EL803" s="64"/>
    </row>
    <row r="804" spans="1:142" s="31" customFormat="1">
      <c r="B804" s="31" t="s">
        <v>712</v>
      </c>
      <c r="C804" s="31" t="s">
        <v>506</v>
      </c>
      <c r="E804" s="18"/>
      <c r="F804" s="18"/>
      <c r="G804" s="18"/>
      <c r="H804" s="18"/>
      <c r="I804" s="64">
        <v>4.0199999999999996</v>
      </c>
      <c r="J804" s="64">
        <v>3.53</v>
      </c>
      <c r="K804" s="64">
        <v>0.36370000000000002</v>
      </c>
      <c r="L804" s="64">
        <v>74.739999999999995</v>
      </c>
      <c r="M804" s="64">
        <v>9.2899999999999996E-2</v>
      </c>
      <c r="N804" s="64">
        <v>9.3299999999999994E-2</v>
      </c>
      <c r="O804" s="64">
        <v>0.66459999999999997</v>
      </c>
      <c r="P804" s="64">
        <v>1.09E-2</v>
      </c>
      <c r="Q804" s="64">
        <v>12.31</v>
      </c>
      <c r="R804" s="64">
        <v>2.1999999999999999E-2</v>
      </c>
      <c r="S804" s="64">
        <v>95.847499999999997</v>
      </c>
      <c r="V804" s="64">
        <v>4.194162602050131</v>
      </c>
      <c r="W804" s="64"/>
      <c r="X804" s="64">
        <v>3.6829338271733745</v>
      </c>
      <c r="Y804" s="64"/>
      <c r="Z804" s="64">
        <v>0.3794569498421973</v>
      </c>
      <c r="AA804" s="64"/>
      <c r="AB804" s="64">
        <v>77.978038029160899</v>
      </c>
      <c r="AC804" s="64"/>
      <c r="AD804" s="64">
        <v>9.6924802420511755E-2</v>
      </c>
      <c r="AE804" s="64"/>
      <c r="AF804" s="64">
        <v>9.7342132032656042E-2</v>
      </c>
      <c r="AG804" s="64"/>
      <c r="AH804" s="62">
        <v>0.69339315057774065</v>
      </c>
      <c r="AI804" s="62"/>
      <c r="AJ804" s="64">
        <v>1.137223193093195E-2</v>
      </c>
      <c r="AK804" s="64"/>
      <c r="AL804" s="64">
        <v>12.843318813740579</v>
      </c>
      <c r="AM804" s="64"/>
      <c r="AN804" s="64">
        <v>2.2953128667936046E-2</v>
      </c>
      <c r="AO804" s="64"/>
      <c r="AP804" s="64">
        <v>7.8770964292235055</v>
      </c>
      <c r="AQ804" s="64">
        <f t="shared" si="1088"/>
        <v>2.6317280453257791E-2</v>
      </c>
      <c r="AR804" s="64">
        <f t="shared" si="1089"/>
        <v>804.52099031216346</v>
      </c>
      <c r="AS804" s="64">
        <f t="shared" si="1090"/>
        <v>21.172804532577899</v>
      </c>
      <c r="AT804" s="64">
        <f t="shared" si="1091"/>
        <v>0.14038519410171532</v>
      </c>
      <c r="AU804" s="64">
        <f t="shared" si="1092"/>
        <v>3.8981779206859599</v>
      </c>
      <c r="AV804" s="64">
        <f t="shared" si="1093"/>
        <v>3.9149623250807326</v>
      </c>
      <c r="AW804" s="64">
        <f t="shared" si="1094"/>
        <v>4.8662028364998677E-3</v>
      </c>
      <c r="AX804" s="64">
        <f t="shared" si="1095"/>
        <v>20.415754923413566</v>
      </c>
      <c r="AY804" s="64"/>
      <c r="AZ804" s="64"/>
      <c r="BA804" s="64"/>
      <c r="BB804" s="64"/>
      <c r="BC804" s="64"/>
      <c r="BD804" s="64"/>
      <c r="BE804" s="64"/>
      <c r="BF804" s="64"/>
      <c r="BG804" s="64"/>
      <c r="BH804" s="64"/>
      <c r="BI804" s="64"/>
      <c r="BJ804" s="64"/>
      <c r="BK804" s="64"/>
      <c r="BL804" s="64"/>
      <c r="BM804" s="64"/>
      <c r="BN804" s="64"/>
      <c r="BO804" s="64"/>
      <c r="BP804" s="64"/>
      <c r="BQ804" s="64"/>
      <c r="BR804" s="64"/>
      <c r="BS804" s="64"/>
      <c r="BT804" s="64"/>
      <c r="BU804" s="64"/>
      <c r="BV804" s="64"/>
      <c r="BW804" s="64"/>
      <c r="BX804" s="64"/>
      <c r="BY804" s="64"/>
      <c r="BZ804" s="64"/>
      <c r="CA804" s="64"/>
      <c r="CB804" s="64"/>
      <c r="CC804" s="64"/>
      <c r="CD804" s="64"/>
      <c r="CE804" s="64"/>
      <c r="CF804" s="64"/>
      <c r="CG804" s="64"/>
      <c r="CH804" s="64"/>
      <c r="CI804" s="64"/>
      <c r="CJ804" s="64"/>
      <c r="CK804" s="64"/>
      <c r="CL804" s="64"/>
      <c r="CM804" s="64"/>
      <c r="CN804" s="64"/>
      <c r="CO804" s="64"/>
      <c r="CP804" s="64"/>
      <c r="CQ804" s="64"/>
      <c r="CR804" s="64"/>
      <c r="CS804" s="64"/>
      <c r="CT804" s="64"/>
      <c r="CU804" s="64"/>
      <c r="CV804" s="64"/>
      <c r="CW804" s="64"/>
      <c r="CX804" s="64"/>
      <c r="CY804" s="64"/>
      <c r="CZ804" s="64"/>
      <c r="DA804" s="64"/>
      <c r="DB804" s="64"/>
      <c r="DC804" s="64"/>
      <c r="DD804" s="64"/>
      <c r="DE804" s="64"/>
      <c r="DF804" s="64"/>
      <c r="DG804" s="64"/>
      <c r="DH804" s="64"/>
      <c r="DI804" s="64"/>
      <c r="DJ804" s="64"/>
      <c r="DK804" s="64"/>
      <c r="DL804" s="64"/>
      <c r="DM804" s="64"/>
      <c r="DN804" s="64"/>
      <c r="DO804" s="64"/>
      <c r="DP804" s="64"/>
      <c r="DQ804" s="64"/>
      <c r="DR804" s="64"/>
      <c r="DS804" s="64"/>
      <c r="DT804" s="64"/>
      <c r="DU804" s="64"/>
      <c r="DV804" s="64"/>
      <c r="DW804" s="64"/>
      <c r="DX804" s="64"/>
      <c r="DY804" s="64"/>
      <c r="DZ804" s="64"/>
      <c r="EA804" s="64"/>
      <c r="EB804" s="64"/>
      <c r="EC804" s="64"/>
      <c r="ED804" s="64"/>
      <c r="EE804" s="64"/>
      <c r="EF804" s="64"/>
      <c r="EG804" s="64"/>
      <c r="EH804" s="64"/>
      <c r="EI804" s="64"/>
      <c r="EJ804" s="64"/>
      <c r="EK804" s="64"/>
      <c r="EL804" s="64"/>
    </row>
    <row r="805" spans="1:142" s="31" customFormat="1">
      <c r="B805" s="31" t="s">
        <v>713</v>
      </c>
      <c r="C805" s="31" t="s">
        <v>506</v>
      </c>
      <c r="E805" s="18"/>
      <c r="F805" s="18"/>
      <c r="G805" s="18"/>
      <c r="H805" s="18"/>
      <c r="I805" s="64">
        <v>3.53</v>
      </c>
      <c r="J805" s="64">
        <v>4.05</v>
      </c>
      <c r="K805" s="64">
        <v>0.39600000000000002</v>
      </c>
      <c r="L805" s="64">
        <v>74.88</v>
      </c>
      <c r="M805" s="64">
        <v>7.0699999999999999E-2</v>
      </c>
      <c r="N805" s="64">
        <v>8.2900000000000001E-2</v>
      </c>
      <c r="O805" s="64">
        <v>0.59560000000000002</v>
      </c>
      <c r="P805" s="64">
        <v>3.4200000000000001E-2</v>
      </c>
      <c r="Q805" s="64">
        <v>11.86</v>
      </c>
      <c r="R805" s="64">
        <v>3.5000000000000003E-2</v>
      </c>
      <c r="S805" s="64">
        <v>95.534499999999994</v>
      </c>
      <c r="V805" s="64">
        <v>3.6950002355170124</v>
      </c>
      <c r="W805" s="64"/>
      <c r="X805" s="64">
        <v>4.2393062192192348</v>
      </c>
      <c r="Y805" s="64"/>
      <c r="Z805" s="64">
        <v>0.41450994143476971</v>
      </c>
      <c r="AA805" s="64"/>
      <c r="AB805" s="64">
        <v>78.38006165312008</v>
      </c>
      <c r="AC805" s="64"/>
      <c r="AD805" s="64">
        <v>7.4004678937975299E-2</v>
      </c>
      <c r="AE805" s="64"/>
      <c r="AF805" s="64">
        <v>8.6774934709450524E-2</v>
      </c>
      <c r="AG805" s="64"/>
      <c r="AH805" s="62">
        <v>0.62343969979431524</v>
      </c>
      <c r="AI805" s="62"/>
      <c r="AJ805" s="64">
        <v>3.5798585851184651E-2</v>
      </c>
      <c r="AK805" s="64"/>
      <c r="AL805" s="64">
        <v>12.41436339751608</v>
      </c>
      <c r="AM805" s="64"/>
      <c r="AN805" s="64">
        <v>3.6635979672265E-2</v>
      </c>
      <c r="AO805" s="64"/>
      <c r="AP805" s="64">
        <v>7.9343064547362472</v>
      </c>
      <c r="AQ805" s="64">
        <f t="shared" si="1088"/>
        <v>1.7456790123456793E-2</v>
      </c>
      <c r="AR805" s="64">
        <f t="shared" si="1089"/>
        <v>1059.1230551626591</v>
      </c>
      <c r="AS805" s="64">
        <f t="shared" si="1090"/>
        <v>18.488888888888891</v>
      </c>
      <c r="AT805" s="64">
        <f t="shared" si="1091"/>
        <v>0.13918737407656145</v>
      </c>
      <c r="AU805" s="64">
        <f t="shared" si="1092"/>
        <v>4.7768395657418576</v>
      </c>
      <c r="AV805" s="64">
        <f t="shared" si="1093"/>
        <v>5.6011315417256009</v>
      </c>
      <c r="AW805" s="64">
        <f t="shared" si="1094"/>
        <v>5.2884615384615396E-3</v>
      </c>
      <c r="AX805" s="64">
        <f t="shared" si="1095"/>
        <v>17.310503236583838</v>
      </c>
      <c r="AY805" s="64"/>
      <c r="AZ805" s="64"/>
      <c r="BA805" s="64"/>
      <c r="BB805" s="64"/>
      <c r="BC805" s="64"/>
      <c r="BD805" s="64"/>
      <c r="BE805" s="64"/>
      <c r="BF805" s="64"/>
      <c r="BG805" s="64"/>
      <c r="BH805" s="64"/>
      <c r="BI805" s="64"/>
      <c r="BJ805" s="64"/>
      <c r="BK805" s="64"/>
      <c r="BL805" s="64"/>
      <c r="BM805" s="64"/>
      <c r="BN805" s="64"/>
      <c r="BO805" s="64"/>
      <c r="BP805" s="64"/>
      <c r="BQ805" s="64"/>
      <c r="BR805" s="64"/>
      <c r="BS805" s="64"/>
      <c r="BT805" s="64"/>
      <c r="BU805" s="64"/>
      <c r="BV805" s="64"/>
      <c r="BW805" s="64"/>
      <c r="BX805" s="64"/>
      <c r="BY805" s="64"/>
      <c r="BZ805" s="64"/>
      <c r="CA805" s="64"/>
      <c r="CB805" s="64"/>
      <c r="CC805" s="64"/>
      <c r="CD805" s="64"/>
      <c r="CE805" s="64"/>
      <c r="CF805" s="64"/>
      <c r="CG805" s="64"/>
      <c r="CH805" s="64"/>
      <c r="CI805" s="64"/>
      <c r="CJ805" s="64"/>
      <c r="CK805" s="64"/>
      <c r="CL805" s="64"/>
      <c r="CM805" s="64"/>
      <c r="CN805" s="64"/>
      <c r="CO805" s="64"/>
      <c r="CP805" s="64"/>
      <c r="CQ805" s="64"/>
      <c r="CR805" s="64"/>
      <c r="CS805" s="64"/>
      <c r="CT805" s="64"/>
      <c r="CU805" s="64"/>
      <c r="CV805" s="64"/>
      <c r="CW805" s="64"/>
      <c r="CX805" s="64"/>
      <c r="CY805" s="64"/>
      <c r="CZ805" s="64"/>
      <c r="DA805" s="64"/>
      <c r="DB805" s="64"/>
      <c r="DC805" s="64"/>
      <c r="DD805" s="64"/>
      <c r="DE805" s="64"/>
      <c r="DF805" s="64"/>
      <c r="DG805" s="64"/>
      <c r="DH805" s="64"/>
      <c r="DI805" s="64"/>
      <c r="DJ805" s="64"/>
      <c r="DK805" s="64"/>
      <c r="DL805" s="64"/>
      <c r="DM805" s="64"/>
      <c r="DN805" s="64"/>
      <c r="DO805" s="64"/>
      <c r="DP805" s="64"/>
      <c r="DQ805" s="64"/>
      <c r="DR805" s="64"/>
      <c r="DS805" s="64"/>
      <c r="DT805" s="64"/>
      <c r="DU805" s="64"/>
      <c r="DV805" s="64"/>
      <c r="DW805" s="64"/>
      <c r="DX805" s="64"/>
      <c r="DY805" s="64"/>
      <c r="DZ805" s="64"/>
      <c r="EA805" s="64"/>
      <c r="EB805" s="64"/>
      <c r="EC805" s="64"/>
      <c r="ED805" s="64"/>
      <c r="EE805" s="64"/>
      <c r="EF805" s="64"/>
      <c r="EG805" s="64"/>
      <c r="EH805" s="64"/>
      <c r="EI805" s="64"/>
      <c r="EJ805" s="64"/>
      <c r="EK805" s="64"/>
      <c r="EL805" s="64"/>
    </row>
    <row r="806" spans="1:142" s="31" customFormat="1">
      <c r="B806" s="31" t="s">
        <v>714</v>
      </c>
      <c r="C806" s="31" t="s">
        <v>506</v>
      </c>
      <c r="E806" s="18"/>
      <c r="F806" s="18"/>
      <c r="G806" s="18"/>
      <c r="H806" s="18"/>
      <c r="I806" s="64">
        <v>3.53</v>
      </c>
      <c r="J806" s="64">
        <v>4.16</v>
      </c>
      <c r="K806" s="64">
        <v>0.58650000000000002</v>
      </c>
      <c r="L806" s="64">
        <v>74.900000000000006</v>
      </c>
      <c r="M806" s="64">
        <v>9.3299999999999994E-2</v>
      </c>
      <c r="N806" s="64">
        <v>4.2700000000000002E-2</v>
      </c>
      <c r="O806" s="64">
        <v>0.60509999999999997</v>
      </c>
      <c r="P806" s="64">
        <v>0.107</v>
      </c>
      <c r="Q806" s="64">
        <v>11.95</v>
      </c>
      <c r="R806" s="64">
        <v>2.53E-2</v>
      </c>
      <c r="S806" s="64">
        <v>96</v>
      </c>
      <c r="V806" s="64">
        <v>3.677083333333333</v>
      </c>
      <c r="W806" s="64"/>
      <c r="X806" s="64">
        <v>4.3333333333333339</v>
      </c>
      <c r="Y806" s="64"/>
      <c r="Z806" s="64">
        <v>0.61093750000000002</v>
      </c>
      <c r="AA806" s="64"/>
      <c r="AB806" s="64">
        <v>78.020833333333343</v>
      </c>
      <c r="AC806" s="64"/>
      <c r="AD806" s="64">
        <v>9.7187499999999996E-2</v>
      </c>
      <c r="AE806" s="64"/>
      <c r="AF806" s="64">
        <v>4.4479166666666667E-2</v>
      </c>
      <c r="AG806" s="64"/>
      <c r="AH806" s="62">
        <v>0.63031249999999994</v>
      </c>
      <c r="AI806" s="62"/>
      <c r="AJ806" s="64">
        <v>0.11145833333333333</v>
      </c>
      <c r="AK806" s="64"/>
      <c r="AL806" s="64">
        <v>12.447916666666666</v>
      </c>
      <c r="AM806" s="64"/>
      <c r="AN806" s="64">
        <v>2.6354166666666665E-2</v>
      </c>
      <c r="AO806" s="64"/>
      <c r="AP806" s="64">
        <v>8.0104166666666679</v>
      </c>
      <c r="AQ806" s="64">
        <f t="shared" si="1088"/>
        <v>2.242788461538461E-2</v>
      </c>
      <c r="AR806" s="64">
        <f t="shared" si="1089"/>
        <v>802.78670953912126</v>
      </c>
      <c r="AS806" s="64">
        <f t="shared" si="1090"/>
        <v>18.004807692307693</v>
      </c>
      <c r="AT806" s="64">
        <f t="shared" si="1091"/>
        <v>7.0566848454800865E-2</v>
      </c>
      <c r="AU806" s="64">
        <f t="shared" si="1092"/>
        <v>13.735362997658081</v>
      </c>
      <c r="AV806" s="64">
        <f t="shared" si="1093"/>
        <v>6.2861736334405149</v>
      </c>
      <c r="AW806" s="64">
        <f t="shared" si="1094"/>
        <v>7.8304405874499317E-3</v>
      </c>
      <c r="AX806" s="64">
        <f t="shared" si="1095"/>
        <v>6.7863954227590586</v>
      </c>
      <c r="AY806" s="64"/>
      <c r="AZ806" s="64"/>
      <c r="BA806" s="64"/>
      <c r="BB806" s="64"/>
      <c r="BC806" s="64"/>
      <c r="BD806" s="64"/>
      <c r="BE806" s="64"/>
      <c r="BF806" s="64"/>
      <c r="BG806" s="64"/>
      <c r="BH806" s="64"/>
      <c r="BI806" s="64"/>
      <c r="BJ806" s="64"/>
      <c r="BK806" s="64"/>
      <c r="BL806" s="64"/>
      <c r="BM806" s="64"/>
      <c r="BN806" s="64"/>
      <c r="BO806" s="64"/>
      <c r="BP806" s="64"/>
      <c r="BQ806" s="64"/>
      <c r="BR806" s="64"/>
      <c r="BS806" s="64"/>
      <c r="BT806" s="64"/>
      <c r="BU806" s="64"/>
      <c r="BV806" s="64"/>
      <c r="BW806" s="64"/>
      <c r="BX806" s="64"/>
      <c r="BY806" s="64"/>
      <c r="BZ806" s="64"/>
      <c r="CA806" s="64"/>
      <c r="CB806" s="64"/>
      <c r="CC806" s="64"/>
      <c r="CD806" s="64"/>
      <c r="CE806" s="64"/>
      <c r="CF806" s="64"/>
      <c r="CG806" s="64"/>
      <c r="CH806" s="64"/>
      <c r="CI806" s="64"/>
      <c r="CJ806" s="64"/>
      <c r="CK806" s="64"/>
      <c r="CL806" s="64"/>
      <c r="CM806" s="64"/>
      <c r="CN806" s="64"/>
      <c r="CO806" s="64"/>
      <c r="CP806" s="64"/>
      <c r="CQ806" s="64"/>
      <c r="CR806" s="64"/>
      <c r="CS806" s="64"/>
      <c r="CT806" s="64"/>
      <c r="CU806" s="64"/>
      <c r="CV806" s="64"/>
      <c r="CW806" s="64"/>
      <c r="CX806" s="64"/>
      <c r="CY806" s="64"/>
      <c r="CZ806" s="64"/>
      <c r="DA806" s="64"/>
      <c r="DB806" s="64"/>
      <c r="DC806" s="64"/>
      <c r="DD806" s="64"/>
      <c r="DE806" s="64"/>
      <c r="DF806" s="64"/>
      <c r="DG806" s="64"/>
      <c r="DH806" s="64"/>
      <c r="DI806" s="64"/>
      <c r="DJ806" s="64"/>
      <c r="DK806" s="64"/>
      <c r="DL806" s="64"/>
      <c r="DM806" s="64"/>
      <c r="DN806" s="64"/>
      <c r="DO806" s="64"/>
      <c r="DP806" s="64"/>
      <c r="DQ806" s="64"/>
      <c r="DR806" s="64"/>
      <c r="DS806" s="64"/>
      <c r="DT806" s="64"/>
      <c r="DU806" s="64"/>
      <c r="DV806" s="64"/>
      <c r="DW806" s="64"/>
      <c r="DX806" s="64"/>
      <c r="DY806" s="64"/>
      <c r="DZ806" s="64"/>
      <c r="EA806" s="64"/>
      <c r="EB806" s="64"/>
      <c r="EC806" s="64"/>
      <c r="ED806" s="64"/>
      <c r="EE806" s="64"/>
      <c r="EF806" s="64"/>
      <c r="EG806" s="64"/>
      <c r="EH806" s="64"/>
      <c r="EI806" s="64"/>
      <c r="EJ806" s="64"/>
      <c r="EK806" s="64"/>
      <c r="EL806" s="64"/>
    </row>
    <row r="807" spans="1:142" s="31" customFormat="1">
      <c r="B807" s="31" t="s">
        <v>715</v>
      </c>
      <c r="C807" s="31" t="s">
        <v>506</v>
      </c>
      <c r="E807" s="18"/>
      <c r="F807" s="18"/>
      <c r="G807" s="18"/>
      <c r="H807" s="18"/>
      <c r="I807" s="64">
        <v>3.78</v>
      </c>
      <c r="J807" s="64">
        <v>4.12</v>
      </c>
      <c r="K807" s="64">
        <v>0.50360000000000005</v>
      </c>
      <c r="L807" s="64">
        <v>74.989999999999995</v>
      </c>
      <c r="M807" s="64">
        <v>7.8E-2</v>
      </c>
      <c r="N807" s="64">
        <v>9.4E-2</v>
      </c>
      <c r="O807" s="64">
        <v>0.60029999999999994</v>
      </c>
      <c r="P807" s="64">
        <v>9.9900000000000003E-2</v>
      </c>
      <c r="Q807" s="64">
        <v>12.08</v>
      </c>
      <c r="R807" s="64">
        <v>2.1399999999999999E-2</v>
      </c>
      <c r="S807" s="64">
        <v>96.3673</v>
      </c>
      <c r="V807" s="64">
        <v>3.9224923807142051</v>
      </c>
      <c r="W807" s="64"/>
      <c r="X807" s="64">
        <v>4.2753091556990803</v>
      </c>
      <c r="Y807" s="64"/>
      <c r="Z807" s="64">
        <v>0.52258390553642164</v>
      </c>
      <c r="AA807" s="64"/>
      <c r="AB807" s="64">
        <v>77.816852812105338</v>
      </c>
      <c r="AC807" s="64"/>
      <c r="AD807" s="64">
        <v>8.0940318967118507E-2</v>
      </c>
      <c r="AE807" s="64"/>
      <c r="AF807" s="64">
        <v>9.7543461319347963E-2</v>
      </c>
      <c r="AG807" s="64"/>
      <c r="AH807" s="62">
        <v>0.62292914712770819</v>
      </c>
      <c r="AI807" s="62"/>
      <c r="AJ807" s="64">
        <v>0.10366587006173256</v>
      </c>
      <c r="AK807" s="64"/>
      <c r="AL807" s="64">
        <v>12.535372475933226</v>
      </c>
      <c r="AM807" s="64"/>
      <c r="AN807" s="64">
        <v>2.2206702896106875E-2</v>
      </c>
      <c r="AO807" s="64"/>
      <c r="AP807" s="64">
        <v>8.1978015364132855</v>
      </c>
      <c r="AQ807" s="64">
        <f t="shared" si="1088"/>
        <v>1.8932038834951457E-2</v>
      </c>
      <c r="AR807" s="64">
        <f t="shared" si="1089"/>
        <v>961.41025641025635</v>
      </c>
      <c r="AS807" s="64">
        <f t="shared" si="1090"/>
        <v>18.20145631067961</v>
      </c>
      <c r="AT807" s="64">
        <f t="shared" si="1091"/>
        <v>0.15658837248042648</v>
      </c>
      <c r="AU807" s="64">
        <f t="shared" si="1092"/>
        <v>5.3574468085106384</v>
      </c>
      <c r="AV807" s="64">
        <f t="shared" si="1093"/>
        <v>6.4564102564102575</v>
      </c>
      <c r="AW807" s="64">
        <f t="shared" si="1094"/>
        <v>6.715562074943328E-3</v>
      </c>
      <c r="AX807" s="64">
        <f t="shared" si="1095"/>
        <v>15.729585006693439</v>
      </c>
      <c r="AY807" s="64"/>
      <c r="AZ807" s="64"/>
      <c r="BA807" s="64"/>
      <c r="BB807" s="64"/>
      <c r="BC807" s="64"/>
      <c r="BD807" s="64"/>
      <c r="BE807" s="64"/>
      <c r="BF807" s="64"/>
      <c r="BG807" s="64"/>
      <c r="BH807" s="64"/>
      <c r="BI807" s="64"/>
      <c r="BJ807" s="64"/>
      <c r="BK807" s="64"/>
      <c r="BL807" s="64"/>
      <c r="BM807" s="64"/>
      <c r="BN807" s="64"/>
      <c r="BO807" s="64"/>
      <c r="BP807" s="64"/>
      <c r="BQ807" s="64"/>
      <c r="BR807" s="64"/>
      <c r="BS807" s="64"/>
      <c r="BT807" s="64"/>
      <c r="BU807" s="64"/>
      <c r="BV807" s="64"/>
      <c r="BW807" s="64"/>
      <c r="BX807" s="64"/>
      <c r="BY807" s="64"/>
      <c r="BZ807" s="64"/>
      <c r="CA807" s="64"/>
      <c r="CB807" s="64"/>
      <c r="CC807" s="64"/>
      <c r="CD807" s="64"/>
      <c r="CE807" s="64"/>
      <c r="CF807" s="64"/>
      <c r="CG807" s="64"/>
      <c r="CH807" s="64"/>
      <c r="CI807" s="64"/>
      <c r="CJ807" s="64"/>
      <c r="CK807" s="64"/>
      <c r="CL807" s="64"/>
      <c r="CM807" s="64"/>
      <c r="CN807" s="64"/>
      <c r="CO807" s="64"/>
      <c r="CP807" s="64"/>
      <c r="CQ807" s="64"/>
      <c r="CR807" s="64"/>
      <c r="CS807" s="64"/>
      <c r="CT807" s="64"/>
      <c r="CU807" s="64"/>
      <c r="CV807" s="64"/>
      <c r="CW807" s="64"/>
      <c r="CX807" s="64"/>
      <c r="CY807" s="64"/>
      <c r="CZ807" s="64"/>
      <c r="DA807" s="64"/>
      <c r="DB807" s="64"/>
      <c r="DC807" s="64"/>
      <c r="DD807" s="64"/>
      <c r="DE807" s="64"/>
      <c r="DF807" s="64"/>
      <c r="DG807" s="64"/>
      <c r="DH807" s="64"/>
      <c r="DI807" s="64"/>
      <c r="DJ807" s="64"/>
      <c r="DK807" s="64"/>
      <c r="DL807" s="64"/>
      <c r="DM807" s="64"/>
      <c r="DN807" s="64"/>
      <c r="DO807" s="64"/>
      <c r="DP807" s="64"/>
      <c r="DQ807" s="64"/>
      <c r="DR807" s="64"/>
      <c r="DS807" s="64"/>
      <c r="DT807" s="64"/>
      <c r="DU807" s="64"/>
      <c r="DV807" s="64"/>
      <c r="DW807" s="64"/>
      <c r="DX807" s="64"/>
      <c r="DY807" s="64"/>
      <c r="DZ807" s="64"/>
      <c r="EA807" s="64"/>
      <c r="EB807" s="64"/>
      <c r="EC807" s="64"/>
      <c r="ED807" s="64"/>
      <c r="EE807" s="64"/>
      <c r="EF807" s="64"/>
      <c r="EG807" s="64"/>
      <c r="EH807" s="64"/>
      <c r="EI807" s="64"/>
      <c r="EJ807" s="64"/>
      <c r="EK807" s="64"/>
      <c r="EL807" s="64"/>
    </row>
    <row r="808" spans="1:142" s="31" customFormat="1">
      <c r="B808" s="31" t="s">
        <v>716</v>
      </c>
      <c r="C808" s="31" t="s">
        <v>506</v>
      </c>
      <c r="E808" s="18"/>
      <c r="F808" s="18"/>
      <c r="G808" s="18"/>
      <c r="H808" s="18"/>
      <c r="I808" s="64">
        <v>3.58</v>
      </c>
      <c r="J808" s="64">
        <v>4.1100000000000003</v>
      </c>
      <c r="K808" s="64">
        <v>0.47460000000000002</v>
      </c>
      <c r="L808" s="64">
        <v>74.34</v>
      </c>
      <c r="M808" s="64">
        <v>7.1599999999999997E-2</v>
      </c>
      <c r="N808" s="64">
        <v>5.1799999999999999E-2</v>
      </c>
      <c r="O808" s="64">
        <v>0.58630000000000004</v>
      </c>
      <c r="P808" s="64">
        <v>8.3900000000000002E-2</v>
      </c>
      <c r="Q808" s="64">
        <v>12.06</v>
      </c>
      <c r="R808" s="64">
        <v>1.7999999999999999E-2</v>
      </c>
      <c r="S808" s="64">
        <v>95.376300000000001</v>
      </c>
      <c r="V808" s="64">
        <v>3.7535530315183121</v>
      </c>
      <c r="W808" s="64"/>
      <c r="X808" s="64">
        <v>4.3092466367430911</v>
      </c>
      <c r="Y808" s="64"/>
      <c r="Z808" s="64">
        <v>0.49760789630128244</v>
      </c>
      <c r="AA808" s="64"/>
      <c r="AB808" s="64">
        <v>77.943891721528303</v>
      </c>
      <c r="AC808" s="64"/>
      <c r="AD808" s="64">
        <v>7.507106063036624E-2</v>
      </c>
      <c r="AE808" s="64"/>
      <c r="AF808" s="64">
        <v>5.4311186321968873E-2</v>
      </c>
      <c r="AG808" s="64"/>
      <c r="AH808" s="62">
        <v>0.61472294479865552</v>
      </c>
      <c r="AI808" s="62"/>
      <c r="AJ808" s="64">
        <v>8.7967346185582801E-2</v>
      </c>
      <c r="AK808" s="64"/>
      <c r="AL808" s="64">
        <v>12.644650715114761</v>
      </c>
      <c r="AM808" s="64"/>
      <c r="AN808" s="64">
        <v>1.887261300763397E-2</v>
      </c>
      <c r="AO808" s="64"/>
      <c r="AP808" s="64">
        <v>8.0627996682614036</v>
      </c>
      <c r="AQ808" s="64">
        <f t="shared" si="1088"/>
        <v>1.742092457420924E-2</v>
      </c>
      <c r="AR808" s="64">
        <f t="shared" si="1089"/>
        <v>1038.2681564245811</v>
      </c>
      <c r="AS808" s="64">
        <f t="shared" si="1090"/>
        <v>18.087591240875909</v>
      </c>
      <c r="AT808" s="64">
        <f t="shared" si="1091"/>
        <v>8.8350673716527356E-2</v>
      </c>
      <c r="AU808" s="64">
        <f t="shared" si="1092"/>
        <v>9.1621621621621632</v>
      </c>
      <c r="AV808" s="64">
        <f t="shared" si="1093"/>
        <v>6.628491620111733</v>
      </c>
      <c r="AW808" s="64">
        <f t="shared" si="1094"/>
        <v>6.3841807909604522E-3</v>
      </c>
      <c r="AX808" s="64">
        <f t="shared" si="1095"/>
        <v>9.8404255319148923</v>
      </c>
      <c r="AY808" s="64"/>
      <c r="AZ808" s="64"/>
      <c r="BA808" s="64"/>
      <c r="BB808" s="64"/>
      <c r="BC808" s="64"/>
      <c r="BD808" s="64"/>
      <c r="BE808" s="64"/>
      <c r="BF808" s="64"/>
      <c r="BG808" s="64"/>
      <c r="BH808" s="64"/>
      <c r="BI808" s="64"/>
      <c r="BJ808" s="64"/>
      <c r="BK808" s="64"/>
      <c r="BL808" s="64"/>
      <c r="BM808" s="64"/>
      <c r="BN808" s="64"/>
      <c r="BO808" s="64"/>
      <c r="BP808" s="64"/>
      <c r="BQ808" s="64"/>
      <c r="BR808" s="64"/>
      <c r="BS808" s="64"/>
      <c r="BT808" s="64"/>
      <c r="BU808" s="64"/>
      <c r="BV808" s="64"/>
      <c r="BW808" s="64"/>
      <c r="BX808" s="64"/>
      <c r="BY808" s="64"/>
      <c r="BZ808" s="64"/>
      <c r="CA808" s="64"/>
      <c r="CB808" s="64"/>
      <c r="CC808" s="64"/>
      <c r="CD808" s="64"/>
      <c r="CE808" s="64"/>
      <c r="CF808" s="64"/>
      <c r="CG808" s="64"/>
      <c r="CH808" s="64"/>
      <c r="CI808" s="64"/>
      <c r="CJ808" s="64"/>
      <c r="CK808" s="64"/>
      <c r="CL808" s="64"/>
      <c r="CM808" s="64"/>
      <c r="CN808" s="64"/>
      <c r="CO808" s="64"/>
      <c r="CP808" s="64"/>
      <c r="CQ808" s="64"/>
      <c r="CR808" s="64"/>
      <c r="CS808" s="64"/>
      <c r="CT808" s="64"/>
      <c r="CU808" s="64"/>
      <c r="CV808" s="64"/>
      <c r="CW808" s="64"/>
      <c r="CX808" s="64"/>
      <c r="CY808" s="64"/>
      <c r="CZ808" s="64"/>
      <c r="DA808" s="64"/>
      <c r="DB808" s="64"/>
      <c r="DC808" s="64"/>
      <c r="DD808" s="64"/>
      <c r="DE808" s="64"/>
      <c r="DF808" s="64"/>
      <c r="DG808" s="64"/>
      <c r="DH808" s="64"/>
      <c r="DI808" s="64"/>
      <c r="DJ808" s="64"/>
      <c r="DK808" s="64"/>
      <c r="DL808" s="64"/>
      <c r="DM808" s="64"/>
      <c r="DN808" s="64"/>
      <c r="DO808" s="64"/>
      <c r="DP808" s="64"/>
      <c r="DQ808" s="64"/>
      <c r="DR808" s="64"/>
      <c r="DS808" s="64"/>
      <c r="DT808" s="64"/>
      <c r="DU808" s="64"/>
      <c r="DV808" s="64"/>
      <c r="DW808" s="64"/>
      <c r="DX808" s="64"/>
      <c r="DY808" s="64"/>
      <c r="DZ808" s="64"/>
      <c r="EA808" s="64"/>
      <c r="EB808" s="64"/>
      <c r="EC808" s="64"/>
      <c r="ED808" s="64"/>
      <c r="EE808" s="64"/>
      <c r="EF808" s="64"/>
      <c r="EG808" s="64"/>
      <c r="EH808" s="64"/>
      <c r="EI808" s="64"/>
      <c r="EJ808" s="64"/>
      <c r="EK808" s="64"/>
      <c r="EL808" s="64"/>
    </row>
    <row r="809" spans="1:142" s="35" customFormat="1">
      <c r="B809" s="35" t="s">
        <v>717</v>
      </c>
      <c r="E809" s="1"/>
      <c r="F809" s="1"/>
      <c r="G809" s="1"/>
      <c r="H809" s="1"/>
      <c r="I809" s="68">
        <f t="shared" ref="I809:BT809" si="1096">AVERAGE(I794:I808)</f>
        <v>3.647333333333334</v>
      </c>
      <c r="J809" s="68">
        <f t="shared" si="1096"/>
        <v>3.9786666666666668</v>
      </c>
      <c r="K809" s="68">
        <f t="shared" si="1096"/>
        <v>0.47194666666666663</v>
      </c>
      <c r="L809" s="68">
        <f t="shared" si="1096"/>
        <v>74.957333333333324</v>
      </c>
      <c r="M809" s="68">
        <f t="shared" si="1096"/>
        <v>8.2433333333333331E-2</v>
      </c>
      <c r="N809" s="68">
        <f t="shared" si="1096"/>
        <v>9.1439999999999994E-2</v>
      </c>
      <c r="O809" s="68">
        <f t="shared" si="1096"/>
        <v>0.64282666666666666</v>
      </c>
      <c r="P809" s="68">
        <f t="shared" si="1096"/>
        <v>5.8279999999999998E-2</v>
      </c>
      <c r="Q809" s="68">
        <f t="shared" si="1096"/>
        <v>12.04</v>
      </c>
      <c r="R809" s="68">
        <f t="shared" si="1096"/>
        <v>2.198E-2</v>
      </c>
      <c r="S809" s="68">
        <f t="shared" si="1096"/>
        <v>95.99233333333332</v>
      </c>
      <c r="V809" s="68">
        <f t="shared" si="1096"/>
        <v>3.799268191834102</v>
      </c>
      <c r="W809" s="68">
        <f>STDEV(V794:V808)</f>
        <v>0.18765488862257948</v>
      </c>
      <c r="X809" s="68">
        <f t="shared" si="1096"/>
        <v>4.144744233575727</v>
      </c>
      <c r="Y809" s="68">
        <f>STDEV(X794:X808)</f>
        <v>0.30568768897288723</v>
      </c>
      <c r="Z809" s="68">
        <f t="shared" si="1096"/>
        <v>0.49174183552668388</v>
      </c>
      <c r="AA809" s="68">
        <f>STDEV(Z794:Z808)</f>
        <v>0.1147062139731735</v>
      </c>
      <c r="AB809" s="68">
        <f t="shared" si="1096"/>
        <v>78.086507665724639</v>
      </c>
      <c r="AC809" s="68">
        <f>STDEV(AB794:AB808)</f>
        <v>0.22488876694474036</v>
      </c>
      <c r="AD809" s="68">
        <f t="shared" si="1096"/>
        <v>8.5880262646400543E-2</v>
      </c>
      <c r="AE809" s="68">
        <f>STDEV(AD794:AD808)</f>
        <v>1.5992798282891758E-2</v>
      </c>
      <c r="AF809" s="68">
        <f t="shared" si="1096"/>
        <v>9.5361129971423972E-2</v>
      </c>
      <c r="AG809" s="68">
        <f>STDEV(AF794:AF808)</f>
        <v>4.8716628911011035E-2</v>
      </c>
      <c r="AH809" s="68">
        <f t="shared" si="1096"/>
        <v>0.66986650423854444</v>
      </c>
      <c r="AI809" s="68">
        <f>STDEV(AH794:AH808)</f>
        <v>0.14240231690460031</v>
      </c>
      <c r="AJ809" s="68">
        <f t="shared" si="1096"/>
        <v>6.0716875414329421E-2</v>
      </c>
      <c r="AK809" s="68">
        <f>STDEV(AJ794:AJ808)</f>
        <v>3.2748064513286594E-2</v>
      </c>
      <c r="AL809" s="68">
        <f t="shared" si="1096"/>
        <v>12.542907874583877</v>
      </c>
      <c r="AM809" s="68">
        <f>STDEV(AL794:AL808)</f>
        <v>0.13836629962021141</v>
      </c>
      <c r="AN809" s="68">
        <f t="shared" si="1096"/>
        <v>2.2908236783663775E-2</v>
      </c>
      <c r="AO809" s="68">
        <f>STDEV(AN794:AN808)</f>
        <v>1.6899555050274916E-2</v>
      </c>
      <c r="AP809" s="68">
        <f t="shared" si="1096"/>
        <v>7.9440124254098281</v>
      </c>
      <c r="AQ809" s="68">
        <f t="shared" si="1096"/>
        <v>2.1015576518054403E-2</v>
      </c>
      <c r="AR809" s="68">
        <f t="shared" si="1096"/>
        <v>938.75590814708266</v>
      </c>
      <c r="AS809" s="68">
        <f t="shared" si="1096"/>
        <v>18.948692775033738</v>
      </c>
      <c r="AT809" s="68">
        <f t="shared" si="1096"/>
        <v>0.13745449128890877</v>
      </c>
      <c r="AU809" s="68">
        <f t="shared" si="1096"/>
        <v>6.4416638848972045</v>
      </c>
      <c r="AV809" s="68">
        <f t="shared" si="1096"/>
        <v>5.826925049732071</v>
      </c>
      <c r="AW809" s="68">
        <f t="shared" si="1096"/>
        <v>6.2993532131145743E-3</v>
      </c>
      <c r="AX809" s="68">
        <f t="shared" si="1096"/>
        <v>16.118848918250521</v>
      </c>
      <c r="AY809" s="68">
        <f t="shared" si="1096"/>
        <v>49.616666666666674</v>
      </c>
      <c r="AZ809" s="68" t="e">
        <f t="shared" si="1096"/>
        <v>#DIV/0!</v>
      </c>
      <c r="BA809" s="68" t="e">
        <f t="shared" si="1096"/>
        <v>#DIV/0!</v>
      </c>
      <c r="BB809" s="68" t="e">
        <f t="shared" si="1096"/>
        <v>#DIV/0!</v>
      </c>
      <c r="BC809" s="68">
        <f t="shared" si="1096"/>
        <v>4788.5</v>
      </c>
      <c r="BD809" s="68">
        <f t="shared" si="1096"/>
        <v>4.4866666666666664</v>
      </c>
      <c r="BE809" s="68" t="e">
        <f t="shared" si="1096"/>
        <v>#DIV/0!</v>
      </c>
      <c r="BF809" s="68" t="e">
        <f t="shared" si="1096"/>
        <v>#DIV/0!</v>
      </c>
      <c r="BG809" s="68" t="e">
        <f t="shared" si="1096"/>
        <v>#DIV/0!</v>
      </c>
      <c r="BH809" s="68" t="e">
        <f t="shared" si="1096"/>
        <v>#DIV/0!</v>
      </c>
      <c r="BI809" s="68">
        <f t="shared" si="1096"/>
        <v>0.35</v>
      </c>
      <c r="BJ809" s="68" t="e">
        <f t="shared" si="1096"/>
        <v>#DIV/0!</v>
      </c>
      <c r="BK809" s="68" t="e">
        <f t="shared" si="1096"/>
        <v>#DIV/0!</v>
      </c>
      <c r="BL809" s="68" t="e">
        <f t="shared" si="1096"/>
        <v>#DIV/0!</v>
      </c>
      <c r="BM809" s="68">
        <f t="shared" si="1096"/>
        <v>173.91333333333333</v>
      </c>
      <c r="BN809" s="68">
        <f t="shared" si="1096"/>
        <v>67.766666666666666</v>
      </c>
      <c r="BO809" s="68">
        <f t="shared" si="1096"/>
        <v>11.950000000000001</v>
      </c>
      <c r="BP809" s="68">
        <f t="shared" si="1096"/>
        <v>53.800000000000004</v>
      </c>
      <c r="BQ809" s="68">
        <f t="shared" si="1096"/>
        <v>7.9233333333333329</v>
      </c>
      <c r="BR809" s="68" t="e">
        <f t="shared" si="1096"/>
        <v>#DIV/0!</v>
      </c>
      <c r="BS809" s="68">
        <f t="shared" si="1096"/>
        <v>8.0933333333333337</v>
      </c>
      <c r="BT809" s="68">
        <f t="shared" si="1096"/>
        <v>1187.8666666666668</v>
      </c>
      <c r="BU809" s="68">
        <f t="shared" ref="BU809:EF809" si="1097">AVERAGE(BU794:BU808)</f>
        <v>14.49</v>
      </c>
      <c r="BV809" s="68">
        <f t="shared" si="1097"/>
        <v>30.850000000000005</v>
      </c>
      <c r="BW809" s="68">
        <f t="shared" si="1097"/>
        <v>3.3000000000000003</v>
      </c>
      <c r="BX809" s="68">
        <f t="shared" si="1097"/>
        <v>10.936666666666667</v>
      </c>
      <c r="BY809" s="68">
        <f t="shared" si="1097"/>
        <v>2.5</v>
      </c>
      <c r="BZ809" s="68">
        <f t="shared" si="1097"/>
        <v>0.46499999999999997</v>
      </c>
      <c r="CA809" s="68">
        <f t="shared" si="1097"/>
        <v>2.6666666666666665</v>
      </c>
      <c r="CB809" s="68">
        <f t="shared" si="1097"/>
        <v>0.39200000000000002</v>
      </c>
      <c r="CC809" s="68">
        <f t="shared" si="1097"/>
        <v>2.04</v>
      </c>
      <c r="CD809" s="68">
        <f t="shared" si="1097"/>
        <v>0.44399999999999995</v>
      </c>
      <c r="CE809" s="68">
        <f t="shared" si="1097"/>
        <v>1.1933333333333334</v>
      </c>
      <c r="CF809" s="68">
        <f t="shared" si="1097"/>
        <v>0.30033333333333334</v>
      </c>
      <c r="CG809" s="68">
        <f t="shared" si="1097"/>
        <v>1.2</v>
      </c>
      <c r="CH809" s="68" t="e">
        <f t="shared" si="1097"/>
        <v>#DIV/0!</v>
      </c>
      <c r="CI809" s="68">
        <f t="shared" si="1097"/>
        <v>2.33</v>
      </c>
      <c r="CJ809" s="68">
        <f t="shared" si="1097"/>
        <v>0.72500000000000009</v>
      </c>
      <c r="CK809" s="68">
        <f t="shared" si="1097"/>
        <v>12.773333333333332</v>
      </c>
      <c r="CL809" s="68">
        <f t="shared" si="1097"/>
        <v>11.99</v>
      </c>
      <c r="CM809" s="68">
        <f t="shared" si="1097"/>
        <v>5.59</v>
      </c>
      <c r="CN809" s="68">
        <f t="shared" si="1097"/>
        <v>1.2071464658360112</v>
      </c>
      <c r="CO809" s="68" t="e">
        <f t="shared" si="1097"/>
        <v>#VALUE!</v>
      </c>
      <c r="CP809" s="68">
        <f t="shared" si="1097"/>
        <v>12.016786487278788</v>
      </c>
      <c r="CQ809" s="68">
        <f t="shared" si="1097"/>
        <v>5.7884937573653543</v>
      </c>
      <c r="CR809" s="68" t="e">
        <f t="shared" si="1097"/>
        <v>#VALUE!</v>
      </c>
      <c r="CS809" s="68">
        <f t="shared" si="1097"/>
        <v>6.6491351917110926</v>
      </c>
      <c r="CT809" s="68">
        <f t="shared" si="1097"/>
        <v>1.1732678724325238</v>
      </c>
      <c r="CU809" s="68">
        <f t="shared" si="1097"/>
        <v>4.1549240206744722</v>
      </c>
      <c r="CV809" s="68">
        <f t="shared" si="1097"/>
        <v>4.5637789758923429E-2</v>
      </c>
      <c r="CW809" s="68">
        <f t="shared" si="1097"/>
        <v>38.571521785200005</v>
      </c>
      <c r="CX809" s="68">
        <f t="shared" si="1097"/>
        <v>2.5149132843062341</v>
      </c>
      <c r="CY809" s="68">
        <f t="shared" si="1097"/>
        <v>0.46623194196071593</v>
      </c>
      <c r="CZ809" s="68">
        <f t="shared" si="1097"/>
        <v>82.354264838245697</v>
      </c>
      <c r="DA809" s="68">
        <f t="shared" si="1097"/>
        <v>0.44797016170720955</v>
      </c>
      <c r="DB809" s="68">
        <f t="shared" si="1097"/>
        <v>6.8517476168110791</v>
      </c>
      <c r="DC809" s="68" t="e">
        <f t="shared" si="1097"/>
        <v>#VALUE!</v>
      </c>
      <c r="DD809" s="68">
        <f t="shared" si="1097"/>
        <v>99.14812017272213</v>
      </c>
      <c r="DE809" s="68" t="e">
        <f t="shared" si="1097"/>
        <v>#VALUE!</v>
      </c>
      <c r="DF809" s="68">
        <f t="shared" si="1097"/>
        <v>150.65919382531123</v>
      </c>
      <c r="DG809" s="68">
        <f t="shared" si="1097"/>
        <v>0.66086806724725333</v>
      </c>
      <c r="DH809" s="68">
        <f t="shared" si="1097"/>
        <v>76.398821128441426</v>
      </c>
      <c r="DI809" s="68">
        <f t="shared" si="1097"/>
        <v>15.909724732571197</v>
      </c>
      <c r="DJ809" s="68">
        <f t="shared" si="1097"/>
        <v>2.5647125564191851</v>
      </c>
      <c r="DK809" s="68">
        <f t="shared" si="1097"/>
        <v>22.139930838191486</v>
      </c>
      <c r="DL809" s="68" t="e">
        <f t="shared" si="1097"/>
        <v>#REF!</v>
      </c>
      <c r="DM809" s="68">
        <f t="shared" si="1097"/>
        <v>6.8244006072882195</v>
      </c>
      <c r="DN809" s="68" t="e">
        <f t="shared" si="1097"/>
        <v>#VALUE!</v>
      </c>
      <c r="DO809" s="68">
        <f t="shared" si="1097"/>
        <v>1.8398717270636027</v>
      </c>
      <c r="DP809" s="68" t="e">
        <f t="shared" si="1097"/>
        <v>#VALUE!</v>
      </c>
      <c r="DQ809" s="68" t="e">
        <f t="shared" si="1097"/>
        <v>#VALUE!</v>
      </c>
      <c r="DR809" s="68">
        <f t="shared" si="1097"/>
        <v>0.14764185826372137</v>
      </c>
      <c r="DS809" s="68" t="e">
        <f t="shared" si="1097"/>
        <v>#VALUE!</v>
      </c>
      <c r="DT809" s="68">
        <f t="shared" si="1097"/>
        <v>13.561957063438896</v>
      </c>
      <c r="DU809" s="68">
        <f t="shared" si="1097"/>
        <v>0.22884978287222779</v>
      </c>
      <c r="DV809" s="68">
        <f t="shared" si="1097"/>
        <v>4.6515936313202909E-2</v>
      </c>
      <c r="DW809" s="68" t="e">
        <f t="shared" si="1097"/>
        <v>#VALUE!</v>
      </c>
      <c r="DX809" s="68" t="e">
        <f t="shared" si="1097"/>
        <v>#REF!</v>
      </c>
      <c r="DY809" s="68">
        <f t="shared" si="1097"/>
        <v>14.488997484770502</v>
      </c>
      <c r="DZ809" s="68" t="e">
        <f t="shared" si="1097"/>
        <v>#REF!</v>
      </c>
      <c r="EA809" s="68">
        <f t="shared" si="1097"/>
        <v>23.57084596979125</v>
      </c>
      <c r="EB809" s="68">
        <f t="shared" si="1097"/>
        <v>1.4224842019619777</v>
      </c>
      <c r="EC809" s="68">
        <f t="shared" si="1097"/>
        <v>21.482485467305199</v>
      </c>
      <c r="ED809" s="68">
        <f t="shared" si="1097"/>
        <v>5.570701085313428</v>
      </c>
      <c r="EE809" s="68">
        <f t="shared" si="1097"/>
        <v>6.2077967562671637</v>
      </c>
      <c r="EF809" s="68">
        <f t="shared" si="1097"/>
        <v>0.38817625224270103</v>
      </c>
      <c r="EG809" s="68">
        <f t="shared" ref="EG809:EL809" si="1098">AVERAGE(EG794:EG808)</f>
        <v>8.2354264838245701</v>
      </c>
      <c r="EH809" s="68">
        <f t="shared" si="1098"/>
        <v>24.706279451473709</v>
      </c>
      <c r="EI809" s="68">
        <f t="shared" si="1098"/>
        <v>7.5068406680170421</v>
      </c>
      <c r="EJ809" s="68">
        <f t="shared" si="1098"/>
        <v>23.311597098035794</v>
      </c>
      <c r="EK809" s="68" t="e">
        <f t="shared" si="1098"/>
        <v>#VALUE!</v>
      </c>
      <c r="EL809" s="68">
        <f t="shared" si="1098"/>
        <v>0.77666666666666673</v>
      </c>
    </row>
    <row r="810" spans="1:142" s="36" customFormat="1">
      <c r="B810" s="36" t="s">
        <v>718</v>
      </c>
      <c r="E810" s="90"/>
      <c r="F810" s="90"/>
      <c r="G810" s="90"/>
      <c r="H810" s="90"/>
      <c r="I810" s="69">
        <f>STDEV(I794:I808)</f>
        <v>0.18862156620624065</v>
      </c>
      <c r="J810" s="69">
        <f t="shared" ref="J810:S810" si="1099">STDEV(J794:J808)</f>
        <v>0.29449391617937826</v>
      </c>
      <c r="K810" s="69">
        <f t="shared" si="1099"/>
        <v>0.10931798876061879</v>
      </c>
      <c r="L810" s="69">
        <f t="shared" si="1099"/>
        <v>0.58583843051362228</v>
      </c>
      <c r="M810" s="69">
        <f t="shared" si="1099"/>
        <v>1.5302085136471105E-2</v>
      </c>
      <c r="N810" s="69">
        <f t="shared" si="1099"/>
        <v>4.6495004339944197E-2</v>
      </c>
      <c r="O810" s="69">
        <f t="shared" si="1099"/>
        <v>0.13537012471984555</v>
      </c>
      <c r="P810" s="69">
        <f t="shared" si="1099"/>
        <v>3.1450055643829952E-2</v>
      </c>
      <c r="Q810" s="69">
        <f t="shared" si="1099"/>
        <v>0.13485441885868762</v>
      </c>
      <c r="R810" s="69">
        <f t="shared" si="1099"/>
        <v>1.6206180478887854E-2</v>
      </c>
      <c r="S810" s="69">
        <f t="shared" si="1099"/>
        <v>0.64414338096272949</v>
      </c>
      <c r="V810" s="69"/>
      <c r="W810" s="69"/>
      <c r="X810" s="69"/>
      <c r="Y810" s="69"/>
      <c r="Z810" s="69"/>
      <c r="AA810" s="69"/>
      <c r="AB810" s="69"/>
      <c r="AC810" s="69"/>
      <c r="AD810" s="69"/>
      <c r="AE810" s="69"/>
      <c r="AF810" s="69"/>
      <c r="AG810" s="69"/>
      <c r="AH810" s="69"/>
      <c r="AI810" s="69"/>
      <c r="AJ810" s="69"/>
      <c r="AK810" s="69"/>
      <c r="AL810" s="69"/>
      <c r="AM810" s="69"/>
      <c r="AN810" s="69"/>
      <c r="AO810" s="69"/>
      <c r="AP810" s="69"/>
      <c r="AQ810" s="69"/>
      <c r="AR810" s="69"/>
      <c r="AS810" s="69"/>
      <c r="AT810" s="69"/>
      <c r="AU810" s="69"/>
      <c r="AV810" s="69"/>
      <c r="AW810" s="69"/>
      <c r="AX810" s="69">
        <f t="shared" ref="AX810:DI810" si="1100">STDEV(AX794:AX808)</f>
        <v>6.0023163595135411</v>
      </c>
      <c r="AY810" s="69">
        <f t="shared" si="1100"/>
        <v>3.9808206859055217</v>
      </c>
      <c r="AZ810" s="69" t="e">
        <f t="shared" si="1100"/>
        <v>#DIV/0!</v>
      </c>
      <c r="BA810" s="69" t="e">
        <f t="shared" si="1100"/>
        <v>#DIV/0!</v>
      </c>
      <c r="BB810" s="69" t="e">
        <f t="shared" si="1100"/>
        <v>#DIV/0!</v>
      </c>
      <c r="BC810" s="69">
        <f t="shared" si="1100"/>
        <v>0</v>
      </c>
      <c r="BD810" s="69">
        <f t="shared" si="1100"/>
        <v>1.7394347740956932</v>
      </c>
      <c r="BE810" s="69" t="e">
        <f t="shared" si="1100"/>
        <v>#DIV/0!</v>
      </c>
      <c r="BF810" s="69" t="e">
        <f t="shared" si="1100"/>
        <v>#DIV/0!</v>
      </c>
      <c r="BG810" s="69" t="e">
        <f t="shared" si="1100"/>
        <v>#DIV/0!</v>
      </c>
      <c r="BH810" s="69" t="e">
        <f t="shared" si="1100"/>
        <v>#DIV/0!</v>
      </c>
      <c r="BI810" s="69" t="e">
        <f t="shared" si="1100"/>
        <v>#DIV/0!</v>
      </c>
      <c r="BJ810" s="69" t="e">
        <f t="shared" si="1100"/>
        <v>#DIV/0!</v>
      </c>
      <c r="BK810" s="69" t="e">
        <f t="shared" si="1100"/>
        <v>#DIV/0!</v>
      </c>
      <c r="BL810" s="69" t="e">
        <f t="shared" si="1100"/>
        <v>#DIV/0!</v>
      </c>
      <c r="BM810" s="69">
        <f t="shared" si="1100"/>
        <v>14.296018093627794</v>
      </c>
      <c r="BN810" s="69">
        <f t="shared" si="1100"/>
        <v>4.3967525895066384</v>
      </c>
      <c r="BO810" s="69">
        <f t="shared" si="1100"/>
        <v>0.97872365864936528</v>
      </c>
      <c r="BP810" s="69">
        <f t="shared" si="1100"/>
        <v>4.039220221775488</v>
      </c>
      <c r="BQ810" s="69">
        <f t="shared" si="1100"/>
        <v>0.77468273075713578</v>
      </c>
      <c r="BR810" s="69" t="e">
        <f t="shared" si="1100"/>
        <v>#DIV/0!</v>
      </c>
      <c r="BS810" s="69">
        <f t="shared" si="1100"/>
        <v>0.62268236953789924</v>
      </c>
      <c r="BT810" s="69">
        <f t="shared" si="1100"/>
        <v>32.67799616459574</v>
      </c>
      <c r="BU810" s="69">
        <f t="shared" si="1100"/>
        <v>1.3168523075880605</v>
      </c>
      <c r="BV810" s="69">
        <f t="shared" si="1100"/>
        <v>2.0400735280866726</v>
      </c>
      <c r="BW810" s="69">
        <f t="shared" si="1100"/>
        <v>0.23643180835073793</v>
      </c>
      <c r="BX810" s="69">
        <f t="shared" si="1100"/>
        <v>0.81818905720703294</v>
      </c>
      <c r="BY810" s="69">
        <f t="shared" si="1100"/>
        <v>0.13892443989449804</v>
      </c>
      <c r="BZ810" s="69">
        <f t="shared" si="1100"/>
        <v>0.2333452377915608</v>
      </c>
      <c r="CA810" s="69">
        <f t="shared" si="1100"/>
        <v>1.0173658797764611</v>
      </c>
      <c r="CB810" s="69">
        <f t="shared" si="1100"/>
        <v>0.10465180361560886</v>
      </c>
      <c r="CC810" s="69">
        <f t="shared" si="1100"/>
        <v>0.23515952032609697</v>
      </c>
      <c r="CD810" s="69">
        <f t="shared" si="1100"/>
        <v>5.0911688245431429E-2</v>
      </c>
      <c r="CE810" s="69">
        <f t="shared" si="1100"/>
        <v>0.59467077726531448</v>
      </c>
      <c r="CF810" s="69">
        <f t="shared" si="1100"/>
        <v>0.12996281519470615</v>
      </c>
      <c r="CG810" s="69">
        <f t="shared" si="1100"/>
        <v>7.0710678118654821E-2</v>
      </c>
      <c r="CH810" s="69" t="e">
        <f t="shared" si="1100"/>
        <v>#DIV/0!</v>
      </c>
      <c r="CI810" s="69">
        <f t="shared" si="1100"/>
        <v>0.44643028571099336</v>
      </c>
      <c r="CJ810" s="69">
        <f t="shared" si="1100"/>
        <v>0.12020815280171246</v>
      </c>
      <c r="CK810" s="69">
        <f t="shared" si="1100"/>
        <v>3.4557536563437843</v>
      </c>
      <c r="CL810" s="69">
        <f t="shared" si="1100"/>
        <v>0.58591808301161019</v>
      </c>
      <c r="CM810" s="69">
        <f t="shared" si="1100"/>
        <v>0.75624070242218944</v>
      </c>
      <c r="CN810" s="69">
        <f t="shared" si="1100"/>
        <v>6.3507380874935529E-2</v>
      </c>
      <c r="CO810" s="69" t="e">
        <f t="shared" si="1100"/>
        <v>#VALUE!</v>
      </c>
      <c r="CP810" s="69">
        <f t="shared" si="1100"/>
        <v>0.52096339390798263</v>
      </c>
      <c r="CQ810" s="69">
        <f t="shared" si="1100"/>
        <v>0.22499392320832565</v>
      </c>
      <c r="CR810" s="69" t="e">
        <f t="shared" si="1100"/>
        <v>#VALUE!</v>
      </c>
      <c r="CS810" s="69">
        <f t="shared" si="1100"/>
        <v>0.16134187872175776</v>
      </c>
      <c r="CT810" s="69">
        <f t="shared" si="1100"/>
        <v>0.32115356653454147</v>
      </c>
      <c r="CU810" s="69">
        <f t="shared" si="1100"/>
        <v>0.16628563605785404</v>
      </c>
      <c r="CV810" s="69">
        <f t="shared" si="1100"/>
        <v>3.9555764320162575E-3</v>
      </c>
      <c r="CW810" s="69">
        <f t="shared" si="1100"/>
        <v>1.5372336814707881</v>
      </c>
      <c r="CX810" s="69">
        <f t="shared" si="1100"/>
        <v>0.59142283559440556</v>
      </c>
      <c r="CY810" s="69">
        <f t="shared" si="1100"/>
        <v>5.7514124335129778E-2</v>
      </c>
      <c r="CZ810" s="69">
        <f t="shared" si="1100"/>
        <v>6.3702785115758163</v>
      </c>
      <c r="DA810" s="69">
        <f t="shared" si="1100"/>
        <v>5.7342987527530781E-2</v>
      </c>
      <c r="DB810" s="69">
        <f t="shared" si="1100"/>
        <v>0.39890193361536774</v>
      </c>
      <c r="DC810" s="69" t="e">
        <f t="shared" si="1100"/>
        <v>#VALUE!</v>
      </c>
      <c r="DD810" s="69">
        <f t="shared" si="1100"/>
        <v>2.5563242989407091</v>
      </c>
      <c r="DE810" s="69" t="e">
        <f t="shared" si="1100"/>
        <v>#VALUE!</v>
      </c>
      <c r="DF810" s="69">
        <f t="shared" si="1100"/>
        <v>11.795713065546407</v>
      </c>
      <c r="DG810" s="69">
        <f t="shared" si="1100"/>
        <v>5.5091470738434345E-2</v>
      </c>
      <c r="DH810" s="69">
        <f t="shared" si="1100"/>
        <v>15.689831759487427</v>
      </c>
      <c r="DI810" s="69">
        <f t="shared" si="1100"/>
        <v>0.81625072560010703</v>
      </c>
      <c r="DJ810" s="69">
        <f t="shared" ref="DJ810:EL810" si="1101">STDEV(DJ794:DJ808)</f>
        <v>7.0706638637164532E-2</v>
      </c>
      <c r="DK810" s="69">
        <f t="shared" si="1101"/>
        <v>1.2576499057202377</v>
      </c>
      <c r="DL810" s="69" t="e">
        <f t="shared" si="1101"/>
        <v>#REF!</v>
      </c>
      <c r="DM810" s="69">
        <f t="shared" si="1101"/>
        <v>0.7463199845087426</v>
      </c>
      <c r="DN810" s="69" t="e">
        <f t="shared" si="1101"/>
        <v>#VALUE!</v>
      </c>
      <c r="DO810" s="69">
        <f t="shared" si="1101"/>
        <v>0.24724453920232581</v>
      </c>
      <c r="DP810" s="69" t="e">
        <f t="shared" si="1101"/>
        <v>#VALUE!</v>
      </c>
      <c r="DQ810" s="69" t="e">
        <f t="shared" si="1101"/>
        <v>#VALUE!</v>
      </c>
      <c r="DR810" s="69">
        <f t="shared" si="1101"/>
        <v>1.521044663525418E-2</v>
      </c>
      <c r="DS810" s="69" t="e">
        <f t="shared" si="1101"/>
        <v>#VALUE!</v>
      </c>
      <c r="DT810" s="69">
        <f t="shared" si="1101"/>
        <v>2.7457233001075445</v>
      </c>
      <c r="DU810" s="69">
        <f t="shared" si="1101"/>
        <v>6.6785177550462661E-3</v>
      </c>
      <c r="DV810" s="69">
        <f t="shared" si="1101"/>
        <v>9.5169923519233986E-4</v>
      </c>
      <c r="DW810" s="69" t="e">
        <f t="shared" si="1101"/>
        <v>#VALUE!</v>
      </c>
      <c r="DX810" s="69" t="e">
        <f t="shared" si="1101"/>
        <v>#REF!</v>
      </c>
      <c r="DY810" s="69">
        <f t="shared" si="1101"/>
        <v>0.49243879837147503</v>
      </c>
      <c r="DZ810" s="69" t="e">
        <f t="shared" si="1101"/>
        <v>#REF!</v>
      </c>
      <c r="EA810" s="69">
        <f t="shared" si="1101"/>
        <v>4.2855899969247728</v>
      </c>
      <c r="EB810" s="69">
        <f t="shared" si="1101"/>
        <v>6.1016470264358864E-2</v>
      </c>
      <c r="EC810" s="69">
        <f t="shared" si="1101"/>
        <v>0.12918155413245649</v>
      </c>
      <c r="ED810" s="69">
        <f t="shared" si="1101"/>
        <v>0.6767474154613129</v>
      </c>
      <c r="EE810" s="69">
        <f t="shared" si="1101"/>
        <v>0.38927417171273054</v>
      </c>
      <c r="EF810" s="69">
        <f t="shared" si="1101"/>
        <v>6.2909846145863799E-2</v>
      </c>
      <c r="EG810" s="69">
        <f t="shared" si="1101"/>
        <v>0.6370278511575812</v>
      </c>
      <c r="EH810" s="69">
        <f t="shared" si="1101"/>
        <v>1.9110835534727453</v>
      </c>
      <c r="EI810" s="69">
        <f t="shared" si="1101"/>
        <v>0.82095198295961647</v>
      </c>
      <c r="EJ810" s="69">
        <f t="shared" si="1101"/>
        <v>2.8757062167565186</v>
      </c>
      <c r="EK810" s="69" t="e">
        <f t="shared" si="1101"/>
        <v>#VALUE!</v>
      </c>
      <c r="EL810" s="69">
        <f t="shared" si="1101"/>
        <v>0.14881009523699762</v>
      </c>
    </row>
    <row r="811" spans="1:142"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V811" s="58"/>
      <c r="W811" s="58"/>
      <c r="X811" s="58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8"/>
      <c r="AN811" s="58"/>
      <c r="AO811" s="58"/>
      <c r="AP811" s="58"/>
      <c r="AQ811" s="58"/>
      <c r="AR811" s="58"/>
      <c r="AS811" s="58"/>
      <c r="AT811" s="58"/>
      <c r="AU811" s="58"/>
      <c r="AV811" s="58"/>
      <c r="AW811" s="58"/>
      <c r="AX811" s="58"/>
      <c r="AY811" s="58"/>
      <c r="AZ811" s="58"/>
      <c r="BA811" s="58"/>
      <c r="BB811" s="58"/>
      <c r="BC811" s="58"/>
      <c r="BD811" s="58"/>
      <c r="BE811" s="58"/>
      <c r="BF811" s="58"/>
      <c r="BG811" s="58"/>
      <c r="BH811" s="58"/>
      <c r="BI811" s="58"/>
      <c r="BJ811" s="58"/>
      <c r="BK811" s="58"/>
      <c r="BL811" s="58"/>
      <c r="BM811" s="58"/>
      <c r="BN811" s="58"/>
      <c r="BO811" s="58"/>
      <c r="BP811" s="58"/>
      <c r="BQ811" s="58"/>
      <c r="BR811" s="58"/>
      <c r="BS811" s="58"/>
      <c r="BT811" s="58"/>
      <c r="BU811" s="58"/>
      <c r="BV811" s="58"/>
      <c r="BW811" s="58"/>
      <c r="BX811" s="58"/>
      <c r="BY811" s="58"/>
      <c r="BZ811" s="58"/>
      <c r="CA811" s="58"/>
      <c r="CB811" s="58"/>
      <c r="CC811" s="58"/>
      <c r="CD811" s="58"/>
      <c r="CE811" s="58"/>
      <c r="CF811" s="58"/>
      <c r="CG811" s="58"/>
      <c r="CH811" s="58"/>
      <c r="CI811" s="58"/>
      <c r="CJ811" s="58"/>
      <c r="CK811" s="58"/>
      <c r="CL811" s="58"/>
      <c r="CM811" s="58"/>
      <c r="CN811" s="58"/>
      <c r="CO811" s="58"/>
      <c r="CP811" s="58"/>
      <c r="CQ811" s="58"/>
      <c r="CR811" s="58"/>
      <c r="CS811" s="58"/>
      <c r="CT811" s="58"/>
      <c r="CU811" s="58"/>
      <c r="CV811" s="58"/>
      <c r="CW811" s="58"/>
      <c r="CX811" s="58"/>
      <c r="CY811" s="58"/>
      <c r="CZ811" s="58"/>
      <c r="DA811" s="58"/>
      <c r="DB811" s="58"/>
      <c r="DC811" s="58"/>
      <c r="DD811" s="58"/>
      <c r="DE811" s="58"/>
      <c r="DF811" s="58"/>
      <c r="DG811" s="58"/>
      <c r="DH811" s="58"/>
      <c r="DI811" s="58"/>
      <c r="DJ811" s="58"/>
      <c r="DK811" s="58"/>
      <c r="DL811" s="58"/>
      <c r="DM811" s="58"/>
      <c r="DN811" s="58"/>
      <c r="DO811" s="58"/>
      <c r="DP811" s="58"/>
      <c r="DQ811" s="58"/>
      <c r="DR811" s="58"/>
      <c r="DS811" s="58"/>
      <c r="DT811" s="58"/>
      <c r="DU811" s="58"/>
      <c r="DV811" s="58"/>
      <c r="DW811" s="58"/>
      <c r="DX811" s="58"/>
      <c r="DY811" s="58"/>
      <c r="DZ811" s="58"/>
      <c r="EA811" s="58"/>
      <c r="EB811" s="58"/>
      <c r="EC811" s="58"/>
      <c r="ED811" s="58"/>
      <c r="EE811" s="58"/>
      <c r="EF811" s="58"/>
      <c r="EG811" s="58"/>
      <c r="EH811" s="58"/>
      <c r="EI811" s="58"/>
      <c r="EJ811" s="58"/>
      <c r="EK811" s="58"/>
      <c r="EL811" s="58"/>
    </row>
    <row r="812" spans="1:142" s="31" customFormat="1">
      <c r="B812" s="31" t="s">
        <v>719</v>
      </c>
      <c r="C812" s="31" t="s">
        <v>506</v>
      </c>
      <c r="E812" s="18"/>
      <c r="F812" s="18"/>
      <c r="G812" s="18">
        <v>14.8401</v>
      </c>
      <c r="H812" s="18">
        <v>-91.47</v>
      </c>
      <c r="I812" s="64">
        <v>3.73</v>
      </c>
      <c r="J812" s="64">
        <v>4.09</v>
      </c>
      <c r="K812" s="64">
        <v>0.45350000000000001</v>
      </c>
      <c r="L812" s="64">
        <v>74.53</v>
      </c>
      <c r="M812" s="64">
        <v>7.0699999999999999E-2</v>
      </c>
      <c r="N812" s="64">
        <v>4.3799999999999999E-2</v>
      </c>
      <c r="O812" s="64">
        <v>0.58330000000000004</v>
      </c>
      <c r="P812" s="64">
        <v>2.4199999999999999E-2</v>
      </c>
      <c r="Q812" s="64">
        <v>12.15</v>
      </c>
      <c r="R812" s="64">
        <v>1.18E-2</v>
      </c>
      <c r="S812" s="64">
        <v>95.687399999999997</v>
      </c>
      <c r="V812" s="64">
        <v>3.8981098869861652</v>
      </c>
      <c r="W812" s="64"/>
      <c r="X812" s="64">
        <v>4.2743349699124442</v>
      </c>
      <c r="Y812" s="64"/>
      <c r="Z812" s="64">
        <v>0.47393909751963165</v>
      </c>
      <c r="AA812" s="64"/>
      <c r="AB812" s="64">
        <v>77.889042862487642</v>
      </c>
      <c r="AC812" s="64"/>
      <c r="AD812" s="64">
        <v>7.3886426008021963E-2</v>
      </c>
      <c r="AE812" s="64"/>
      <c r="AF812" s="64">
        <v>4.5774051756030575E-2</v>
      </c>
      <c r="AG812" s="64"/>
      <c r="AH812" s="62">
        <v>0.60958914130805109</v>
      </c>
      <c r="AI812" s="62"/>
      <c r="AJ812" s="64">
        <v>2.5290686130044291E-2</v>
      </c>
      <c r="AK812" s="64"/>
      <c r="AL812" s="64">
        <v>12.697596548761908</v>
      </c>
      <c r="AM812" s="64"/>
      <c r="AN812" s="64">
        <v>1.233182216258358E-2</v>
      </c>
      <c r="AO812" s="64"/>
      <c r="AP812" s="64">
        <v>8.1724448568986094</v>
      </c>
      <c r="AQ812" s="64">
        <f t="shared" ref="AQ812:AQ826" si="1102">AD812/X812</f>
        <v>1.7286063569682153E-2</v>
      </c>
      <c r="AR812" s="64">
        <f t="shared" ref="AR812:AR826" si="1103">AB812/AD812</f>
        <v>1054.1725601131541</v>
      </c>
      <c r="AS812" s="64">
        <f t="shared" ref="AS812:AS826" si="1104">AB812/X812</f>
        <v>18.222493887530561</v>
      </c>
      <c r="AT812" s="64">
        <f t="shared" ref="AT812:AT826" si="1105">AF812/AH812</f>
        <v>7.5090005143151034E-2</v>
      </c>
      <c r="AU812" s="64">
        <f t="shared" ref="AU812:AU826" si="1106">Z812/AF812</f>
        <v>10.353881278538813</v>
      </c>
      <c r="AV812" s="64">
        <f t="shared" ref="AV812:AV826" si="1107">Z812/AD812</f>
        <v>6.4144271570014135</v>
      </c>
      <c r="AW812" s="64">
        <f t="shared" ref="AW812:AW826" si="1108">Z812/AB812</f>
        <v>6.084798067892124E-3</v>
      </c>
      <c r="AX812" s="64">
        <f t="shared" ref="AX812:AX826" si="1109">AF812/(Z812+AF812)*100</f>
        <v>8.8075608284737577</v>
      </c>
      <c r="AY812" s="83">
        <v>49.3</v>
      </c>
      <c r="AZ812" s="83"/>
      <c r="BA812" s="83"/>
      <c r="BB812" s="83"/>
      <c r="BC812" s="83">
        <v>4431.1499999999996</v>
      </c>
      <c r="BD812" s="83">
        <v>3.72</v>
      </c>
      <c r="BE812" s="83"/>
      <c r="BF812" s="83"/>
      <c r="BG812" s="83" t="s">
        <v>720</v>
      </c>
      <c r="BH812" s="83"/>
      <c r="BI812" s="83" t="s">
        <v>721</v>
      </c>
      <c r="BJ812" s="83"/>
      <c r="BK812" s="83"/>
      <c r="BL812" s="83"/>
      <c r="BM812" s="83">
        <v>158.04</v>
      </c>
      <c r="BN812" s="83">
        <v>60.38</v>
      </c>
      <c r="BO812" s="83">
        <v>10.1</v>
      </c>
      <c r="BP812" s="83">
        <v>44.73</v>
      </c>
      <c r="BQ812" s="83">
        <v>7.72</v>
      </c>
      <c r="BR812" s="83"/>
      <c r="BS812" s="83">
        <v>7.85</v>
      </c>
      <c r="BT812" s="83">
        <v>1074.0899999999999</v>
      </c>
      <c r="BU812" s="83">
        <v>12.52</v>
      </c>
      <c r="BV812" s="83">
        <v>27.95</v>
      </c>
      <c r="BW812" s="83">
        <v>2.9</v>
      </c>
      <c r="BX812" s="83">
        <v>10.51</v>
      </c>
      <c r="BY812" s="83">
        <v>1.93</v>
      </c>
      <c r="BZ812" s="83">
        <v>0.41</v>
      </c>
      <c r="CA812" s="83" t="s">
        <v>722</v>
      </c>
      <c r="CB812" s="83">
        <v>0.26100000000000001</v>
      </c>
      <c r="CC812" s="83">
        <v>1.99</v>
      </c>
      <c r="CD812" s="83">
        <v>0.23300000000000001</v>
      </c>
      <c r="CE812" s="83">
        <v>1.37</v>
      </c>
      <c r="CF812" s="83">
        <v>0.22600000000000001</v>
      </c>
      <c r="CG812" s="83">
        <v>1.1599999999999999</v>
      </c>
      <c r="CH812" s="83">
        <v>0.23799999999999999</v>
      </c>
      <c r="CI812" s="83">
        <v>1.84</v>
      </c>
      <c r="CJ812" s="83">
        <v>0.56999999999999995</v>
      </c>
      <c r="CK812" s="83">
        <v>14.9</v>
      </c>
      <c r="CL812" s="83">
        <v>11.42</v>
      </c>
      <c r="CM812" s="83">
        <v>6.03</v>
      </c>
      <c r="CN812" s="67">
        <f>BU812/CL812</f>
        <v>1.096322241681261</v>
      </c>
      <c r="CO812" s="67">
        <f>BU812/CG812</f>
        <v>10.793103448275863</v>
      </c>
      <c r="CP812" s="67">
        <f>BM812/BU812</f>
        <v>12.623003194888179</v>
      </c>
      <c r="CQ812" s="67">
        <f>BU812/BY812</f>
        <v>6.4870466321243523</v>
      </c>
      <c r="CR812" s="67">
        <f>BV812/CG812</f>
        <v>24.094827586206897</v>
      </c>
      <c r="CS812" s="67">
        <f>BP812/BS812</f>
        <v>5.6980891719745221</v>
      </c>
      <c r="CT812" s="67">
        <f>CK812/BX812</f>
        <v>1.4176974310180781</v>
      </c>
      <c r="CU812" s="67">
        <f>AY812/BO812</f>
        <v>4.8811881188118811</v>
      </c>
      <c r="CV812" s="67">
        <f>BQ812/BM812</f>
        <v>4.8848392811946341E-2</v>
      </c>
      <c r="CW812" s="67">
        <f>BT812/BV812</f>
        <v>38.428980322003575</v>
      </c>
      <c r="CX812" s="67">
        <f>BV812/CK812</f>
        <v>1.8758389261744965</v>
      </c>
      <c r="CY812" s="67">
        <f>CM812/CL812</f>
        <v>0.52802101576182137</v>
      </c>
      <c r="CZ812" s="67">
        <f>BT812/BU812</f>
        <v>85.789936102236425</v>
      </c>
      <c r="DA812" s="67">
        <f>CM812/CK812</f>
        <v>0.4046979865771812</v>
      </c>
      <c r="DB812" s="67">
        <f>BT812/BM812</f>
        <v>6.796317388003037</v>
      </c>
      <c r="DC812" s="67">
        <f>BQ812/CJ812</f>
        <v>13.543859649122808</v>
      </c>
      <c r="DD812" s="67">
        <f>BT812/CL812</f>
        <v>94.053415061295965</v>
      </c>
      <c r="DE812" s="67">
        <f>CL812/CJ812</f>
        <v>20.035087719298247</v>
      </c>
      <c r="DF812" s="67">
        <f>BT812/BQ812</f>
        <v>139.13082901554404</v>
      </c>
      <c r="DG812" s="67">
        <f>BQ812/CL812</f>
        <v>0.67600700525394042</v>
      </c>
      <c r="DH812" s="67">
        <f>BM812/CI812</f>
        <v>85.891304347826079</v>
      </c>
      <c r="DI812" s="67">
        <f>BM812/BX812</f>
        <v>15.037107516650808</v>
      </c>
      <c r="DJ812" s="67">
        <f>BM812/BN812</f>
        <v>2.6174229877442858</v>
      </c>
      <c r="DK812" s="67">
        <f>BT812/BP812</f>
        <v>24.012743125419181</v>
      </c>
      <c r="DL812" s="67" t="e">
        <f>(#REF!*0.59933)/BP812*10000</f>
        <v>#REF!</v>
      </c>
      <c r="DM812" s="67">
        <f>BP812/BQ812</f>
        <v>5.7940414507772022</v>
      </c>
      <c r="DN812" s="67">
        <f>CC812/CH812</f>
        <v>8.3613445378151265</v>
      </c>
      <c r="DO812" s="67">
        <f>BU812/BQ812</f>
        <v>1.6217616580310881</v>
      </c>
      <c r="DP812" s="67">
        <f>BY812/CG812</f>
        <v>1.663793103448276</v>
      </c>
      <c r="DQ812" s="67">
        <f>CJ812/CM812</f>
        <v>9.4527363184079588E-2</v>
      </c>
      <c r="DR812" s="67">
        <f>BQ812/BP812</f>
        <v>0.17259110216856696</v>
      </c>
      <c r="DS812" s="67">
        <f>BV812/BZ812</f>
        <v>68.170731707317074</v>
      </c>
      <c r="DT812" s="67">
        <f>BV812/CI812</f>
        <v>15.190217391304346</v>
      </c>
      <c r="DU812" s="67">
        <f>BY812/BX812</f>
        <v>0.18363463368220742</v>
      </c>
      <c r="DV812" s="67">
        <f>BY812/BP812</f>
        <v>4.3147775542141741E-2</v>
      </c>
      <c r="DW812" s="67">
        <f>CH812/CI812</f>
        <v>0.1293478260869565</v>
      </c>
      <c r="DX812" s="67" t="e">
        <f>(#REF!*0.83014)/BU812</f>
        <v>#REF!</v>
      </c>
      <c r="DY812" s="67">
        <f>BM812/CL812</f>
        <v>13.838879159369526</v>
      </c>
      <c r="DZ812" s="67" t="e">
        <f>BQ812/(#REF!*0.59933)</f>
        <v>#REF!</v>
      </c>
      <c r="EA812" s="67">
        <f>BP812/CI812</f>
        <v>24.309782608695649</v>
      </c>
      <c r="EB812" s="67">
        <f>BQ812/CM812</f>
        <v>1.2802653399668324</v>
      </c>
      <c r="EC812" s="67">
        <f>BM812/BS812</f>
        <v>20.132484076433119</v>
      </c>
      <c r="ED812" s="67">
        <f>BV812/CM812</f>
        <v>4.6351575456053062</v>
      </c>
      <c r="EE812" s="67">
        <f>BN812/BX812</f>
        <v>5.7450047573739296</v>
      </c>
      <c r="EF812" s="67">
        <f>CM812/BU812</f>
        <v>0.48162939297124602</v>
      </c>
      <c r="EG812" s="67">
        <f>BT812/BU812*0.1</f>
        <v>8.5789936102236428</v>
      </c>
      <c r="EH812" s="67">
        <f>BT812/BU812*0.3</f>
        <v>25.736980830670927</v>
      </c>
      <c r="EI812" s="67">
        <f>DM812*1.1</f>
        <v>6.373445595854923</v>
      </c>
      <c r="EJ812" s="67">
        <f>CY812*50</f>
        <v>26.401050788091069</v>
      </c>
      <c r="EK812" s="67">
        <f>CR812*1.5</f>
        <v>36.142241379310349</v>
      </c>
      <c r="EL812" s="67">
        <f>CI812/3</f>
        <v>0.6133333333333334</v>
      </c>
    </row>
    <row r="813" spans="1:142" s="31" customFormat="1">
      <c r="B813" s="31" t="s">
        <v>723</v>
      </c>
      <c r="C813" s="31" t="s">
        <v>506</v>
      </c>
      <c r="E813" s="18"/>
      <c r="F813" s="18"/>
      <c r="G813" s="18"/>
      <c r="H813" s="18"/>
      <c r="I813" s="64">
        <v>3.67</v>
      </c>
      <c r="J813" s="64">
        <v>4.04</v>
      </c>
      <c r="K813" s="64">
        <v>0.43049999999999999</v>
      </c>
      <c r="L813" s="64">
        <v>74.290000000000006</v>
      </c>
      <c r="M813" s="64">
        <v>7.1900000000000006E-2</v>
      </c>
      <c r="N813" s="64">
        <v>3.7100000000000001E-2</v>
      </c>
      <c r="O813" s="64">
        <v>0.56210000000000004</v>
      </c>
      <c r="P813" s="64">
        <v>0.13900000000000001</v>
      </c>
      <c r="Q813" s="64">
        <v>11.86</v>
      </c>
      <c r="R813" s="64">
        <v>2.58E-2</v>
      </c>
      <c r="S813" s="64">
        <v>95.126499999999993</v>
      </c>
      <c r="V813" s="64">
        <v>3.8580206356798583</v>
      </c>
      <c r="W813" s="64"/>
      <c r="X813" s="64">
        <v>4.2469763945903614</v>
      </c>
      <c r="Y813" s="64"/>
      <c r="Z813" s="64">
        <v>0.45255528165127495</v>
      </c>
      <c r="AA813" s="64"/>
      <c r="AB813" s="64">
        <v>78.09600899854405</v>
      </c>
      <c r="AC813" s="64"/>
      <c r="AD813" s="64">
        <v>7.5583565042338374E-2</v>
      </c>
      <c r="AE813" s="64"/>
      <c r="AF813" s="64">
        <v>3.9000699069134261E-2</v>
      </c>
      <c r="AG813" s="64"/>
      <c r="AH813" s="62">
        <v>0.59089738400971348</v>
      </c>
      <c r="AI813" s="62"/>
      <c r="AJ813" s="64">
        <v>0.14612121753664861</v>
      </c>
      <c r="AK813" s="64"/>
      <c r="AL813" s="64">
        <v>12.467608920752893</v>
      </c>
      <c r="AM813" s="64"/>
      <c r="AN813" s="64">
        <v>2.7121779945651316E-2</v>
      </c>
      <c r="AO813" s="64"/>
      <c r="AP813" s="64">
        <v>8.1049970302702192</v>
      </c>
      <c r="AQ813" s="64">
        <f t="shared" si="1102"/>
        <v>1.7797029702970299E-2</v>
      </c>
      <c r="AR813" s="64">
        <f t="shared" si="1103"/>
        <v>1033.2406119610569</v>
      </c>
      <c r="AS813" s="64">
        <f t="shared" si="1104"/>
        <v>18.388613861386141</v>
      </c>
      <c r="AT813" s="64">
        <f t="shared" si="1105"/>
        <v>6.6002490660024907E-2</v>
      </c>
      <c r="AU813" s="64">
        <f t="shared" si="1106"/>
        <v>11.603773584905662</v>
      </c>
      <c r="AV813" s="64">
        <f t="shared" si="1107"/>
        <v>5.9874826147426976</v>
      </c>
      <c r="AW813" s="64">
        <f t="shared" si="1108"/>
        <v>5.7948579889621757E-3</v>
      </c>
      <c r="AX813" s="64">
        <f t="shared" si="1109"/>
        <v>7.934131736526945</v>
      </c>
      <c r="AY813" s="64">
        <v>46.53</v>
      </c>
      <c r="AZ813" s="64"/>
      <c r="BA813" s="64"/>
      <c r="BB813" s="64"/>
      <c r="BC813" s="64">
        <v>4431.1499999999996</v>
      </c>
      <c r="BD813" s="64">
        <v>3.45</v>
      </c>
      <c r="BE813" s="64"/>
      <c r="BF813" s="64"/>
      <c r="BG813" s="64" t="s">
        <v>724</v>
      </c>
      <c r="BH813" s="64"/>
      <c r="BI813" s="64" t="s">
        <v>622</v>
      </c>
      <c r="BJ813" s="64"/>
      <c r="BK813" s="64"/>
      <c r="BL813" s="64"/>
      <c r="BM813" s="64">
        <v>151.51</v>
      </c>
      <c r="BN813" s="64">
        <v>62.92</v>
      </c>
      <c r="BO813" s="64">
        <v>10.69</v>
      </c>
      <c r="BP813" s="64">
        <v>50.54</v>
      </c>
      <c r="BQ813" s="64">
        <v>6.93</v>
      </c>
      <c r="BR813" s="64"/>
      <c r="BS813" s="64">
        <v>7.28</v>
      </c>
      <c r="BT813" s="64">
        <v>1117.18</v>
      </c>
      <c r="BU813" s="64">
        <v>13.33</v>
      </c>
      <c r="BV813" s="64">
        <v>28.02</v>
      </c>
      <c r="BW813" s="64">
        <v>3.12</v>
      </c>
      <c r="BX813" s="64">
        <v>9.91</v>
      </c>
      <c r="BY813" s="64">
        <v>1.99</v>
      </c>
      <c r="BZ813" s="64">
        <v>0.32600000000000001</v>
      </c>
      <c r="CA813" s="64">
        <v>1.64</v>
      </c>
      <c r="CB813" s="64">
        <v>0.442</v>
      </c>
      <c r="CC813" s="64">
        <v>1.9</v>
      </c>
      <c r="CD813" s="64">
        <v>0.3</v>
      </c>
      <c r="CE813" s="64">
        <v>1.1000000000000001</v>
      </c>
      <c r="CF813" s="64">
        <v>0.17899999999999999</v>
      </c>
      <c r="CG813" s="64">
        <v>1.25</v>
      </c>
      <c r="CH813" s="64">
        <v>0.185</v>
      </c>
      <c r="CI813" s="64">
        <v>2.02</v>
      </c>
      <c r="CJ813" s="64">
        <v>0.86799999999999999</v>
      </c>
      <c r="CK813" s="64">
        <v>13.46</v>
      </c>
      <c r="CL813" s="64">
        <v>11.71</v>
      </c>
      <c r="CM813" s="64">
        <v>5.94</v>
      </c>
      <c r="CN813" s="67">
        <f>BU813/CL813</f>
        <v>1.1383432963279247</v>
      </c>
      <c r="CO813" s="67">
        <f>BU813/CG813</f>
        <v>10.664</v>
      </c>
      <c r="CP813" s="67">
        <f>BM813/BU813</f>
        <v>11.366091522880719</v>
      </c>
      <c r="CQ813" s="67">
        <f>BU813/BY813</f>
        <v>6.6984924623115578</v>
      </c>
      <c r="CR813" s="67">
        <f>BV813/CG813</f>
        <v>22.416</v>
      </c>
      <c r="CS813" s="67">
        <f>BP813/BS813</f>
        <v>6.9423076923076916</v>
      </c>
      <c r="CT813" s="67">
        <f>CK813/BX813</f>
        <v>1.3582240161453079</v>
      </c>
      <c r="CU813" s="67">
        <f>AY813/BO813</f>
        <v>4.3526660430308706</v>
      </c>
      <c r="CV813" s="67">
        <f>BQ813/BM813</f>
        <v>4.5739555144874926E-2</v>
      </c>
      <c r="CW813" s="67">
        <f>BT813/BV813</f>
        <v>39.870806566738047</v>
      </c>
      <c r="CX813" s="67">
        <f>BV813/CK813</f>
        <v>2.0817236255572062</v>
      </c>
      <c r="CY813" s="67">
        <f>CM813/CL813</f>
        <v>0.50725875320239111</v>
      </c>
      <c r="CZ813" s="67">
        <f>BT813/BU813</f>
        <v>83.80945236309077</v>
      </c>
      <c r="DA813" s="67">
        <f>CM813/CK813</f>
        <v>0.44130757800891529</v>
      </c>
      <c r="DB813" s="67">
        <f>BT813/BM813</f>
        <v>7.373638703715927</v>
      </c>
      <c r="DC813" s="67">
        <f>BQ813/CJ813</f>
        <v>7.9838709677419351</v>
      </c>
      <c r="DD813" s="67">
        <f>BT813/CL813</f>
        <v>95.403928266438939</v>
      </c>
      <c r="DE813" s="67">
        <f>CL813/CJ813</f>
        <v>13.490783410138249</v>
      </c>
      <c r="DF813" s="67">
        <f>BT813/BQ813</f>
        <v>161.20923520923523</v>
      </c>
      <c r="DG813" s="67">
        <f>BQ813/CL813</f>
        <v>0.59180187873612289</v>
      </c>
      <c r="DH813" s="67">
        <f>BM813/CI813</f>
        <v>75.004950495049499</v>
      </c>
      <c r="DI813" s="67">
        <f>BM813/BX813</f>
        <v>15.288597376387486</v>
      </c>
      <c r="DJ813" s="67">
        <f>BM813/BN813</f>
        <v>2.4079783852511123</v>
      </c>
      <c r="DK813" s="67">
        <f>BT813/BP813</f>
        <v>22.10486743173724</v>
      </c>
      <c r="DL813" s="67" t="e">
        <f>(#REF!*0.59933)/BP813*10000</f>
        <v>#REF!</v>
      </c>
      <c r="DM813" s="67">
        <f>BP813/BQ813</f>
        <v>7.2929292929292933</v>
      </c>
      <c r="DN813" s="67">
        <f>CC813/CH813</f>
        <v>10.27027027027027</v>
      </c>
      <c r="DO813" s="67">
        <f>BU813/BQ813</f>
        <v>1.9235209235209236</v>
      </c>
      <c r="DP813" s="67">
        <f>BY813/CG813</f>
        <v>1.5920000000000001</v>
      </c>
      <c r="DQ813" s="67">
        <f>CJ813/CM813</f>
        <v>0.14612794612794611</v>
      </c>
      <c r="DR813" s="67">
        <f>BQ813/BP813</f>
        <v>0.1371191135734072</v>
      </c>
      <c r="DS813" s="67">
        <f>BV813/BZ813</f>
        <v>85.950920245398763</v>
      </c>
      <c r="DT813" s="67">
        <f>BV813/CI813</f>
        <v>13.87128712871287</v>
      </c>
      <c r="DU813" s="67">
        <f>BY813/BX813</f>
        <v>0.20080726538849647</v>
      </c>
      <c r="DV813" s="67">
        <f>BY813/BP813</f>
        <v>3.9374752671151564E-2</v>
      </c>
      <c r="DW813" s="67">
        <f>CH813/CI813</f>
        <v>9.1584158415841582E-2</v>
      </c>
      <c r="DX813" s="67" t="e">
        <f>(#REF!*0.83014)/BU813</f>
        <v>#REF!</v>
      </c>
      <c r="DY813" s="67">
        <f>BM813/CL813</f>
        <v>12.93851409052092</v>
      </c>
      <c r="DZ813" s="67" t="e">
        <f>BQ813/(#REF!*0.59933)</f>
        <v>#REF!</v>
      </c>
      <c r="EA813" s="67">
        <f>BP813/CI813</f>
        <v>25.019801980198018</v>
      </c>
      <c r="EB813" s="67">
        <f>BQ813/CM813</f>
        <v>1.1666666666666665</v>
      </c>
      <c r="EC813" s="67">
        <f>BM813/BS813</f>
        <v>20.811813186813186</v>
      </c>
      <c r="ED813" s="67">
        <f>BV813/CM813</f>
        <v>4.7171717171717171</v>
      </c>
      <c r="EE813" s="67">
        <f>BN813/BX813</f>
        <v>6.3491422805247222</v>
      </c>
      <c r="EF813" s="67">
        <f>CM813/BU813</f>
        <v>0.44561140285071271</v>
      </c>
      <c r="EG813" s="67">
        <f>BT813/BU813*0.1</f>
        <v>8.3809452363090777</v>
      </c>
      <c r="EH813" s="67">
        <f>BT813/BU813*0.3</f>
        <v>25.14283570892723</v>
      </c>
      <c r="EI813" s="67">
        <f>DM813*1.1</f>
        <v>8.0222222222222239</v>
      </c>
      <c r="EJ813" s="67">
        <f>CY813*50</f>
        <v>25.362937660119556</v>
      </c>
      <c r="EK813" s="67">
        <f>CR813*1.5</f>
        <v>33.624000000000002</v>
      </c>
      <c r="EL813" s="67">
        <f>CI813/3</f>
        <v>0.67333333333333334</v>
      </c>
    </row>
    <row r="814" spans="1:142" s="31" customFormat="1">
      <c r="A814" s="31" t="s">
        <v>725</v>
      </c>
      <c r="B814" s="31" t="s">
        <v>726</v>
      </c>
      <c r="C814" s="31" t="s">
        <v>506</v>
      </c>
      <c r="E814" s="18"/>
      <c r="F814" s="18"/>
      <c r="G814" s="18"/>
      <c r="H814" s="18"/>
      <c r="I814" s="64">
        <v>3.45</v>
      </c>
      <c r="J814" s="64">
        <v>4.1100000000000003</v>
      </c>
      <c r="K814" s="64">
        <v>0.3614</v>
      </c>
      <c r="L814" s="64">
        <v>74.13</v>
      </c>
      <c r="M814" s="64">
        <v>0.108</v>
      </c>
      <c r="N814" s="64">
        <v>6.3100000000000003E-2</v>
      </c>
      <c r="O814" s="64">
        <v>0.59409999999999996</v>
      </c>
      <c r="P814" s="64">
        <v>4.7300000000000002E-2</v>
      </c>
      <c r="Q814" s="64">
        <v>12</v>
      </c>
      <c r="R814" s="64">
        <v>1.8499999999999999E-2</v>
      </c>
      <c r="S814" s="64">
        <v>94.882499999999993</v>
      </c>
      <c r="V814" s="64">
        <v>3.6360761995099202</v>
      </c>
      <c r="W814" s="64"/>
      <c r="X814" s="64">
        <v>4.3316733855031231</v>
      </c>
      <c r="Y814" s="64"/>
      <c r="Z814" s="64">
        <v>0.38089215608779281</v>
      </c>
      <c r="AA814" s="64"/>
      <c r="AB814" s="64">
        <v>78.128211208600106</v>
      </c>
      <c r="AC814" s="64"/>
      <c r="AD814" s="64">
        <v>0.11382499407161489</v>
      </c>
      <c r="AE814" s="64"/>
      <c r="AF814" s="64">
        <v>6.6503306721471311E-2</v>
      </c>
      <c r="AG814" s="64"/>
      <c r="AH814" s="62">
        <v>0.62614286090691118</v>
      </c>
      <c r="AI814" s="62"/>
      <c r="AJ814" s="64">
        <v>4.985113166284616E-2</v>
      </c>
      <c r="AK814" s="64"/>
      <c r="AL814" s="64">
        <v>12.647221563512767</v>
      </c>
      <c r="AM814" s="64"/>
      <c r="AN814" s="64">
        <v>1.9497799910415513E-2</v>
      </c>
      <c r="AO814" s="64"/>
      <c r="AP814" s="64">
        <v>7.9677495850130438</v>
      </c>
      <c r="AQ814" s="64">
        <f t="shared" si="1102"/>
        <v>2.627737226277372E-2</v>
      </c>
      <c r="AR814" s="64">
        <f t="shared" si="1103"/>
        <v>686.3888888888888</v>
      </c>
      <c r="AS814" s="64">
        <f t="shared" si="1104"/>
        <v>18.03649635036496</v>
      </c>
      <c r="AT814" s="64">
        <f t="shared" si="1105"/>
        <v>0.10621107557650231</v>
      </c>
      <c r="AU814" s="64">
        <f t="shared" si="1106"/>
        <v>5.72741679873217</v>
      </c>
      <c r="AV814" s="64">
        <f t="shared" si="1107"/>
        <v>3.3462962962962965</v>
      </c>
      <c r="AW814" s="64">
        <f t="shared" si="1108"/>
        <v>4.8752192094968306E-3</v>
      </c>
      <c r="AX814" s="64">
        <f t="shared" si="1109"/>
        <v>14.864546525323913</v>
      </c>
      <c r="AY814" s="64">
        <v>51.9</v>
      </c>
      <c r="AZ814" s="64"/>
      <c r="BA814" s="64"/>
      <c r="BB814" s="64"/>
      <c r="BC814" s="64">
        <v>4431.1499999999996</v>
      </c>
      <c r="BD814" s="64">
        <v>3.5</v>
      </c>
      <c r="BE814" s="64"/>
      <c r="BF814" s="64"/>
      <c r="BG814" s="64" t="s">
        <v>727</v>
      </c>
      <c r="BH814" s="64"/>
      <c r="BI814" s="64">
        <v>0.47</v>
      </c>
      <c r="BJ814" s="64"/>
      <c r="BK814" s="64"/>
      <c r="BL814" s="64"/>
      <c r="BM814" s="64">
        <v>167.68</v>
      </c>
      <c r="BN814" s="64">
        <v>62.8</v>
      </c>
      <c r="BO814" s="64">
        <v>10.33</v>
      </c>
      <c r="BP814" s="64">
        <v>47.39</v>
      </c>
      <c r="BQ814" s="64">
        <v>8.08</v>
      </c>
      <c r="BR814" s="64"/>
      <c r="BS814" s="64">
        <v>7.88</v>
      </c>
      <c r="BT814" s="64">
        <v>1112.76</v>
      </c>
      <c r="BU814" s="64">
        <v>12.81</v>
      </c>
      <c r="BV814" s="64">
        <v>30.01</v>
      </c>
      <c r="BW814" s="64">
        <v>3.11</v>
      </c>
      <c r="BX814" s="64">
        <v>10.53</v>
      </c>
      <c r="BY814" s="64">
        <v>2.08</v>
      </c>
      <c r="BZ814" s="64">
        <v>0.31</v>
      </c>
      <c r="CA814" s="64">
        <v>1.98</v>
      </c>
      <c r="CB814" s="64">
        <v>0.246</v>
      </c>
      <c r="CC814" s="64">
        <v>1.47</v>
      </c>
      <c r="CD814" s="64">
        <v>0.39500000000000002</v>
      </c>
      <c r="CE814" s="64">
        <v>0.57999999999999996</v>
      </c>
      <c r="CF814" s="64" t="s">
        <v>728</v>
      </c>
      <c r="CG814" s="64">
        <v>1.55</v>
      </c>
      <c r="CH814" s="64">
        <v>0.29099999999999998</v>
      </c>
      <c r="CI814" s="64">
        <v>2.04</v>
      </c>
      <c r="CJ814" s="64">
        <v>0.75</v>
      </c>
      <c r="CK814" s="64">
        <v>16.5</v>
      </c>
      <c r="CL814" s="64">
        <v>11.35</v>
      </c>
      <c r="CM814" s="64">
        <v>6.54</v>
      </c>
      <c r="CN814" s="67">
        <f>BU814/CL814</f>
        <v>1.1286343612334802</v>
      </c>
      <c r="CO814" s="67">
        <f>BU814/CG814</f>
        <v>8.2645161290322573</v>
      </c>
      <c r="CP814" s="67">
        <f>BM814/BU814</f>
        <v>13.089773614363779</v>
      </c>
      <c r="CQ814" s="67">
        <f>BU814/BY814</f>
        <v>6.1586538461538458</v>
      </c>
      <c r="CR814" s="67">
        <f>BV814/CG814</f>
        <v>19.361290322580647</v>
      </c>
      <c r="CS814" s="67">
        <f>BP814/BS814</f>
        <v>6.0139593908629445</v>
      </c>
      <c r="CT814" s="67">
        <f>CK814/BX814</f>
        <v>1.566951566951567</v>
      </c>
      <c r="CU814" s="67">
        <f>AY814/BO814</f>
        <v>5.0242013552758955</v>
      </c>
      <c r="CV814" s="67">
        <f>BQ814/BM814</f>
        <v>4.8187022900763356E-2</v>
      </c>
      <c r="CW814" s="67">
        <f>BT814/BV814</f>
        <v>37.079640119960011</v>
      </c>
      <c r="CX814" s="67">
        <f>BV814/CK814</f>
        <v>1.8187878787878788</v>
      </c>
      <c r="CY814" s="67">
        <f>CM814/CL814</f>
        <v>0.57621145374449345</v>
      </c>
      <c r="CZ814" s="67">
        <f>BT814/BU814</f>
        <v>86.866510538641677</v>
      </c>
      <c r="DA814" s="67">
        <f>CM814/CK814</f>
        <v>0.39636363636363636</v>
      </c>
      <c r="DB814" s="67">
        <f>BT814/BM814</f>
        <v>6.6362118320610683</v>
      </c>
      <c r="DC814" s="67">
        <f>BQ814/CJ814</f>
        <v>10.773333333333333</v>
      </c>
      <c r="DD814" s="67">
        <f>BT814/CL814</f>
        <v>98.040528634361237</v>
      </c>
      <c r="DE814" s="67">
        <f>CL814/CJ814</f>
        <v>15.133333333333333</v>
      </c>
      <c r="DF814" s="67">
        <f>BT814/BQ814</f>
        <v>137.71782178217822</v>
      </c>
      <c r="DG814" s="67">
        <f>BQ814/CL814</f>
        <v>0.71189427312775333</v>
      </c>
      <c r="DH814" s="67">
        <f>BM814/CI814</f>
        <v>82.196078431372555</v>
      </c>
      <c r="DI814" s="67">
        <f>BM814/BX814</f>
        <v>15.924026590693259</v>
      </c>
      <c r="DJ814" s="67">
        <f>BM814/BN814</f>
        <v>2.6700636942675162</v>
      </c>
      <c r="DK814" s="67">
        <f>BT814/BP814</f>
        <v>23.480903144123232</v>
      </c>
      <c r="DL814" s="67" t="e">
        <f>(#REF!*0.59933)/BP814*10000</f>
        <v>#REF!</v>
      </c>
      <c r="DM814" s="67">
        <f>BP814/BQ814</f>
        <v>5.8650990099009901</v>
      </c>
      <c r="DN814" s="67">
        <f>CC814/CH814</f>
        <v>5.0515463917525771</v>
      </c>
      <c r="DO814" s="67">
        <f>BU814/BQ814</f>
        <v>1.5853960396039604</v>
      </c>
      <c r="DP814" s="67">
        <f>BY814/CG814</f>
        <v>1.3419354838709678</v>
      </c>
      <c r="DQ814" s="67">
        <f>CJ814/CM814</f>
        <v>0.1146788990825688</v>
      </c>
      <c r="DR814" s="67">
        <f>BQ814/BP814</f>
        <v>0.17050010550749103</v>
      </c>
      <c r="DS814" s="67">
        <f>BV814/BZ814</f>
        <v>96.806451612903231</v>
      </c>
      <c r="DT814" s="67">
        <f>BV814/CI814</f>
        <v>14.71078431372549</v>
      </c>
      <c r="DU814" s="67">
        <f>BY814/BX814</f>
        <v>0.19753086419753088</v>
      </c>
      <c r="DV814" s="67">
        <f>BY814/BP814</f>
        <v>4.3891116269255119E-2</v>
      </c>
      <c r="DW814" s="67">
        <f>CH814/CI814</f>
        <v>0.1426470588235294</v>
      </c>
      <c r="DX814" s="67" t="e">
        <f>(#REF!*0.83014)/BU814</f>
        <v>#REF!</v>
      </c>
      <c r="DY814" s="67">
        <f>BM814/CL814</f>
        <v>14.773568281938328</v>
      </c>
      <c r="DZ814" s="67" t="e">
        <f>BQ814/(#REF!*0.59933)</f>
        <v>#REF!</v>
      </c>
      <c r="EA814" s="67">
        <f>BP814/CI814</f>
        <v>23.230392156862745</v>
      </c>
      <c r="EB814" s="67">
        <f>BQ814/CM814</f>
        <v>1.2354740061162079</v>
      </c>
      <c r="EC814" s="67">
        <f>BM814/BS814</f>
        <v>21.279187817258883</v>
      </c>
      <c r="ED814" s="67">
        <f>BV814/CM814</f>
        <v>4.5886850152905199</v>
      </c>
      <c r="EE814" s="67">
        <f>BN814/BX814</f>
        <v>5.9639126305792978</v>
      </c>
      <c r="EF814" s="67">
        <f>CM814/BU814</f>
        <v>0.51053864168618268</v>
      </c>
      <c r="EG814" s="67">
        <f>BT814/BU814*0.1</f>
        <v>8.6866510538641677</v>
      </c>
      <c r="EH814" s="67">
        <f>BT814/BU814*0.3</f>
        <v>26.059953161592503</v>
      </c>
      <c r="EI814" s="67">
        <f>DM814*1.1</f>
        <v>6.4516089108910899</v>
      </c>
      <c r="EJ814" s="67">
        <f>CY814*50</f>
        <v>28.810572687224674</v>
      </c>
      <c r="EK814" s="67">
        <f>CR814*1.5</f>
        <v>29.041935483870972</v>
      </c>
      <c r="EL814" s="67">
        <f>CI814/3</f>
        <v>0.68</v>
      </c>
    </row>
    <row r="815" spans="1:142" s="31" customFormat="1">
      <c r="B815" s="31" t="s">
        <v>729</v>
      </c>
      <c r="C815" s="31" t="s">
        <v>506</v>
      </c>
      <c r="E815" s="18"/>
      <c r="F815" s="18"/>
      <c r="G815" s="18"/>
      <c r="H815" s="18"/>
      <c r="I815" s="64">
        <v>3.5</v>
      </c>
      <c r="J815" s="64">
        <v>4.05</v>
      </c>
      <c r="K815" s="64">
        <v>0.4708</v>
      </c>
      <c r="L815" s="64">
        <v>74.739999999999995</v>
      </c>
      <c r="M815" s="64">
        <v>6.8099999999999994E-2</v>
      </c>
      <c r="N815" s="64">
        <v>7.8299999999999995E-2</v>
      </c>
      <c r="O815" s="64">
        <v>0.57330000000000003</v>
      </c>
      <c r="P815" s="64">
        <v>4.36E-2</v>
      </c>
      <c r="Q815" s="64">
        <v>12.07</v>
      </c>
      <c r="R815" s="64">
        <v>1.5699999999999999E-2</v>
      </c>
      <c r="S815" s="64">
        <v>95.609899999999996</v>
      </c>
      <c r="V815" s="64">
        <v>3.6607087759740367</v>
      </c>
      <c r="W815" s="64"/>
      <c r="X815" s="64">
        <v>4.2359630121985274</v>
      </c>
      <c r="Y815" s="64"/>
      <c r="Z815" s="64">
        <v>0.4924176262081647</v>
      </c>
      <c r="AA815" s="64"/>
      <c r="AB815" s="64">
        <v>78.171821118942702</v>
      </c>
      <c r="AC815" s="64"/>
      <c r="AD815" s="64">
        <v>7.1226933612523385E-2</v>
      </c>
      <c r="AE815" s="64"/>
      <c r="AF815" s="64">
        <v>8.1895284902504875E-2</v>
      </c>
      <c r="AG815" s="64"/>
      <c r="AH815" s="62">
        <v>0.59962409750454726</v>
      </c>
      <c r="AI815" s="62"/>
      <c r="AJ815" s="64">
        <v>4.5601972180705136E-2</v>
      </c>
      <c r="AK815" s="64"/>
      <c r="AL815" s="64">
        <v>12.62421569314475</v>
      </c>
      <c r="AM815" s="64"/>
      <c r="AN815" s="64">
        <v>1.642089365222639E-2</v>
      </c>
      <c r="AO815" s="64"/>
      <c r="AP815" s="64">
        <v>7.8966717881725641</v>
      </c>
      <c r="AQ815" s="64">
        <f t="shared" si="1102"/>
        <v>1.6814814814814814E-2</v>
      </c>
      <c r="AR815" s="64">
        <f t="shared" si="1103"/>
        <v>1097.503671071953</v>
      </c>
      <c r="AS815" s="64">
        <f t="shared" si="1104"/>
        <v>18.45432098765432</v>
      </c>
      <c r="AT815" s="64">
        <f t="shared" si="1105"/>
        <v>0.13657770800627941</v>
      </c>
      <c r="AU815" s="64">
        <f t="shared" si="1106"/>
        <v>6.0127713920817367</v>
      </c>
      <c r="AV815" s="64">
        <f t="shared" si="1107"/>
        <v>6.9133627019089587</v>
      </c>
      <c r="AW815" s="64">
        <f t="shared" si="1108"/>
        <v>6.2991704575863002E-3</v>
      </c>
      <c r="AX815" s="64">
        <f t="shared" si="1109"/>
        <v>14.259697687124383</v>
      </c>
      <c r="AY815" s="64"/>
      <c r="AZ815" s="64"/>
      <c r="BA815" s="64"/>
      <c r="BB815" s="64"/>
      <c r="BC815" s="64"/>
      <c r="BD815" s="64"/>
      <c r="BE815" s="64"/>
      <c r="BF815" s="64"/>
      <c r="BG815" s="64"/>
      <c r="BH815" s="64"/>
      <c r="BI815" s="64"/>
      <c r="BJ815" s="64"/>
      <c r="BK815" s="64"/>
      <c r="BL815" s="64"/>
      <c r="BM815" s="64"/>
      <c r="BN815" s="64"/>
      <c r="BO815" s="64"/>
      <c r="BP815" s="64"/>
      <c r="BQ815" s="64"/>
      <c r="BR815" s="64"/>
      <c r="BS815" s="64"/>
      <c r="BT815" s="64"/>
      <c r="BU815" s="64"/>
      <c r="BV815" s="64"/>
      <c r="BW815" s="64"/>
      <c r="BX815" s="64"/>
      <c r="BY815" s="64"/>
      <c r="BZ815" s="64"/>
      <c r="CA815" s="64"/>
      <c r="CB815" s="64"/>
      <c r="CC815" s="64"/>
      <c r="CD815" s="64"/>
      <c r="CE815" s="64"/>
      <c r="CF815" s="64"/>
      <c r="CG815" s="64"/>
      <c r="CH815" s="64"/>
      <c r="CI815" s="64"/>
      <c r="CJ815" s="64"/>
      <c r="CK815" s="64"/>
      <c r="CL815" s="64"/>
      <c r="CM815" s="64"/>
      <c r="CN815" s="64"/>
      <c r="CO815" s="64"/>
      <c r="CP815" s="64"/>
      <c r="CQ815" s="64"/>
      <c r="CR815" s="64"/>
      <c r="CS815" s="64"/>
      <c r="CT815" s="64"/>
      <c r="CU815" s="64"/>
      <c r="CV815" s="64"/>
      <c r="CW815" s="64"/>
      <c r="CX815" s="64"/>
      <c r="CY815" s="64"/>
      <c r="CZ815" s="64"/>
      <c r="DA815" s="64"/>
      <c r="DB815" s="64"/>
      <c r="DC815" s="64"/>
      <c r="DD815" s="64"/>
      <c r="DE815" s="64"/>
      <c r="DF815" s="64"/>
      <c r="DG815" s="64"/>
      <c r="DH815" s="64"/>
      <c r="DI815" s="64"/>
      <c r="DJ815" s="64"/>
      <c r="DK815" s="64"/>
      <c r="DL815" s="64"/>
      <c r="DM815" s="64"/>
      <c r="DN815" s="64"/>
      <c r="DO815" s="64"/>
      <c r="DP815" s="64"/>
      <c r="DQ815" s="64"/>
      <c r="DR815" s="64"/>
      <c r="DS815" s="64"/>
      <c r="DT815" s="64"/>
      <c r="DU815" s="64"/>
      <c r="DV815" s="64"/>
      <c r="DW815" s="64"/>
      <c r="DX815" s="64"/>
      <c r="DY815" s="64"/>
      <c r="DZ815" s="64"/>
      <c r="EA815" s="64"/>
      <c r="EB815" s="64"/>
      <c r="EC815" s="64"/>
      <c r="ED815" s="64"/>
      <c r="EE815" s="64"/>
      <c r="EF815" s="64"/>
      <c r="EG815" s="64"/>
      <c r="EH815" s="64"/>
      <c r="EI815" s="64"/>
      <c r="EJ815" s="64"/>
      <c r="EK815" s="64"/>
      <c r="EL815" s="64"/>
    </row>
    <row r="816" spans="1:142" s="31" customFormat="1">
      <c r="B816" s="31" t="s">
        <v>730</v>
      </c>
      <c r="C816" s="31" t="s">
        <v>506</v>
      </c>
      <c r="E816" s="18"/>
      <c r="F816" s="18"/>
      <c r="G816" s="18"/>
      <c r="H816" s="18"/>
      <c r="I816" s="64">
        <v>3.48</v>
      </c>
      <c r="J816" s="64">
        <v>4.1500000000000004</v>
      </c>
      <c r="K816" s="64">
        <v>0.40989999999999999</v>
      </c>
      <c r="L816" s="64">
        <v>74.150000000000006</v>
      </c>
      <c r="M816" s="64">
        <v>7.7499999999999999E-2</v>
      </c>
      <c r="N816" s="64">
        <v>5.3999999999999999E-2</v>
      </c>
      <c r="O816" s="64">
        <v>0.6119</v>
      </c>
      <c r="P816" s="64">
        <v>7.6300000000000007E-2</v>
      </c>
      <c r="Q816" s="64">
        <v>12.06</v>
      </c>
      <c r="R816" s="64">
        <v>7.3000000000000001E-3</v>
      </c>
      <c r="S816" s="64">
        <v>95.076999999999998</v>
      </c>
      <c r="V816" s="64">
        <v>3.6601912134375296</v>
      </c>
      <c r="W816" s="64"/>
      <c r="X816" s="64">
        <v>4.3648831999326863</v>
      </c>
      <c r="Y816" s="64"/>
      <c r="Z816" s="64">
        <v>0.43112424666323079</v>
      </c>
      <c r="AA816" s="64"/>
      <c r="AB816" s="64">
        <v>77.989419102411745</v>
      </c>
      <c r="AC816" s="64"/>
      <c r="AD816" s="64">
        <v>8.151287903488752E-2</v>
      </c>
      <c r="AE816" s="64"/>
      <c r="AF816" s="64">
        <v>5.6796070553340974E-2</v>
      </c>
      <c r="AG816" s="64"/>
      <c r="AH816" s="62">
        <v>0.64358362169609895</v>
      </c>
      <c r="AI816" s="62"/>
      <c r="AJ816" s="64">
        <v>8.0250744133702173E-2</v>
      </c>
      <c r="AK816" s="64"/>
      <c r="AL816" s="64">
        <v>12.684455756912818</v>
      </c>
      <c r="AM816" s="64"/>
      <c r="AN816" s="64">
        <v>7.6779873155442433E-3</v>
      </c>
      <c r="AO816" s="64"/>
      <c r="AP816" s="64">
        <v>8.0250744133702163</v>
      </c>
      <c r="AQ816" s="64">
        <f t="shared" si="1102"/>
        <v>1.8674698795180723E-2</v>
      </c>
      <c r="AR816" s="64">
        <f t="shared" si="1103"/>
        <v>956.77419354838719</v>
      </c>
      <c r="AS816" s="64">
        <f t="shared" si="1104"/>
        <v>17.867469879518076</v>
      </c>
      <c r="AT816" s="64">
        <f t="shared" si="1105"/>
        <v>8.8249714005556465E-2</v>
      </c>
      <c r="AU816" s="64">
        <f t="shared" si="1106"/>
        <v>7.5907407407407401</v>
      </c>
      <c r="AV816" s="64">
        <f t="shared" si="1107"/>
        <v>5.2890322580645153</v>
      </c>
      <c r="AW816" s="64">
        <f t="shared" si="1108"/>
        <v>5.5279838165879953E-3</v>
      </c>
      <c r="AX816" s="64">
        <f t="shared" si="1109"/>
        <v>11.640439749946111</v>
      </c>
      <c r="AY816" s="64"/>
      <c r="AZ816" s="64"/>
      <c r="BA816" s="64"/>
      <c r="BB816" s="64"/>
      <c r="BC816" s="64"/>
      <c r="BD816" s="64"/>
      <c r="BE816" s="64"/>
      <c r="BF816" s="64"/>
      <c r="BG816" s="64"/>
      <c r="BH816" s="64"/>
      <c r="BI816" s="64"/>
      <c r="BJ816" s="64"/>
      <c r="BK816" s="64"/>
      <c r="BL816" s="64"/>
      <c r="BM816" s="64"/>
      <c r="BN816" s="64"/>
      <c r="BO816" s="64"/>
      <c r="BP816" s="64"/>
      <c r="BQ816" s="64"/>
      <c r="BR816" s="64"/>
      <c r="BS816" s="64"/>
      <c r="BT816" s="64"/>
      <c r="BU816" s="64"/>
      <c r="BV816" s="64"/>
      <c r="BW816" s="64"/>
      <c r="BX816" s="64"/>
      <c r="BY816" s="64"/>
      <c r="BZ816" s="64"/>
      <c r="CA816" s="64"/>
      <c r="CB816" s="64"/>
      <c r="CC816" s="64"/>
      <c r="CD816" s="64"/>
      <c r="CE816" s="64"/>
      <c r="CF816" s="64"/>
      <c r="CG816" s="64"/>
      <c r="CH816" s="64"/>
      <c r="CI816" s="64"/>
      <c r="CJ816" s="64"/>
      <c r="CK816" s="64"/>
      <c r="CL816" s="64"/>
      <c r="CM816" s="64"/>
      <c r="CN816" s="64"/>
      <c r="CO816" s="64"/>
      <c r="CP816" s="64"/>
      <c r="CQ816" s="64"/>
      <c r="CR816" s="64"/>
      <c r="CS816" s="64"/>
      <c r="CT816" s="64"/>
      <c r="CU816" s="64"/>
      <c r="CV816" s="64"/>
      <c r="CW816" s="64"/>
      <c r="CX816" s="64"/>
      <c r="CY816" s="64"/>
      <c r="CZ816" s="64"/>
      <c r="DA816" s="64"/>
      <c r="DB816" s="64"/>
      <c r="DC816" s="64"/>
      <c r="DD816" s="64"/>
      <c r="DE816" s="64"/>
      <c r="DF816" s="64"/>
      <c r="DG816" s="64"/>
      <c r="DH816" s="64"/>
      <c r="DI816" s="64"/>
      <c r="DJ816" s="64"/>
      <c r="DK816" s="64"/>
      <c r="DL816" s="64"/>
      <c r="DM816" s="64"/>
      <c r="DN816" s="64"/>
      <c r="DO816" s="64"/>
      <c r="DP816" s="64"/>
      <c r="DQ816" s="64"/>
      <c r="DR816" s="64"/>
      <c r="DS816" s="64"/>
      <c r="DT816" s="64"/>
      <c r="DU816" s="64"/>
      <c r="DV816" s="64"/>
      <c r="DW816" s="64"/>
      <c r="DX816" s="64"/>
      <c r="DY816" s="64"/>
      <c r="DZ816" s="64"/>
      <c r="EA816" s="64"/>
      <c r="EB816" s="64"/>
      <c r="EC816" s="64"/>
      <c r="ED816" s="64"/>
      <c r="EE816" s="64"/>
      <c r="EF816" s="64"/>
      <c r="EG816" s="64"/>
      <c r="EH816" s="64"/>
      <c r="EI816" s="64"/>
      <c r="EJ816" s="64"/>
      <c r="EK816" s="64"/>
      <c r="EL816" s="64"/>
    </row>
    <row r="817" spans="1:142" s="31" customFormat="1">
      <c r="B817" s="31" t="s">
        <v>731</v>
      </c>
      <c r="C817" s="31" t="s">
        <v>506</v>
      </c>
      <c r="E817" s="18"/>
      <c r="F817" s="18"/>
      <c r="G817" s="18"/>
      <c r="H817" s="18"/>
      <c r="I817" s="64">
        <v>3.55</v>
      </c>
      <c r="J817" s="64">
        <v>3.94</v>
      </c>
      <c r="K817" s="64">
        <v>0.4768</v>
      </c>
      <c r="L817" s="64">
        <v>74.23</v>
      </c>
      <c r="M817" s="64">
        <v>7.3300000000000004E-2</v>
      </c>
      <c r="N817" s="64">
        <v>7.4700000000000003E-2</v>
      </c>
      <c r="O817" s="64">
        <v>0.63190000000000002</v>
      </c>
      <c r="P817" s="64">
        <v>5.4100000000000002E-2</v>
      </c>
      <c r="Q817" s="64">
        <v>11.98</v>
      </c>
      <c r="R817" s="64">
        <v>0</v>
      </c>
      <c r="S817" s="64">
        <v>95.010900000000007</v>
      </c>
      <c r="V817" s="64">
        <v>3.7364134009887278</v>
      </c>
      <c r="W817" s="64"/>
      <c r="X817" s="64">
        <v>4.1468926196888987</v>
      </c>
      <c r="Y817" s="64"/>
      <c r="Z817" s="64">
        <v>0.50183715763138748</v>
      </c>
      <c r="AA817" s="64"/>
      <c r="AB817" s="64">
        <v>78.127877959265717</v>
      </c>
      <c r="AC817" s="64"/>
      <c r="AD817" s="64">
        <v>7.7149042899288395E-2</v>
      </c>
      <c r="AE817" s="64"/>
      <c r="AF817" s="64">
        <v>7.8622558043340285E-2</v>
      </c>
      <c r="AG817" s="64"/>
      <c r="AH817" s="62">
        <v>0.66508158537599371</v>
      </c>
      <c r="AI817" s="62"/>
      <c r="AJ817" s="64">
        <v>5.6940835209433861E-2</v>
      </c>
      <c r="AK817" s="64"/>
      <c r="AL817" s="64">
        <v>12.609079589815483</v>
      </c>
      <c r="AM817" s="64"/>
      <c r="AN817" s="64">
        <v>0</v>
      </c>
      <c r="AO817" s="64"/>
      <c r="AP817" s="64">
        <v>7.883306020677626</v>
      </c>
      <c r="AQ817" s="64">
        <f t="shared" si="1102"/>
        <v>1.8604060913705586E-2</v>
      </c>
      <c r="AR817" s="64">
        <f t="shared" si="1103"/>
        <v>1012.6875852660299</v>
      </c>
      <c r="AS817" s="64">
        <f t="shared" si="1104"/>
        <v>18.840101522842637</v>
      </c>
      <c r="AT817" s="64">
        <f t="shared" si="1105"/>
        <v>0.11821490742206044</v>
      </c>
      <c r="AU817" s="64">
        <f t="shared" si="1106"/>
        <v>6.3828647925033462</v>
      </c>
      <c r="AV817" s="64">
        <f t="shared" si="1107"/>
        <v>6.5047748976807629</v>
      </c>
      <c r="AW817" s="64">
        <f t="shared" si="1108"/>
        <v>6.4232789977098203E-3</v>
      </c>
      <c r="AX817" s="64">
        <f t="shared" si="1109"/>
        <v>13.544877606527653</v>
      </c>
      <c r="AY817" s="64"/>
      <c r="AZ817" s="64"/>
      <c r="BA817" s="64"/>
      <c r="BB817" s="64"/>
      <c r="BC817" s="64"/>
      <c r="BD817" s="64"/>
      <c r="BE817" s="64"/>
      <c r="BF817" s="64"/>
      <c r="BG817" s="64"/>
      <c r="BH817" s="64"/>
      <c r="BI817" s="64"/>
      <c r="BJ817" s="64"/>
      <c r="BK817" s="64"/>
      <c r="BL817" s="64"/>
      <c r="BM817" s="64"/>
      <c r="BN817" s="64"/>
      <c r="BO817" s="64"/>
      <c r="BP817" s="64"/>
      <c r="BQ817" s="64"/>
      <c r="BR817" s="64"/>
      <c r="BS817" s="64"/>
      <c r="BT817" s="64"/>
      <c r="BU817" s="64"/>
      <c r="BV817" s="64"/>
      <c r="BW817" s="64"/>
      <c r="BX817" s="64"/>
      <c r="BY817" s="64"/>
      <c r="BZ817" s="64"/>
      <c r="CA817" s="64"/>
      <c r="CB817" s="64"/>
      <c r="CC817" s="64"/>
      <c r="CD817" s="64"/>
      <c r="CE817" s="64"/>
      <c r="CF817" s="64"/>
      <c r="CG817" s="64"/>
      <c r="CH817" s="64"/>
      <c r="CI817" s="64"/>
      <c r="CJ817" s="64"/>
      <c r="CK817" s="64"/>
      <c r="CL817" s="64"/>
      <c r="CM817" s="64"/>
      <c r="CN817" s="64"/>
      <c r="CO817" s="64"/>
      <c r="CP817" s="64"/>
      <c r="CQ817" s="64"/>
      <c r="CR817" s="64"/>
      <c r="CS817" s="64"/>
      <c r="CT817" s="64"/>
      <c r="CU817" s="64"/>
      <c r="CV817" s="64"/>
      <c r="CW817" s="64"/>
      <c r="CX817" s="64"/>
      <c r="CY817" s="64"/>
      <c r="CZ817" s="64"/>
      <c r="DA817" s="64"/>
      <c r="DB817" s="64"/>
      <c r="DC817" s="64"/>
      <c r="DD817" s="64"/>
      <c r="DE817" s="64"/>
      <c r="DF817" s="64"/>
      <c r="DG817" s="64"/>
      <c r="DH817" s="64"/>
      <c r="DI817" s="64"/>
      <c r="DJ817" s="64"/>
      <c r="DK817" s="64"/>
      <c r="DL817" s="64"/>
      <c r="DM817" s="64"/>
      <c r="DN817" s="64"/>
      <c r="DO817" s="64"/>
      <c r="DP817" s="64"/>
      <c r="DQ817" s="64"/>
      <c r="DR817" s="64"/>
      <c r="DS817" s="64"/>
      <c r="DT817" s="64"/>
      <c r="DU817" s="64"/>
      <c r="DV817" s="64"/>
      <c r="DW817" s="64"/>
      <c r="DX817" s="64"/>
      <c r="DY817" s="64"/>
      <c r="DZ817" s="64"/>
      <c r="EA817" s="64"/>
      <c r="EB817" s="64"/>
      <c r="EC817" s="64"/>
      <c r="ED817" s="64"/>
      <c r="EE817" s="64"/>
      <c r="EF817" s="64"/>
      <c r="EG817" s="64"/>
      <c r="EH817" s="64"/>
      <c r="EI817" s="64"/>
      <c r="EJ817" s="64"/>
      <c r="EK817" s="64"/>
      <c r="EL817" s="64"/>
    </row>
    <row r="818" spans="1:142" s="31" customFormat="1">
      <c r="B818" s="31" t="s">
        <v>732</v>
      </c>
      <c r="C818" s="31" t="s">
        <v>506</v>
      </c>
      <c r="E818" s="18"/>
      <c r="F818" s="18"/>
      <c r="G818" s="18"/>
      <c r="H818" s="18"/>
      <c r="I818" s="64">
        <v>3.79</v>
      </c>
      <c r="J818" s="64">
        <v>4.1100000000000003</v>
      </c>
      <c r="K818" s="64">
        <v>0.41739999999999999</v>
      </c>
      <c r="L818" s="64">
        <v>74.53</v>
      </c>
      <c r="M818" s="64">
        <v>0.11550000000000001</v>
      </c>
      <c r="N818" s="64">
        <v>9.0999999999999998E-2</v>
      </c>
      <c r="O818" s="64">
        <v>0.60960000000000003</v>
      </c>
      <c r="P818" s="64">
        <v>7.17E-2</v>
      </c>
      <c r="Q818" s="64">
        <v>11.99</v>
      </c>
      <c r="R818" s="64">
        <v>7.7999999999999996E-3</v>
      </c>
      <c r="S818" s="64">
        <v>95.733000000000004</v>
      </c>
      <c r="V818" s="64">
        <v>3.9589274335913425</v>
      </c>
      <c r="W818" s="64"/>
      <c r="X818" s="64">
        <v>4.2931904358998461</v>
      </c>
      <c r="Y818" s="64"/>
      <c r="Z818" s="64">
        <v>0.43600430363615467</v>
      </c>
      <c r="AA818" s="64"/>
      <c r="AB818" s="64">
        <v>77.851942381414972</v>
      </c>
      <c r="AC818" s="64"/>
      <c r="AD818" s="64">
        <v>0.12064805239572561</v>
      </c>
      <c r="AE818" s="64"/>
      <c r="AF818" s="64">
        <v>9.5056041281480777E-2</v>
      </c>
      <c r="AG818" s="64"/>
      <c r="AH818" s="62">
        <v>0.63677101939769987</v>
      </c>
      <c r="AI818" s="62"/>
      <c r="AJ818" s="64">
        <v>7.4895803954749152E-2</v>
      </c>
      <c r="AK818" s="64"/>
      <c r="AL818" s="64">
        <v>12.524416867746755</v>
      </c>
      <c r="AM818" s="64"/>
      <c r="AN818" s="64">
        <v>8.1476606812697812E-3</v>
      </c>
      <c r="AO818" s="64"/>
      <c r="AP818" s="64">
        <v>8.2521178694911885</v>
      </c>
      <c r="AQ818" s="64">
        <f t="shared" si="1102"/>
        <v>2.81021897810219E-2</v>
      </c>
      <c r="AR818" s="64">
        <f t="shared" si="1103"/>
        <v>645.28138528138527</v>
      </c>
      <c r="AS818" s="64">
        <f t="shared" si="1104"/>
        <v>18.1338199513382</v>
      </c>
      <c r="AT818" s="64">
        <f t="shared" si="1105"/>
        <v>0.14927821522309709</v>
      </c>
      <c r="AU818" s="64">
        <f t="shared" si="1106"/>
        <v>4.5868131868131865</v>
      </c>
      <c r="AV818" s="64">
        <f t="shared" si="1107"/>
        <v>3.6138528138528132</v>
      </c>
      <c r="AW818" s="64">
        <f t="shared" si="1108"/>
        <v>5.6004293573057827E-3</v>
      </c>
      <c r="AX818" s="64">
        <f t="shared" si="1109"/>
        <v>17.899291896144771</v>
      </c>
      <c r="AY818" s="64"/>
      <c r="AZ818" s="64"/>
      <c r="BA818" s="64"/>
      <c r="BB818" s="64"/>
      <c r="BC818" s="64"/>
      <c r="BD818" s="64"/>
      <c r="BE818" s="64"/>
      <c r="BF818" s="64"/>
      <c r="BG818" s="64"/>
      <c r="BH818" s="64"/>
      <c r="BI818" s="64"/>
      <c r="BJ818" s="64"/>
      <c r="BK818" s="64"/>
      <c r="BL818" s="64"/>
      <c r="BM818" s="64"/>
      <c r="BN818" s="64"/>
      <c r="BO818" s="64"/>
      <c r="BP818" s="64"/>
      <c r="BQ818" s="64"/>
      <c r="BR818" s="64"/>
      <c r="BS818" s="64"/>
      <c r="BT818" s="64"/>
      <c r="BU818" s="64"/>
      <c r="BV818" s="64"/>
      <c r="BW818" s="64"/>
      <c r="BX818" s="64"/>
      <c r="BY818" s="64"/>
      <c r="BZ818" s="64"/>
      <c r="CA818" s="64"/>
      <c r="CB818" s="64"/>
      <c r="CC818" s="64"/>
      <c r="CD818" s="64"/>
      <c r="CE818" s="64"/>
      <c r="CF818" s="64"/>
      <c r="CG818" s="64"/>
      <c r="CH818" s="64"/>
      <c r="CI818" s="64"/>
      <c r="CJ818" s="64"/>
      <c r="CK818" s="64"/>
      <c r="CL818" s="64"/>
      <c r="CM818" s="64"/>
      <c r="CN818" s="64"/>
      <c r="CO818" s="64"/>
      <c r="CP818" s="64"/>
      <c r="CQ818" s="64"/>
      <c r="CR818" s="64"/>
      <c r="CS818" s="64"/>
      <c r="CT818" s="64"/>
      <c r="CU818" s="64"/>
      <c r="CV818" s="64"/>
      <c r="CW818" s="64"/>
      <c r="CX818" s="64"/>
      <c r="CY818" s="64"/>
      <c r="CZ818" s="64"/>
      <c r="DA818" s="64"/>
      <c r="DB818" s="64"/>
      <c r="DC818" s="64"/>
      <c r="DD818" s="64"/>
      <c r="DE818" s="64"/>
      <c r="DF818" s="64"/>
      <c r="DG818" s="64"/>
      <c r="DH818" s="64"/>
      <c r="DI818" s="64"/>
      <c r="DJ818" s="64"/>
      <c r="DK818" s="64"/>
      <c r="DL818" s="64"/>
      <c r="DM818" s="64"/>
      <c r="DN818" s="64"/>
      <c r="DO818" s="64"/>
      <c r="DP818" s="64"/>
      <c r="DQ818" s="64"/>
      <c r="DR818" s="64"/>
      <c r="DS818" s="64"/>
      <c r="DT818" s="64"/>
      <c r="DU818" s="64"/>
      <c r="DV818" s="64"/>
      <c r="DW818" s="64"/>
      <c r="DX818" s="64"/>
      <c r="DY818" s="64"/>
      <c r="DZ818" s="64"/>
      <c r="EA818" s="64"/>
      <c r="EB818" s="64"/>
      <c r="EC818" s="64"/>
      <c r="ED818" s="64"/>
      <c r="EE818" s="64"/>
      <c r="EF818" s="64"/>
      <c r="EG818" s="64"/>
      <c r="EH818" s="64"/>
      <c r="EI818" s="64"/>
      <c r="EJ818" s="64"/>
      <c r="EK818" s="64"/>
      <c r="EL818" s="64"/>
    </row>
    <row r="819" spans="1:142" s="31" customFormat="1">
      <c r="B819" s="31" t="s">
        <v>733</v>
      </c>
      <c r="C819" s="31" t="s">
        <v>506</v>
      </c>
      <c r="E819" s="18"/>
      <c r="F819" s="18"/>
      <c r="G819" s="18"/>
      <c r="H819" s="18"/>
      <c r="I819" s="64">
        <v>3.55</v>
      </c>
      <c r="J819" s="64">
        <v>4.08</v>
      </c>
      <c r="K819" s="64">
        <v>0.35610000000000003</v>
      </c>
      <c r="L819" s="64">
        <v>74.94</v>
      </c>
      <c r="M819" s="64">
        <v>8.3500000000000005E-2</v>
      </c>
      <c r="N819" s="64">
        <v>9.4399999999999998E-2</v>
      </c>
      <c r="O819" s="64">
        <v>0.58509999999999995</v>
      </c>
      <c r="P819" s="64">
        <v>2.7000000000000001E-3</v>
      </c>
      <c r="Q819" s="64">
        <v>11.86</v>
      </c>
      <c r="R819" s="64">
        <v>3.0300000000000001E-2</v>
      </c>
      <c r="S819" s="64">
        <v>95.5822</v>
      </c>
      <c r="V819" s="64">
        <v>3.7140806551847518</v>
      </c>
      <c r="W819" s="64"/>
      <c r="X819" s="64">
        <v>4.2685772037052931</v>
      </c>
      <c r="Y819" s="64"/>
      <c r="Z819" s="64">
        <v>0.37255890741163106</v>
      </c>
      <c r="AA819" s="64"/>
      <c r="AB819" s="64">
        <v>78.403719520998678</v>
      </c>
      <c r="AC819" s="64"/>
      <c r="AD819" s="64">
        <v>8.7359361889556841E-2</v>
      </c>
      <c r="AE819" s="64"/>
      <c r="AF819" s="64">
        <v>9.8763158830828326E-2</v>
      </c>
      <c r="AG819" s="64"/>
      <c r="AH819" s="62">
        <v>0.61214326516861928</v>
      </c>
      <c r="AI819" s="62"/>
      <c r="AJ819" s="64">
        <v>2.8247937377461497E-3</v>
      </c>
      <c r="AK819" s="64"/>
      <c r="AL819" s="64">
        <v>12.408168048025678</v>
      </c>
      <c r="AM819" s="64"/>
      <c r="AN819" s="64">
        <v>3.1700463056929008E-2</v>
      </c>
      <c r="AO819" s="64"/>
      <c r="AP819" s="64">
        <v>7.982657858890045</v>
      </c>
      <c r="AQ819" s="64">
        <f t="shared" si="1102"/>
        <v>2.0465686274509801E-2</v>
      </c>
      <c r="AR819" s="64">
        <f t="shared" si="1103"/>
        <v>897.48502994011972</v>
      </c>
      <c r="AS819" s="64">
        <f t="shared" si="1104"/>
        <v>18.367647058823525</v>
      </c>
      <c r="AT819" s="64">
        <f t="shared" si="1105"/>
        <v>0.16133994189027515</v>
      </c>
      <c r="AU819" s="64">
        <f t="shared" si="1106"/>
        <v>3.7722457627118651</v>
      </c>
      <c r="AV819" s="64">
        <f t="shared" si="1107"/>
        <v>4.2646706586826353</v>
      </c>
      <c r="AW819" s="64">
        <f t="shared" si="1108"/>
        <v>4.7518014411529232E-3</v>
      </c>
      <c r="AX819" s="64">
        <f t="shared" si="1109"/>
        <v>20.954495005549386</v>
      </c>
      <c r="AY819" s="64"/>
      <c r="AZ819" s="64"/>
      <c r="BA819" s="64"/>
      <c r="BB819" s="64"/>
      <c r="BC819" s="64"/>
      <c r="BD819" s="64"/>
      <c r="BE819" s="64"/>
      <c r="BF819" s="64"/>
      <c r="BG819" s="64"/>
      <c r="BH819" s="64"/>
      <c r="BI819" s="64"/>
      <c r="BJ819" s="64"/>
      <c r="BK819" s="64"/>
      <c r="BL819" s="64"/>
      <c r="BM819" s="64"/>
      <c r="BN819" s="64"/>
      <c r="BO819" s="64"/>
      <c r="BP819" s="64"/>
      <c r="BQ819" s="64"/>
      <c r="BR819" s="64"/>
      <c r="BS819" s="64"/>
      <c r="BT819" s="64"/>
      <c r="BU819" s="64"/>
      <c r="BV819" s="64"/>
      <c r="BW819" s="64"/>
      <c r="BX819" s="64"/>
      <c r="BY819" s="64"/>
      <c r="BZ819" s="64"/>
      <c r="CA819" s="64"/>
      <c r="CB819" s="64"/>
      <c r="CC819" s="64"/>
      <c r="CD819" s="64"/>
      <c r="CE819" s="64"/>
      <c r="CF819" s="64"/>
      <c r="CG819" s="64"/>
      <c r="CH819" s="64"/>
      <c r="CI819" s="64"/>
      <c r="CJ819" s="64"/>
      <c r="CK819" s="64"/>
      <c r="CL819" s="64"/>
      <c r="CM819" s="64"/>
      <c r="CN819" s="64"/>
      <c r="CO819" s="64"/>
      <c r="CP819" s="64"/>
      <c r="CQ819" s="64"/>
      <c r="CR819" s="64"/>
      <c r="CS819" s="64"/>
      <c r="CT819" s="64"/>
      <c r="CU819" s="64"/>
      <c r="CV819" s="64"/>
      <c r="CW819" s="64"/>
      <c r="CX819" s="64"/>
      <c r="CY819" s="64"/>
      <c r="CZ819" s="64"/>
      <c r="DA819" s="64"/>
      <c r="DB819" s="64"/>
      <c r="DC819" s="64"/>
      <c r="DD819" s="64"/>
      <c r="DE819" s="64"/>
      <c r="DF819" s="64"/>
      <c r="DG819" s="64"/>
      <c r="DH819" s="64"/>
      <c r="DI819" s="64"/>
      <c r="DJ819" s="64"/>
      <c r="DK819" s="64"/>
      <c r="DL819" s="64"/>
      <c r="DM819" s="64"/>
      <c r="DN819" s="64"/>
      <c r="DO819" s="64"/>
      <c r="DP819" s="64"/>
      <c r="DQ819" s="64"/>
      <c r="DR819" s="64"/>
      <c r="DS819" s="64"/>
      <c r="DT819" s="64"/>
      <c r="DU819" s="64"/>
      <c r="DV819" s="64"/>
      <c r="DW819" s="64"/>
      <c r="DX819" s="64"/>
      <c r="DY819" s="64"/>
      <c r="DZ819" s="64"/>
      <c r="EA819" s="64"/>
      <c r="EB819" s="64"/>
      <c r="EC819" s="64"/>
      <c r="ED819" s="64"/>
      <c r="EE819" s="64"/>
      <c r="EF819" s="64"/>
      <c r="EG819" s="64"/>
      <c r="EH819" s="64"/>
      <c r="EI819" s="64"/>
      <c r="EJ819" s="64"/>
      <c r="EK819" s="64"/>
      <c r="EL819" s="64"/>
    </row>
    <row r="820" spans="1:142" s="31" customFormat="1">
      <c r="B820" s="31" t="s">
        <v>734</v>
      </c>
      <c r="C820" s="31" t="s">
        <v>506</v>
      </c>
      <c r="E820" s="18"/>
      <c r="F820" s="18"/>
      <c r="G820" s="18"/>
      <c r="H820" s="18"/>
      <c r="I820" s="64">
        <v>3.62</v>
      </c>
      <c r="J820" s="64">
        <v>4.0199999999999996</v>
      </c>
      <c r="K820" s="64">
        <v>0.5756</v>
      </c>
      <c r="L820" s="64">
        <v>73.400000000000006</v>
      </c>
      <c r="M820" s="64">
        <v>9.3899999999999997E-2</v>
      </c>
      <c r="N820" s="64">
        <v>8.9899999999999994E-2</v>
      </c>
      <c r="O820" s="64">
        <v>0.6008</v>
      </c>
      <c r="P820" s="64">
        <v>4.9399999999999999E-2</v>
      </c>
      <c r="Q820" s="64">
        <v>11.73</v>
      </c>
      <c r="R820" s="64">
        <v>3.4799999999999998E-2</v>
      </c>
      <c r="S820" s="64">
        <v>94.214399999999998</v>
      </c>
      <c r="V820" s="64">
        <v>3.8423001154812857</v>
      </c>
      <c r="W820" s="64"/>
      <c r="X820" s="64">
        <v>4.2668636641532505</v>
      </c>
      <c r="Y820" s="64"/>
      <c r="Z820" s="64">
        <v>0.61094694653895798</v>
      </c>
      <c r="AA820" s="64"/>
      <c r="AB820" s="64">
        <v>77.907411181305633</v>
      </c>
      <c r="AC820" s="64"/>
      <c r="AD820" s="64">
        <v>9.9666293050743843E-2</v>
      </c>
      <c r="AE820" s="64"/>
      <c r="AF820" s="64">
        <v>9.5420657564024181E-2</v>
      </c>
      <c r="AG820" s="64"/>
      <c r="AH820" s="62">
        <v>0.6376944501052918</v>
      </c>
      <c r="AI820" s="62"/>
      <c r="AJ820" s="64">
        <v>5.2433598260987702E-2</v>
      </c>
      <c r="AK820" s="64"/>
      <c r="AL820" s="64">
        <v>12.450326064805381</v>
      </c>
      <c r="AM820" s="64"/>
      <c r="AN820" s="64">
        <v>3.6937028734460975E-2</v>
      </c>
      <c r="AO820" s="64"/>
      <c r="AP820" s="64">
        <v>8.1091637796345353</v>
      </c>
      <c r="AQ820" s="64">
        <f t="shared" si="1102"/>
        <v>2.3358208955223881E-2</v>
      </c>
      <c r="AR820" s="64">
        <f t="shared" si="1103"/>
        <v>781.68264110756138</v>
      </c>
      <c r="AS820" s="64">
        <f t="shared" si="1104"/>
        <v>18.258706467661696</v>
      </c>
      <c r="AT820" s="64">
        <f t="shared" si="1105"/>
        <v>0.14963382157123833</v>
      </c>
      <c r="AU820" s="64">
        <f t="shared" si="1106"/>
        <v>6.4026696329254733</v>
      </c>
      <c r="AV820" s="64">
        <f t="shared" si="1107"/>
        <v>6.1299254526091582</v>
      </c>
      <c r="AW820" s="64">
        <f t="shared" si="1108"/>
        <v>7.841961852861035E-3</v>
      </c>
      <c r="AX820" s="64">
        <f t="shared" si="1109"/>
        <v>13.508640120210366</v>
      </c>
      <c r="AY820" s="64"/>
      <c r="AZ820" s="64"/>
      <c r="BA820" s="64"/>
      <c r="BB820" s="64"/>
      <c r="BC820" s="64"/>
      <c r="BD820" s="64"/>
      <c r="BE820" s="64"/>
      <c r="BF820" s="64"/>
      <c r="BG820" s="64"/>
      <c r="BH820" s="64"/>
      <c r="BI820" s="64"/>
      <c r="BJ820" s="64"/>
      <c r="BK820" s="64"/>
      <c r="BL820" s="64"/>
      <c r="BM820" s="64"/>
      <c r="BN820" s="64"/>
      <c r="BO820" s="64"/>
      <c r="BP820" s="64"/>
      <c r="BQ820" s="64"/>
      <c r="BR820" s="64"/>
      <c r="BS820" s="64"/>
      <c r="BT820" s="64"/>
      <c r="BU820" s="64"/>
      <c r="BV820" s="64"/>
      <c r="BW820" s="64"/>
      <c r="BX820" s="64"/>
      <c r="BY820" s="64"/>
      <c r="BZ820" s="64"/>
      <c r="CA820" s="64"/>
      <c r="CB820" s="64"/>
      <c r="CC820" s="64"/>
      <c r="CD820" s="64"/>
      <c r="CE820" s="64"/>
      <c r="CF820" s="64"/>
      <c r="CG820" s="64"/>
      <c r="CH820" s="64"/>
      <c r="CI820" s="64"/>
      <c r="CJ820" s="64"/>
      <c r="CK820" s="64"/>
      <c r="CL820" s="64"/>
      <c r="CM820" s="64"/>
      <c r="CN820" s="64"/>
      <c r="CO820" s="64"/>
      <c r="CP820" s="64"/>
      <c r="CQ820" s="64"/>
      <c r="CR820" s="64"/>
      <c r="CS820" s="64"/>
      <c r="CT820" s="64"/>
      <c r="CU820" s="64"/>
      <c r="CV820" s="64"/>
      <c r="CW820" s="64"/>
      <c r="CX820" s="64"/>
      <c r="CY820" s="64"/>
      <c r="CZ820" s="64"/>
      <c r="DA820" s="64"/>
      <c r="DB820" s="64"/>
      <c r="DC820" s="64"/>
      <c r="DD820" s="64"/>
      <c r="DE820" s="64"/>
      <c r="DF820" s="64"/>
      <c r="DG820" s="64"/>
      <c r="DH820" s="64"/>
      <c r="DI820" s="64"/>
      <c r="DJ820" s="64"/>
      <c r="DK820" s="64"/>
      <c r="DL820" s="64"/>
      <c r="DM820" s="64"/>
      <c r="DN820" s="64"/>
      <c r="DO820" s="64"/>
      <c r="DP820" s="64"/>
      <c r="DQ820" s="64"/>
      <c r="DR820" s="64"/>
      <c r="DS820" s="64"/>
      <c r="DT820" s="64"/>
      <c r="DU820" s="64"/>
      <c r="DV820" s="64"/>
      <c r="DW820" s="64"/>
      <c r="DX820" s="64"/>
      <c r="DY820" s="64"/>
      <c r="DZ820" s="64"/>
      <c r="EA820" s="64"/>
      <c r="EB820" s="64"/>
      <c r="EC820" s="64"/>
      <c r="ED820" s="64"/>
      <c r="EE820" s="64"/>
      <c r="EF820" s="64"/>
      <c r="EG820" s="64"/>
      <c r="EH820" s="64"/>
      <c r="EI820" s="64"/>
      <c r="EJ820" s="64"/>
      <c r="EK820" s="64"/>
      <c r="EL820" s="64"/>
    </row>
    <row r="821" spans="1:142" s="31" customFormat="1">
      <c r="B821" s="31" t="s">
        <v>735</v>
      </c>
      <c r="C821" s="31" t="s">
        <v>506</v>
      </c>
      <c r="E821" s="18"/>
      <c r="F821" s="18"/>
      <c r="G821" s="18"/>
      <c r="H821" s="18"/>
      <c r="I821" s="64">
        <v>3.68</v>
      </c>
      <c r="J821" s="64">
        <v>4.07</v>
      </c>
      <c r="K821" s="64">
        <v>0.32919999999999999</v>
      </c>
      <c r="L821" s="64">
        <v>72.95</v>
      </c>
      <c r="M821" s="64">
        <v>8.5599999999999996E-2</v>
      </c>
      <c r="N821" s="64">
        <v>7.8399999999999997E-2</v>
      </c>
      <c r="O821" s="64">
        <v>0.5948</v>
      </c>
      <c r="P821" s="64">
        <v>2.5499999999999998E-2</v>
      </c>
      <c r="Q821" s="64">
        <v>11.71</v>
      </c>
      <c r="R821" s="64">
        <v>2.0799999999999999E-2</v>
      </c>
      <c r="S821" s="64">
        <v>93.544300000000007</v>
      </c>
      <c r="V821" s="64">
        <v>3.9339649770215819</v>
      </c>
      <c r="W821" s="64"/>
      <c r="X821" s="64">
        <v>4.3508797436081093</v>
      </c>
      <c r="Y821" s="64"/>
      <c r="Z821" s="64">
        <v>0.35191882348790893</v>
      </c>
      <c r="AA821" s="64"/>
      <c r="AB821" s="64">
        <v>77.984441596120774</v>
      </c>
      <c r="AC821" s="64"/>
      <c r="AD821" s="64">
        <v>9.1507446204632442E-2</v>
      </c>
      <c r="AE821" s="64"/>
      <c r="AF821" s="64">
        <v>8.3810558206111954E-2</v>
      </c>
      <c r="AG821" s="64"/>
      <c r="AH821" s="62">
        <v>0.63584846965555353</v>
      </c>
      <c r="AI821" s="62"/>
      <c r="AJ821" s="64">
        <v>2.7259811661426721E-2</v>
      </c>
      <c r="AK821" s="64"/>
      <c r="AL821" s="64">
        <v>12.518133119815959</v>
      </c>
      <c r="AM821" s="64"/>
      <c r="AN821" s="64">
        <v>2.2235454217948071E-2</v>
      </c>
      <c r="AO821" s="64"/>
      <c r="AP821" s="64">
        <v>8.2848447206296907</v>
      </c>
      <c r="AQ821" s="64">
        <f t="shared" si="1102"/>
        <v>2.1031941031941025E-2</v>
      </c>
      <c r="AR821" s="64">
        <f t="shared" si="1103"/>
        <v>852.21962616822452</v>
      </c>
      <c r="AS821" s="64">
        <f t="shared" si="1104"/>
        <v>17.923832923832922</v>
      </c>
      <c r="AT821" s="64">
        <f t="shared" si="1105"/>
        <v>0.13180901143241425</v>
      </c>
      <c r="AU821" s="64">
        <f t="shared" si="1106"/>
        <v>4.1989795918367356</v>
      </c>
      <c r="AV821" s="64">
        <f t="shared" si="1107"/>
        <v>3.8457943925233651</v>
      </c>
      <c r="AW821" s="64">
        <f t="shared" si="1108"/>
        <v>4.5126799177518844E-3</v>
      </c>
      <c r="AX821" s="64">
        <f t="shared" si="1109"/>
        <v>19.234543670264966</v>
      </c>
      <c r="AY821" s="64"/>
      <c r="AZ821" s="64"/>
      <c r="BA821" s="64"/>
      <c r="BB821" s="64"/>
      <c r="BC821" s="64"/>
      <c r="BD821" s="64"/>
      <c r="BE821" s="64"/>
      <c r="BF821" s="64"/>
      <c r="BG821" s="64"/>
      <c r="BH821" s="64"/>
      <c r="BI821" s="64"/>
      <c r="BJ821" s="64"/>
      <c r="BK821" s="64"/>
      <c r="BL821" s="64"/>
      <c r="BM821" s="64"/>
      <c r="BN821" s="64"/>
      <c r="BO821" s="64"/>
      <c r="BP821" s="64"/>
      <c r="BQ821" s="64"/>
      <c r="BR821" s="64"/>
      <c r="BS821" s="64"/>
      <c r="BT821" s="64"/>
      <c r="BU821" s="64"/>
      <c r="BV821" s="64"/>
      <c r="BW821" s="64"/>
      <c r="BX821" s="64"/>
      <c r="BY821" s="64"/>
      <c r="BZ821" s="64"/>
      <c r="CA821" s="64"/>
      <c r="CB821" s="64"/>
      <c r="CC821" s="64"/>
      <c r="CD821" s="64"/>
      <c r="CE821" s="64"/>
      <c r="CF821" s="64"/>
      <c r="CG821" s="64"/>
      <c r="CH821" s="64"/>
      <c r="CI821" s="64"/>
      <c r="CJ821" s="64"/>
      <c r="CK821" s="64"/>
      <c r="CL821" s="64"/>
      <c r="CM821" s="64"/>
      <c r="CN821" s="64"/>
      <c r="CO821" s="64"/>
      <c r="CP821" s="64"/>
      <c r="CQ821" s="64"/>
      <c r="CR821" s="64"/>
      <c r="CS821" s="64"/>
      <c r="CT821" s="64"/>
      <c r="CU821" s="64"/>
      <c r="CV821" s="64"/>
      <c r="CW821" s="64"/>
      <c r="CX821" s="64"/>
      <c r="CY821" s="64"/>
      <c r="CZ821" s="64"/>
      <c r="DA821" s="64"/>
      <c r="DB821" s="64"/>
      <c r="DC821" s="64"/>
      <c r="DD821" s="64"/>
      <c r="DE821" s="64"/>
      <c r="DF821" s="64"/>
      <c r="DG821" s="64"/>
      <c r="DH821" s="64"/>
      <c r="DI821" s="64"/>
      <c r="DJ821" s="64"/>
      <c r="DK821" s="64"/>
      <c r="DL821" s="64"/>
      <c r="DM821" s="64"/>
      <c r="DN821" s="64"/>
      <c r="DO821" s="64"/>
      <c r="DP821" s="64"/>
      <c r="DQ821" s="64"/>
      <c r="DR821" s="64"/>
      <c r="DS821" s="64"/>
      <c r="DT821" s="64"/>
      <c r="DU821" s="64"/>
      <c r="DV821" s="64"/>
      <c r="DW821" s="64"/>
      <c r="DX821" s="64"/>
      <c r="DY821" s="64"/>
      <c r="DZ821" s="64"/>
      <c r="EA821" s="64"/>
      <c r="EB821" s="64"/>
      <c r="EC821" s="64"/>
      <c r="ED821" s="64"/>
      <c r="EE821" s="64"/>
      <c r="EF821" s="64"/>
      <c r="EG821" s="64"/>
      <c r="EH821" s="64"/>
      <c r="EI821" s="64"/>
      <c r="EJ821" s="64"/>
      <c r="EK821" s="64"/>
      <c r="EL821" s="64"/>
    </row>
    <row r="822" spans="1:142" s="31" customFormat="1">
      <c r="B822" s="31" t="s">
        <v>736</v>
      </c>
      <c r="C822" s="31" t="s">
        <v>506</v>
      </c>
      <c r="E822" s="18"/>
      <c r="F822" s="18"/>
      <c r="G822" s="18"/>
      <c r="H822" s="18"/>
      <c r="I822" s="64">
        <v>3.49</v>
      </c>
      <c r="J822" s="64">
        <v>4.09</v>
      </c>
      <c r="K822" s="64">
        <v>0.4138</v>
      </c>
      <c r="L822" s="64">
        <v>74.19</v>
      </c>
      <c r="M822" s="64">
        <v>6.6400000000000001E-2</v>
      </c>
      <c r="N822" s="64">
        <v>3.8800000000000001E-2</v>
      </c>
      <c r="O822" s="64">
        <v>0.60909999999999997</v>
      </c>
      <c r="P822" s="64">
        <v>4.8000000000000001E-2</v>
      </c>
      <c r="Q822" s="64">
        <v>11.84</v>
      </c>
      <c r="R822" s="64">
        <v>7.3000000000000001E-3</v>
      </c>
      <c r="S822" s="64">
        <v>94.793499999999995</v>
      </c>
      <c r="V822" s="64">
        <v>3.6816870355034901</v>
      </c>
      <c r="W822" s="64"/>
      <c r="X822" s="64">
        <v>4.3146418267075282</v>
      </c>
      <c r="Y822" s="64"/>
      <c r="Z822" s="64">
        <v>0.43652782100038506</v>
      </c>
      <c r="AA822" s="64"/>
      <c r="AB822" s="64">
        <v>78.264859932379323</v>
      </c>
      <c r="AC822" s="64"/>
      <c r="AD822" s="64">
        <v>7.0046996893246907E-2</v>
      </c>
      <c r="AE822" s="64"/>
      <c r="AF822" s="64">
        <v>4.0931076497861145E-2</v>
      </c>
      <c r="AG822" s="64"/>
      <c r="AH822" s="62">
        <v>0.64255460553729948</v>
      </c>
      <c r="AI822" s="62"/>
      <c r="AJ822" s="64">
        <v>5.0636383296323063E-2</v>
      </c>
      <c r="AK822" s="64"/>
      <c r="AL822" s="64">
        <v>12.490307879759689</v>
      </c>
      <c r="AM822" s="64"/>
      <c r="AN822" s="64">
        <v>7.7009499596491331E-3</v>
      </c>
      <c r="AO822" s="64"/>
      <c r="AP822" s="64">
        <v>7.9963288622110182</v>
      </c>
      <c r="AQ822" s="64">
        <f t="shared" si="1102"/>
        <v>1.6234718826405866E-2</v>
      </c>
      <c r="AR822" s="64">
        <f t="shared" si="1103"/>
        <v>1117.3192771084334</v>
      </c>
      <c r="AS822" s="64">
        <f t="shared" si="1104"/>
        <v>18.139364303178478</v>
      </c>
      <c r="AT822" s="64">
        <f t="shared" si="1105"/>
        <v>6.3700541782958475E-2</v>
      </c>
      <c r="AU822" s="64">
        <f t="shared" si="1106"/>
        <v>10.664948453608247</v>
      </c>
      <c r="AV822" s="64">
        <f t="shared" si="1107"/>
        <v>6.2319277108433733</v>
      </c>
      <c r="AW822" s="64">
        <f t="shared" si="1108"/>
        <v>5.5775711012265809E-3</v>
      </c>
      <c r="AX822" s="64">
        <f t="shared" si="1109"/>
        <v>8.5726911179849772</v>
      </c>
      <c r="AY822" s="64"/>
      <c r="AZ822" s="64"/>
      <c r="BA822" s="64"/>
      <c r="BB822" s="64"/>
      <c r="BC822" s="64"/>
      <c r="BD822" s="64"/>
      <c r="BE822" s="64"/>
      <c r="BF822" s="64"/>
      <c r="BG822" s="64"/>
      <c r="BH822" s="64"/>
      <c r="BI822" s="64"/>
      <c r="BJ822" s="64"/>
      <c r="BK822" s="64"/>
      <c r="BL822" s="64"/>
      <c r="BM822" s="64"/>
      <c r="BN822" s="64"/>
      <c r="BO822" s="64"/>
      <c r="BP822" s="64"/>
      <c r="BQ822" s="64"/>
      <c r="BR822" s="64"/>
      <c r="BS822" s="64"/>
      <c r="BT822" s="64"/>
      <c r="BU822" s="64"/>
      <c r="BV822" s="64"/>
      <c r="BW822" s="64"/>
      <c r="BX822" s="64"/>
      <c r="BY822" s="64"/>
      <c r="BZ822" s="64"/>
      <c r="CA822" s="64"/>
      <c r="CB822" s="64"/>
      <c r="CC822" s="64"/>
      <c r="CD822" s="64"/>
      <c r="CE822" s="64"/>
      <c r="CF822" s="64"/>
      <c r="CG822" s="64"/>
      <c r="CH822" s="64"/>
      <c r="CI822" s="64"/>
      <c r="CJ822" s="64"/>
      <c r="CK822" s="64"/>
      <c r="CL822" s="64"/>
      <c r="CM822" s="64"/>
      <c r="CN822" s="64"/>
      <c r="CO822" s="64"/>
      <c r="CP822" s="64"/>
      <c r="CQ822" s="64"/>
      <c r="CR822" s="64"/>
      <c r="CS822" s="64"/>
      <c r="CT822" s="64"/>
      <c r="CU822" s="64"/>
      <c r="CV822" s="64"/>
      <c r="CW822" s="64"/>
      <c r="CX822" s="64"/>
      <c r="CY822" s="64"/>
      <c r="CZ822" s="64"/>
      <c r="DA822" s="64"/>
      <c r="DB822" s="64"/>
      <c r="DC822" s="64"/>
      <c r="DD822" s="64"/>
      <c r="DE822" s="64"/>
      <c r="DF822" s="64"/>
      <c r="DG822" s="64"/>
      <c r="DH822" s="64"/>
      <c r="DI822" s="64"/>
      <c r="DJ822" s="64"/>
      <c r="DK822" s="64"/>
      <c r="DL822" s="64"/>
      <c r="DM822" s="64"/>
      <c r="DN822" s="64"/>
      <c r="DO822" s="64"/>
      <c r="DP822" s="64"/>
      <c r="DQ822" s="64"/>
      <c r="DR822" s="64"/>
      <c r="DS822" s="64"/>
      <c r="DT822" s="64"/>
      <c r="DU822" s="64"/>
      <c r="DV822" s="64"/>
      <c r="DW822" s="64"/>
      <c r="DX822" s="64"/>
      <c r="DY822" s="64"/>
      <c r="DZ822" s="64"/>
      <c r="EA822" s="64"/>
      <c r="EB822" s="64"/>
      <c r="EC822" s="64"/>
      <c r="ED822" s="64"/>
      <c r="EE822" s="64"/>
      <c r="EF822" s="64"/>
      <c r="EG822" s="64"/>
      <c r="EH822" s="64"/>
      <c r="EI822" s="64"/>
      <c r="EJ822" s="64"/>
      <c r="EK822" s="64"/>
      <c r="EL822" s="64"/>
    </row>
    <row r="823" spans="1:142" s="31" customFormat="1">
      <c r="B823" s="31" t="s">
        <v>737</v>
      </c>
      <c r="C823" s="31" t="s">
        <v>506</v>
      </c>
      <c r="E823" s="18"/>
      <c r="F823" s="18"/>
      <c r="G823" s="18"/>
      <c r="H823" s="18"/>
      <c r="I823" s="64">
        <v>3.63</v>
      </c>
      <c r="J823" s="64">
        <v>4.1100000000000003</v>
      </c>
      <c r="K823" s="64">
        <v>0.32500000000000001</v>
      </c>
      <c r="L823" s="64">
        <v>74.36</v>
      </c>
      <c r="M823" s="64">
        <v>8.4000000000000005E-2</v>
      </c>
      <c r="N823" s="64">
        <v>8.1299999999999997E-2</v>
      </c>
      <c r="O823" s="64">
        <v>0.57369999999999999</v>
      </c>
      <c r="P823" s="64">
        <v>3.27E-2</v>
      </c>
      <c r="Q823" s="64">
        <v>12.11</v>
      </c>
      <c r="R823" s="64">
        <v>0</v>
      </c>
      <c r="S823" s="64">
        <v>95.306799999999996</v>
      </c>
      <c r="V823" s="64">
        <v>3.8087523660431368</v>
      </c>
      <c r="W823" s="64"/>
      <c r="X823" s="64">
        <v>4.3123890425447087</v>
      </c>
      <c r="Y823" s="64"/>
      <c r="Z823" s="64">
        <v>0.34100399971460588</v>
      </c>
      <c r="AA823" s="64"/>
      <c r="AB823" s="64">
        <v>78.021715134701836</v>
      </c>
      <c r="AC823" s="64"/>
      <c r="AD823" s="64">
        <v>8.813641838777507E-2</v>
      </c>
      <c r="AE823" s="64"/>
      <c r="AF823" s="64">
        <v>8.5303462082453721E-2</v>
      </c>
      <c r="AG823" s="64"/>
      <c r="AH823" s="62">
        <v>0.60195075272698284</v>
      </c>
      <c r="AI823" s="62"/>
      <c r="AJ823" s="64">
        <v>3.4310248586669582E-2</v>
      </c>
      <c r="AK823" s="64"/>
      <c r="AL823" s="64">
        <v>12.70633365090424</v>
      </c>
      <c r="AM823" s="64"/>
      <c r="AN823" s="64">
        <v>0</v>
      </c>
      <c r="AO823" s="64"/>
      <c r="AP823" s="64">
        <v>8.1211414085878459</v>
      </c>
      <c r="AQ823" s="64">
        <f t="shared" si="1102"/>
        <v>2.0437956204379562E-2</v>
      </c>
      <c r="AR823" s="64">
        <f t="shared" si="1103"/>
        <v>885.23809523809518</v>
      </c>
      <c r="AS823" s="64">
        <f t="shared" si="1104"/>
        <v>18.092457420924575</v>
      </c>
      <c r="AT823" s="64">
        <f t="shared" si="1105"/>
        <v>0.14171169600836672</v>
      </c>
      <c r="AU823" s="64">
        <f t="shared" si="1106"/>
        <v>3.9975399753997536</v>
      </c>
      <c r="AV823" s="64">
        <f t="shared" si="1107"/>
        <v>3.8690476190476186</v>
      </c>
      <c r="AW823" s="64">
        <f t="shared" si="1108"/>
        <v>4.3706293706293701E-3</v>
      </c>
      <c r="AX823" s="64">
        <f t="shared" si="1109"/>
        <v>20.009844942160967</v>
      </c>
      <c r="AY823" s="64"/>
      <c r="AZ823" s="64"/>
      <c r="BA823" s="64"/>
      <c r="BB823" s="64"/>
      <c r="BC823" s="64"/>
      <c r="BD823" s="64"/>
      <c r="BE823" s="64"/>
      <c r="BF823" s="64"/>
      <c r="BG823" s="64"/>
      <c r="BH823" s="64"/>
      <c r="BI823" s="64"/>
      <c r="BJ823" s="64"/>
      <c r="BK823" s="64"/>
      <c r="BL823" s="64"/>
      <c r="BM823" s="64"/>
      <c r="BN823" s="64"/>
      <c r="BO823" s="64"/>
      <c r="BP823" s="64"/>
      <c r="BQ823" s="64"/>
      <c r="BR823" s="64"/>
      <c r="BS823" s="64"/>
      <c r="BT823" s="64"/>
      <c r="BU823" s="64"/>
      <c r="BV823" s="64"/>
      <c r="BW823" s="64"/>
      <c r="BX823" s="64"/>
      <c r="BY823" s="64"/>
      <c r="BZ823" s="64"/>
      <c r="CA823" s="64"/>
      <c r="CB823" s="64"/>
      <c r="CC823" s="64"/>
      <c r="CD823" s="64"/>
      <c r="CE823" s="64"/>
      <c r="CF823" s="64"/>
      <c r="CG823" s="64"/>
      <c r="CH823" s="64"/>
      <c r="CI823" s="64"/>
      <c r="CJ823" s="64"/>
      <c r="CK823" s="64"/>
      <c r="CL823" s="64"/>
      <c r="CM823" s="64"/>
      <c r="CN823" s="64"/>
      <c r="CO823" s="64"/>
      <c r="CP823" s="64"/>
      <c r="CQ823" s="64"/>
      <c r="CR823" s="64"/>
      <c r="CS823" s="64"/>
      <c r="CT823" s="64"/>
      <c r="CU823" s="64"/>
      <c r="CV823" s="64"/>
      <c r="CW823" s="64"/>
      <c r="CX823" s="64"/>
      <c r="CY823" s="64"/>
      <c r="CZ823" s="64"/>
      <c r="DA823" s="64"/>
      <c r="DB823" s="64"/>
      <c r="DC823" s="64"/>
      <c r="DD823" s="64"/>
      <c r="DE823" s="64"/>
      <c r="DF823" s="64"/>
      <c r="DG823" s="64"/>
      <c r="DH823" s="64"/>
      <c r="DI823" s="64"/>
      <c r="DJ823" s="64"/>
      <c r="DK823" s="64"/>
      <c r="DL823" s="64"/>
      <c r="DM823" s="64"/>
      <c r="DN823" s="64"/>
      <c r="DO823" s="64"/>
      <c r="DP823" s="64"/>
      <c r="DQ823" s="64"/>
      <c r="DR823" s="64"/>
      <c r="DS823" s="64"/>
      <c r="DT823" s="64"/>
      <c r="DU823" s="64"/>
      <c r="DV823" s="64"/>
      <c r="DW823" s="64"/>
      <c r="DX823" s="64"/>
      <c r="DY823" s="64"/>
      <c r="DZ823" s="64"/>
      <c r="EA823" s="64"/>
      <c r="EB823" s="64"/>
      <c r="EC823" s="64"/>
      <c r="ED823" s="64"/>
      <c r="EE823" s="64"/>
      <c r="EF823" s="64"/>
      <c r="EG823" s="64"/>
      <c r="EH823" s="64"/>
      <c r="EI823" s="64"/>
      <c r="EJ823" s="64"/>
      <c r="EK823" s="64"/>
      <c r="EL823" s="64"/>
    </row>
    <row r="824" spans="1:142" s="31" customFormat="1">
      <c r="B824" s="31" t="s">
        <v>738</v>
      </c>
      <c r="C824" s="31" t="s">
        <v>506</v>
      </c>
      <c r="E824" s="18"/>
      <c r="F824" s="18"/>
      <c r="G824" s="18"/>
      <c r="H824" s="18"/>
      <c r="I824" s="64">
        <v>3.58</v>
      </c>
      <c r="J824" s="64">
        <v>4.0999999999999996</v>
      </c>
      <c r="K824" s="64">
        <v>0.60870000000000002</v>
      </c>
      <c r="L824" s="64">
        <v>75.290000000000006</v>
      </c>
      <c r="M824" s="64">
        <v>7.1800000000000003E-2</v>
      </c>
      <c r="N824" s="64">
        <v>3.95E-2</v>
      </c>
      <c r="O824" s="64">
        <v>0.56110000000000004</v>
      </c>
      <c r="P824" s="64">
        <v>9.2100000000000001E-2</v>
      </c>
      <c r="Q824" s="64">
        <v>11.89</v>
      </c>
      <c r="R824" s="64">
        <v>0</v>
      </c>
      <c r="S824" s="64">
        <v>96.2333</v>
      </c>
      <c r="V824" s="64">
        <v>3.7201259854956654</v>
      </c>
      <c r="W824" s="64"/>
      <c r="X824" s="64">
        <v>4.2604794805955946</v>
      </c>
      <c r="Y824" s="64"/>
      <c r="Z824" s="64">
        <v>0.63252533166793623</v>
      </c>
      <c r="AA824" s="64"/>
      <c r="AB824" s="64">
        <v>78.236951242449351</v>
      </c>
      <c r="AC824" s="64"/>
      <c r="AD824" s="64">
        <v>7.4610347977259434E-2</v>
      </c>
      <c r="AE824" s="64"/>
      <c r="AF824" s="64">
        <v>4.1046082800859994E-2</v>
      </c>
      <c r="AG824" s="64"/>
      <c r="AH824" s="62">
        <v>0.58306220403955811</v>
      </c>
      <c r="AI824" s="62"/>
      <c r="AJ824" s="64">
        <v>9.570491711289128E-2</v>
      </c>
      <c r="AK824" s="64"/>
      <c r="AL824" s="64">
        <v>12.355390493727224</v>
      </c>
      <c r="AM824" s="64"/>
      <c r="AN824" s="64">
        <v>0</v>
      </c>
      <c r="AO824" s="64"/>
      <c r="AP824" s="64">
        <v>7.9806054660912604</v>
      </c>
      <c r="AQ824" s="64">
        <f t="shared" si="1102"/>
        <v>1.7512195121951218E-2</v>
      </c>
      <c r="AR824" s="64">
        <f t="shared" si="1103"/>
        <v>1048.607242339833</v>
      </c>
      <c r="AS824" s="64">
        <f t="shared" si="1104"/>
        <v>18.363414634146341</v>
      </c>
      <c r="AT824" s="64">
        <f t="shared" si="1105"/>
        <v>7.0397433612546773E-2</v>
      </c>
      <c r="AU824" s="64">
        <f t="shared" si="1106"/>
        <v>15.410126582278483</v>
      </c>
      <c r="AV824" s="64">
        <f t="shared" si="1107"/>
        <v>8.4777158774373262</v>
      </c>
      <c r="AW824" s="64">
        <f t="shared" si="1108"/>
        <v>8.0847390091645637E-3</v>
      </c>
      <c r="AX824" s="64">
        <f t="shared" si="1109"/>
        <v>6.0937982104288793</v>
      </c>
      <c r="AY824" s="64"/>
      <c r="AZ824" s="64"/>
      <c r="BA824" s="64"/>
      <c r="BB824" s="64"/>
      <c r="BC824" s="64"/>
      <c r="BD824" s="64"/>
      <c r="BE824" s="64"/>
      <c r="BF824" s="64"/>
      <c r="BG824" s="64"/>
      <c r="BH824" s="64"/>
      <c r="BI824" s="64"/>
      <c r="BJ824" s="64"/>
      <c r="BK824" s="64"/>
      <c r="BL824" s="64"/>
      <c r="BM824" s="64"/>
      <c r="BN824" s="64"/>
      <c r="BO824" s="64"/>
      <c r="BP824" s="64"/>
      <c r="BQ824" s="64"/>
      <c r="BR824" s="64"/>
      <c r="BS824" s="64"/>
      <c r="BT824" s="64"/>
      <c r="BU824" s="64"/>
      <c r="BV824" s="64"/>
      <c r="BW824" s="64"/>
      <c r="BX824" s="64"/>
      <c r="BY824" s="64"/>
      <c r="BZ824" s="64"/>
      <c r="CA824" s="64"/>
      <c r="CB824" s="64"/>
      <c r="CC824" s="64"/>
      <c r="CD824" s="64"/>
      <c r="CE824" s="64"/>
      <c r="CF824" s="64"/>
      <c r="CG824" s="64"/>
      <c r="CH824" s="64"/>
      <c r="CI824" s="64"/>
      <c r="CJ824" s="64"/>
      <c r="CK824" s="64"/>
      <c r="CL824" s="64"/>
      <c r="CM824" s="64"/>
      <c r="CN824" s="64"/>
      <c r="CO824" s="64"/>
      <c r="CP824" s="64"/>
      <c r="CQ824" s="64"/>
      <c r="CR824" s="64"/>
      <c r="CS824" s="64"/>
      <c r="CT824" s="64"/>
      <c r="CU824" s="64"/>
      <c r="CV824" s="64"/>
      <c r="CW824" s="64"/>
      <c r="CX824" s="64"/>
      <c r="CY824" s="64"/>
      <c r="CZ824" s="64"/>
      <c r="DA824" s="64"/>
      <c r="DB824" s="64"/>
      <c r="DC824" s="64"/>
      <c r="DD824" s="64"/>
      <c r="DE824" s="64"/>
      <c r="DF824" s="64"/>
      <c r="DG824" s="64"/>
      <c r="DH824" s="64"/>
      <c r="DI824" s="64"/>
      <c r="DJ824" s="64"/>
      <c r="DK824" s="64"/>
      <c r="DL824" s="64"/>
      <c r="DM824" s="64"/>
      <c r="DN824" s="64"/>
      <c r="DO824" s="64"/>
      <c r="DP824" s="64"/>
      <c r="DQ824" s="64"/>
      <c r="DR824" s="64"/>
      <c r="DS824" s="64"/>
      <c r="DT824" s="64"/>
      <c r="DU824" s="64"/>
      <c r="DV824" s="64"/>
      <c r="DW824" s="64"/>
      <c r="DX824" s="64"/>
      <c r="DY824" s="64"/>
      <c r="DZ824" s="64"/>
      <c r="EA824" s="64"/>
      <c r="EB824" s="64"/>
      <c r="EC824" s="64"/>
      <c r="ED824" s="64"/>
      <c r="EE824" s="64"/>
      <c r="EF824" s="64"/>
      <c r="EG824" s="64"/>
      <c r="EH824" s="64"/>
      <c r="EI824" s="64"/>
      <c r="EJ824" s="64"/>
      <c r="EK824" s="64"/>
      <c r="EL824" s="64"/>
    </row>
    <row r="825" spans="1:142" s="31" customFormat="1">
      <c r="B825" s="31" t="s">
        <v>739</v>
      </c>
      <c r="C825" s="31" t="s">
        <v>506</v>
      </c>
      <c r="E825" s="18"/>
      <c r="F825" s="18"/>
      <c r="G825" s="18"/>
      <c r="H825" s="18"/>
      <c r="I825" s="64">
        <v>3.5</v>
      </c>
      <c r="J825" s="64">
        <v>4.08</v>
      </c>
      <c r="K825" s="64">
        <v>0.42599999999999999</v>
      </c>
      <c r="L825" s="64">
        <v>74.75</v>
      </c>
      <c r="M825" s="64">
        <v>7.8E-2</v>
      </c>
      <c r="N825" s="64">
        <v>0.08</v>
      </c>
      <c r="O825" s="64">
        <v>0.57699999999999996</v>
      </c>
      <c r="P825" s="64">
        <v>8.1299999999999997E-2</v>
      </c>
      <c r="Q825" s="64">
        <v>11.79</v>
      </c>
      <c r="R825" s="64">
        <v>1.35E-2</v>
      </c>
      <c r="S825" s="64">
        <v>95.375900000000001</v>
      </c>
      <c r="V825" s="64">
        <v>3.6696901418492507</v>
      </c>
      <c r="W825" s="64"/>
      <c r="X825" s="64">
        <v>4.2778102224985552</v>
      </c>
      <c r="Y825" s="64"/>
      <c r="Z825" s="64">
        <v>0.44665371440793739</v>
      </c>
      <c r="AA825" s="64"/>
      <c r="AB825" s="64">
        <v>78.374096600923295</v>
      </c>
      <c r="AC825" s="64"/>
      <c r="AD825" s="64">
        <v>8.1781666018354737E-2</v>
      </c>
      <c r="AE825" s="64"/>
      <c r="AF825" s="64">
        <v>8.3878631813697174E-2</v>
      </c>
      <c r="AG825" s="64"/>
      <c r="AH825" s="62">
        <v>0.60497463195629086</v>
      </c>
      <c r="AI825" s="62"/>
      <c r="AJ825" s="64">
        <v>8.5241659580669746E-2</v>
      </c>
      <c r="AK825" s="64"/>
      <c r="AL825" s="64">
        <v>12.361613363543619</v>
      </c>
      <c r="AM825" s="64"/>
      <c r="AN825" s="64">
        <v>1.4154519118561398E-2</v>
      </c>
      <c r="AO825" s="64"/>
      <c r="AP825" s="64">
        <v>7.9475003643478059</v>
      </c>
      <c r="AQ825" s="64">
        <f t="shared" si="1102"/>
        <v>1.9117647058823531E-2</v>
      </c>
      <c r="AR825" s="64">
        <f t="shared" si="1103"/>
        <v>958.33333333333337</v>
      </c>
      <c r="AS825" s="64">
        <f t="shared" si="1104"/>
        <v>18.321078431372552</v>
      </c>
      <c r="AT825" s="64">
        <f t="shared" si="1105"/>
        <v>0.13864818024263431</v>
      </c>
      <c r="AU825" s="64">
        <f t="shared" si="1106"/>
        <v>5.3249999999999993</v>
      </c>
      <c r="AV825" s="64">
        <f t="shared" si="1107"/>
        <v>5.4615384615384608</v>
      </c>
      <c r="AW825" s="64">
        <f t="shared" si="1108"/>
        <v>5.6989966555183943E-3</v>
      </c>
      <c r="AX825" s="64">
        <f t="shared" si="1109"/>
        <v>15.810276679841898</v>
      </c>
      <c r="AY825" s="64"/>
      <c r="AZ825" s="64"/>
      <c r="BA825" s="64"/>
      <c r="BB825" s="64"/>
      <c r="BC825" s="64"/>
      <c r="BD825" s="64"/>
      <c r="BE825" s="64"/>
      <c r="BF825" s="64"/>
      <c r="BG825" s="64"/>
      <c r="BH825" s="64"/>
      <c r="BI825" s="64"/>
      <c r="BJ825" s="64"/>
      <c r="BK825" s="64"/>
      <c r="BL825" s="64"/>
      <c r="BM825" s="64"/>
      <c r="BN825" s="64"/>
      <c r="BO825" s="64"/>
      <c r="BP825" s="64"/>
      <c r="BQ825" s="64"/>
      <c r="BR825" s="64"/>
      <c r="BS825" s="64"/>
      <c r="BT825" s="64"/>
      <c r="BU825" s="64"/>
      <c r="BV825" s="64"/>
      <c r="BW825" s="64"/>
      <c r="BX825" s="64"/>
      <c r="BY825" s="64"/>
      <c r="BZ825" s="64"/>
      <c r="CA825" s="64"/>
      <c r="CB825" s="64"/>
      <c r="CC825" s="64"/>
      <c r="CD825" s="64"/>
      <c r="CE825" s="64"/>
      <c r="CF825" s="64"/>
      <c r="CG825" s="64"/>
      <c r="CH825" s="64"/>
      <c r="CI825" s="64"/>
      <c r="CJ825" s="64"/>
      <c r="CK825" s="64"/>
      <c r="CL825" s="64"/>
      <c r="CM825" s="64"/>
      <c r="CN825" s="64"/>
      <c r="CO825" s="64"/>
      <c r="CP825" s="64"/>
      <c r="CQ825" s="64"/>
      <c r="CR825" s="64"/>
      <c r="CS825" s="64"/>
      <c r="CT825" s="64"/>
      <c r="CU825" s="64"/>
      <c r="CV825" s="64"/>
      <c r="CW825" s="64"/>
      <c r="CX825" s="64"/>
      <c r="CY825" s="64"/>
      <c r="CZ825" s="64"/>
      <c r="DA825" s="64"/>
      <c r="DB825" s="64"/>
      <c r="DC825" s="64"/>
      <c r="DD825" s="64"/>
      <c r="DE825" s="64"/>
      <c r="DF825" s="64"/>
      <c r="DG825" s="64"/>
      <c r="DH825" s="64"/>
      <c r="DI825" s="64"/>
      <c r="DJ825" s="64"/>
      <c r="DK825" s="64"/>
      <c r="DL825" s="64"/>
      <c r="DM825" s="64"/>
      <c r="DN825" s="64"/>
      <c r="DO825" s="64"/>
      <c r="DP825" s="64"/>
      <c r="DQ825" s="64"/>
      <c r="DR825" s="64"/>
      <c r="DS825" s="64"/>
      <c r="DT825" s="64"/>
      <c r="DU825" s="64"/>
      <c r="DV825" s="64"/>
      <c r="DW825" s="64"/>
      <c r="DX825" s="64"/>
      <c r="DY825" s="64"/>
      <c r="DZ825" s="64"/>
      <c r="EA825" s="64"/>
      <c r="EB825" s="64"/>
      <c r="EC825" s="64"/>
      <c r="ED825" s="64"/>
      <c r="EE825" s="64"/>
      <c r="EF825" s="64"/>
      <c r="EG825" s="64"/>
      <c r="EH825" s="64"/>
      <c r="EI825" s="64"/>
      <c r="EJ825" s="64"/>
      <c r="EK825" s="64"/>
      <c r="EL825" s="64"/>
    </row>
    <row r="826" spans="1:142" s="31" customFormat="1">
      <c r="B826" s="31" t="s">
        <v>740</v>
      </c>
      <c r="C826" s="31" t="s">
        <v>506</v>
      </c>
      <c r="E826" s="18"/>
      <c r="F826" s="18"/>
      <c r="G826" s="18"/>
      <c r="H826" s="18"/>
      <c r="I826" s="64">
        <v>3.65</v>
      </c>
      <c r="J826" s="64">
        <v>4.08</v>
      </c>
      <c r="K826" s="64">
        <v>0.48799999999999999</v>
      </c>
      <c r="L826" s="64">
        <v>73.78</v>
      </c>
      <c r="M826" s="64">
        <v>4.4699999999999997E-2</v>
      </c>
      <c r="N826" s="64">
        <v>9.11E-2</v>
      </c>
      <c r="O826" s="64">
        <v>0.56659999999999999</v>
      </c>
      <c r="P826" s="64">
        <v>7.1199999999999999E-2</v>
      </c>
      <c r="Q826" s="64">
        <v>11.9</v>
      </c>
      <c r="R826" s="64">
        <v>4.3200000000000002E-2</v>
      </c>
      <c r="S826" s="64">
        <v>94.7149</v>
      </c>
      <c r="V826" s="64">
        <v>3.8536703306449143</v>
      </c>
      <c r="W826" s="64"/>
      <c r="X826" s="64">
        <v>4.3076643695976031</v>
      </c>
      <c r="Y826" s="64"/>
      <c r="Z826" s="64">
        <v>0.51523044420677211</v>
      </c>
      <c r="AA826" s="64"/>
      <c r="AB826" s="64">
        <v>77.896930683556647</v>
      </c>
      <c r="AC826" s="64"/>
      <c r="AD826" s="64">
        <v>4.7194264049267853E-2</v>
      </c>
      <c r="AE826" s="64"/>
      <c r="AF826" s="64">
        <v>9.618338825253471E-2</v>
      </c>
      <c r="AG826" s="64"/>
      <c r="AH826" s="62">
        <v>0.59821633132696117</v>
      </c>
      <c r="AI826" s="62"/>
      <c r="AJ826" s="64">
        <v>7.517296644984052E-2</v>
      </c>
      <c r="AK826" s="64"/>
      <c r="AL826" s="64">
        <v>12.56402107799301</v>
      </c>
      <c r="AM826" s="64"/>
      <c r="AN826" s="64">
        <v>4.5610563913386387E-2</v>
      </c>
      <c r="AO826" s="64"/>
      <c r="AP826" s="64">
        <v>8.1613347002425165</v>
      </c>
      <c r="AQ826" s="64">
        <f t="shared" si="1102"/>
        <v>1.0955882352941175E-2</v>
      </c>
      <c r="AR826" s="64">
        <f t="shared" si="1103"/>
        <v>1650.5592841163311</v>
      </c>
      <c r="AS826" s="64">
        <f t="shared" si="1104"/>
        <v>18.083333333333332</v>
      </c>
      <c r="AT826" s="64">
        <f t="shared" si="1105"/>
        <v>0.16078362160254148</v>
      </c>
      <c r="AU826" s="64">
        <f t="shared" si="1106"/>
        <v>5.3567508232711303</v>
      </c>
      <c r="AV826" s="64">
        <f t="shared" si="1107"/>
        <v>10.917225950782997</v>
      </c>
      <c r="AW826" s="64">
        <f t="shared" si="1108"/>
        <v>6.6142586066684746E-3</v>
      </c>
      <c r="AX826" s="64">
        <f t="shared" si="1109"/>
        <v>15.731307200828873</v>
      </c>
      <c r="AY826" s="64"/>
      <c r="AZ826" s="64"/>
      <c r="BA826" s="64"/>
      <c r="BB826" s="64"/>
      <c r="BC826" s="64"/>
      <c r="BD826" s="64"/>
      <c r="BE826" s="64"/>
      <c r="BF826" s="64"/>
      <c r="BG826" s="64"/>
      <c r="BH826" s="64"/>
      <c r="BI826" s="64"/>
      <c r="BJ826" s="64"/>
      <c r="BK826" s="64"/>
      <c r="BL826" s="64"/>
      <c r="BM826" s="64"/>
      <c r="BN826" s="64"/>
      <c r="BO826" s="64"/>
      <c r="BP826" s="64"/>
      <c r="BQ826" s="64"/>
      <c r="BR826" s="64"/>
      <c r="BS826" s="64"/>
      <c r="BT826" s="64"/>
      <c r="BU826" s="64"/>
      <c r="BV826" s="64"/>
      <c r="BW826" s="64"/>
      <c r="BX826" s="64"/>
      <c r="BY826" s="64"/>
      <c r="BZ826" s="64"/>
      <c r="CA826" s="64"/>
      <c r="CB826" s="64"/>
      <c r="CC826" s="64"/>
      <c r="CD826" s="64"/>
      <c r="CE826" s="64"/>
      <c r="CF826" s="64"/>
      <c r="CG826" s="64"/>
      <c r="CH826" s="64"/>
      <c r="CI826" s="64"/>
      <c r="CJ826" s="64"/>
      <c r="CK826" s="64"/>
      <c r="CL826" s="64"/>
      <c r="CM826" s="64"/>
      <c r="CN826" s="64"/>
      <c r="CO826" s="64"/>
      <c r="CP826" s="64"/>
      <c r="CQ826" s="64"/>
      <c r="CR826" s="64"/>
      <c r="CS826" s="64"/>
      <c r="CT826" s="64"/>
      <c r="CU826" s="64"/>
      <c r="CV826" s="64"/>
      <c r="CW826" s="64"/>
      <c r="CX826" s="64"/>
      <c r="CY826" s="64"/>
      <c r="CZ826" s="64"/>
      <c r="DA826" s="64"/>
      <c r="DB826" s="64"/>
      <c r="DC826" s="64"/>
      <c r="DD826" s="64"/>
      <c r="DE826" s="64"/>
      <c r="DF826" s="64"/>
      <c r="DG826" s="64"/>
      <c r="DH826" s="64"/>
      <c r="DI826" s="64"/>
      <c r="DJ826" s="64"/>
      <c r="DK826" s="64"/>
      <c r="DL826" s="64"/>
      <c r="DM826" s="64"/>
      <c r="DN826" s="64"/>
      <c r="DO826" s="64"/>
      <c r="DP826" s="64"/>
      <c r="DQ826" s="64"/>
      <c r="DR826" s="64"/>
      <c r="DS826" s="64"/>
      <c r="DT826" s="64"/>
      <c r="DU826" s="64"/>
      <c r="DV826" s="64"/>
      <c r="DW826" s="64"/>
      <c r="DX826" s="64"/>
      <c r="DY826" s="64"/>
      <c r="DZ826" s="64"/>
      <c r="EA826" s="64"/>
      <c r="EB826" s="64"/>
      <c r="EC826" s="64"/>
      <c r="ED826" s="64"/>
      <c r="EE826" s="64"/>
      <c r="EF826" s="64"/>
      <c r="EG826" s="64"/>
      <c r="EH826" s="64"/>
      <c r="EI826" s="64"/>
      <c r="EJ826" s="64"/>
      <c r="EK826" s="64"/>
      <c r="EL826" s="64"/>
    </row>
    <row r="827" spans="1:142" s="35" customFormat="1">
      <c r="B827" s="35" t="s">
        <v>741</v>
      </c>
      <c r="E827" s="1"/>
      <c r="F827" s="1"/>
      <c r="G827" s="1"/>
      <c r="H827" s="1"/>
      <c r="I827" s="68">
        <f t="shared" ref="I827:BT827" si="1110">AVERAGE(I812:I826)</f>
        <v>3.5913333333333335</v>
      </c>
      <c r="J827" s="68">
        <f t="shared" si="1110"/>
        <v>4.0746666666666664</v>
      </c>
      <c r="K827" s="68">
        <f t="shared" si="1110"/>
        <v>0.43618000000000001</v>
      </c>
      <c r="L827" s="68">
        <f t="shared" si="1110"/>
        <v>74.284000000000006</v>
      </c>
      <c r="M827" s="68">
        <f t="shared" si="1110"/>
        <v>7.9526666666666676E-2</v>
      </c>
      <c r="N827" s="68">
        <f t="shared" si="1110"/>
        <v>6.9026666666666667E-2</v>
      </c>
      <c r="O827" s="68">
        <f t="shared" si="1110"/>
        <v>0.58895999999999993</v>
      </c>
      <c r="P827" s="68">
        <f t="shared" si="1110"/>
        <v>5.7273333333333329E-2</v>
      </c>
      <c r="Q827" s="68">
        <f t="shared" si="1110"/>
        <v>11.929333333333334</v>
      </c>
      <c r="R827" s="68">
        <f t="shared" si="1110"/>
        <v>1.5786666666666668E-2</v>
      </c>
      <c r="S827" s="68">
        <f t="shared" si="1110"/>
        <v>95.126166666666663</v>
      </c>
      <c r="V827" s="68">
        <f t="shared" si="1110"/>
        <v>3.7755146102261108</v>
      </c>
      <c r="W827" s="68">
        <f>STDEV(V812:V826)</f>
        <v>0.1090718309286457</v>
      </c>
      <c r="X827" s="68">
        <f t="shared" si="1110"/>
        <v>4.283547971409102</v>
      </c>
      <c r="Y827" s="68">
        <f>STDEV(X812:X826)</f>
        <v>5.302775256035229E-2</v>
      </c>
      <c r="Z827" s="68">
        <f t="shared" si="1110"/>
        <v>0.458409057188918</v>
      </c>
      <c r="AA827" s="68">
        <f>STDEV(Z812:Z826)</f>
        <v>8.4725452525670208E-2</v>
      </c>
      <c r="AB827" s="68">
        <f t="shared" si="1110"/>
        <v>78.089629968273499</v>
      </c>
      <c r="AC827" s="68">
        <f>STDEV(AB812:AB826)</f>
        <v>0.17617293068048526</v>
      </c>
      <c r="AD827" s="68">
        <f t="shared" si="1110"/>
        <v>8.3608979169015815E-2</v>
      </c>
      <c r="AE827" s="68">
        <f>STDEV(AD812:AD826)</f>
        <v>1.8111430374057436E-2</v>
      </c>
      <c r="AF827" s="68">
        <f t="shared" si="1110"/>
        <v>7.2599001891711604E-2</v>
      </c>
      <c r="AG827" s="68">
        <f>STDEV(AF812:AF826)</f>
        <v>2.225939236480166E-2</v>
      </c>
      <c r="AH827" s="68">
        <f t="shared" si="1110"/>
        <v>0.61920896138103809</v>
      </c>
      <c r="AI827" s="68">
        <f>STDEV(AH812:AH826)</f>
        <v>2.3594566509295478E-2</v>
      </c>
      <c r="AJ827" s="68">
        <f t="shared" si="1110"/>
        <v>6.0169117966312274E-2</v>
      </c>
      <c r="AK827" s="68">
        <f>STDEV(AJ812:AJ826)</f>
        <v>3.4703671092232963E-2</v>
      </c>
      <c r="AL827" s="68">
        <f t="shared" si="1110"/>
        <v>12.540592575948144</v>
      </c>
      <c r="AM827" s="68">
        <f>STDEV(AL812:AL826)</f>
        <v>0.11864045696458719</v>
      </c>
      <c r="AN827" s="68">
        <f t="shared" si="1110"/>
        <v>1.6635794844575051E-2</v>
      </c>
      <c r="AO827" s="68">
        <f>STDEV(AN812:AN826)</f>
        <v>1.3926395809437339E-2</v>
      </c>
      <c r="AP827" s="68">
        <f t="shared" si="1110"/>
        <v>8.0590625816352119</v>
      </c>
      <c r="AQ827" s="68">
        <f t="shared" si="1110"/>
        <v>1.9511364377755018E-2</v>
      </c>
      <c r="AR827" s="68">
        <f t="shared" si="1110"/>
        <v>978.49956169885252</v>
      </c>
      <c r="AS827" s="68">
        <f t="shared" si="1110"/>
        <v>18.232876734260554</v>
      </c>
      <c r="AT827" s="68">
        <f t="shared" si="1110"/>
        <v>0.11717655761197647</v>
      </c>
      <c r="AU827" s="68">
        <f t="shared" si="1110"/>
        <v>7.1591015064231573</v>
      </c>
      <c r="AV827" s="68">
        <f t="shared" si="1110"/>
        <v>5.8178049908674927</v>
      </c>
      <c r="AW827" s="68">
        <f t="shared" si="1110"/>
        <v>5.8705583900342841E-3</v>
      </c>
      <c r="AX827" s="68">
        <f t="shared" si="1110"/>
        <v>13.924409531822524</v>
      </c>
      <c r="AY827" s="68">
        <f t="shared" si="1110"/>
        <v>49.243333333333332</v>
      </c>
      <c r="AZ827" s="68" t="e">
        <f t="shared" si="1110"/>
        <v>#DIV/0!</v>
      </c>
      <c r="BA827" s="68" t="e">
        <f t="shared" si="1110"/>
        <v>#DIV/0!</v>
      </c>
      <c r="BB827" s="68" t="e">
        <f t="shared" si="1110"/>
        <v>#DIV/0!</v>
      </c>
      <c r="BC827" s="68">
        <f t="shared" si="1110"/>
        <v>4431.1499999999996</v>
      </c>
      <c r="BD827" s="68">
        <f t="shared" si="1110"/>
        <v>3.5566666666666666</v>
      </c>
      <c r="BE827" s="68" t="e">
        <f t="shared" si="1110"/>
        <v>#DIV/0!</v>
      </c>
      <c r="BF827" s="68" t="e">
        <f t="shared" si="1110"/>
        <v>#DIV/0!</v>
      </c>
      <c r="BG827" s="68" t="e">
        <f t="shared" si="1110"/>
        <v>#DIV/0!</v>
      </c>
      <c r="BH827" s="68" t="e">
        <f t="shared" si="1110"/>
        <v>#DIV/0!</v>
      </c>
      <c r="BI827" s="68">
        <f t="shared" si="1110"/>
        <v>0.47</v>
      </c>
      <c r="BJ827" s="68" t="e">
        <f t="shared" si="1110"/>
        <v>#DIV/0!</v>
      </c>
      <c r="BK827" s="68" t="e">
        <f t="shared" si="1110"/>
        <v>#DIV/0!</v>
      </c>
      <c r="BL827" s="68" t="e">
        <f t="shared" si="1110"/>
        <v>#DIV/0!</v>
      </c>
      <c r="BM827" s="68">
        <f t="shared" si="1110"/>
        <v>159.07666666666665</v>
      </c>
      <c r="BN827" s="68">
        <f t="shared" si="1110"/>
        <v>62.033333333333339</v>
      </c>
      <c r="BO827" s="68">
        <f t="shared" si="1110"/>
        <v>10.373333333333333</v>
      </c>
      <c r="BP827" s="68">
        <f t="shared" si="1110"/>
        <v>47.553333333333335</v>
      </c>
      <c r="BQ827" s="68">
        <f t="shared" si="1110"/>
        <v>7.5766666666666653</v>
      </c>
      <c r="BR827" s="68" t="e">
        <f t="shared" si="1110"/>
        <v>#DIV/0!</v>
      </c>
      <c r="BS827" s="68">
        <f t="shared" si="1110"/>
        <v>7.669999999999999</v>
      </c>
      <c r="BT827" s="68">
        <f t="shared" si="1110"/>
        <v>1101.3433333333332</v>
      </c>
      <c r="BU827" s="68">
        <f t="shared" ref="BU827:EF827" si="1111">AVERAGE(BU812:BU826)</f>
        <v>12.886666666666668</v>
      </c>
      <c r="BV827" s="68">
        <f t="shared" si="1111"/>
        <v>28.66</v>
      </c>
      <c r="BW827" s="68">
        <f t="shared" si="1111"/>
        <v>3.043333333333333</v>
      </c>
      <c r="BX827" s="68">
        <f t="shared" si="1111"/>
        <v>10.316666666666668</v>
      </c>
      <c r="BY827" s="68">
        <f t="shared" si="1111"/>
        <v>2</v>
      </c>
      <c r="BZ827" s="68">
        <f t="shared" si="1111"/>
        <v>0.34866666666666668</v>
      </c>
      <c r="CA827" s="68">
        <f t="shared" si="1111"/>
        <v>1.81</v>
      </c>
      <c r="CB827" s="68">
        <f t="shared" si="1111"/>
        <v>0.31633333333333336</v>
      </c>
      <c r="CC827" s="68">
        <f t="shared" si="1111"/>
        <v>1.7866666666666664</v>
      </c>
      <c r="CD827" s="68">
        <f t="shared" si="1111"/>
        <v>0.30933333333333335</v>
      </c>
      <c r="CE827" s="68">
        <f t="shared" si="1111"/>
        <v>1.0166666666666668</v>
      </c>
      <c r="CF827" s="68">
        <f t="shared" si="1111"/>
        <v>0.20250000000000001</v>
      </c>
      <c r="CG827" s="68">
        <f t="shared" si="1111"/>
        <v>1.32</v>
      </c>
      <c r="CH827" s="68">
        <f t="shared" si="1111"/>
        <v>0.23799999999999999</v>
      </c>
      <c r="CI827" s="68">
        <f t="shared" si="1111"/>
        <v>1.9666666666666668</v>
      </c>
      <c r="CJ827" s="68">
        <f t="shared" si="1111"/>
        <v>0.72933333333333328</v>
      </c>
      <c r="CK827" s="68">
        <f t="shared" si="1111"/>
        <v>14.953333333333333</v>
      </c>
      <c r="CL827" s="68">
        <f t="shared" si="1111"/>
        <v>11.493333333333334</v>
      </c>
      <c r="CM827" s="68">
        <f t="shared" si="1111"/>
        <v>6.1700000000000008</v>
      </c>
      <c r="CN827" s="68">
        <f t="shared" si="1111"/>
        <v>1.1210999664142218</v>
      </c>
      <c r="CO827" s="68">
        <f t="shared" si="1111"/>
        <v>9.9072065257693733</v>
      </c>
      <c r="CP827" s="68">
        <f t="shared" si="1111"/>
        <v>12.35962277737756</v>
      </c>
      <c r="CQ827" s="68">
        <f t="shared" si="1111"/>
        <v>6.4480643135299189</v>
      </c>
      <c r="CR827" s="68">
        <f t="shared" si="1111"/>
        <v>21.957372636262516</v>
      </c>
      <c r="CS827" s="68">
        <f t="shared" si="1111"/>
        <v>6.2181187517150525</v>
      </c>
      <c r="CT827" s="68">
        <f t="shared" si="1111"/>
        <v>1.4476243380383176</v>
      </c>
      <c r="CU827" s="68">
        <f t="shared" si="1111"/>
        <v>4.7526851723728827</v>
      </c>
      <c r="CV827" s="68">
        <f t="shared" si="1111"/>
        <v>4.7591656952528205E-2</v>
      </c>
      <c r="CW827" s="68">
        <f t="shared" si="1111"/>
        <v>38.459809002900549</v>
      </c>
      <c r="CX827" s="68">
        <f t="shared" si="1111"/>
        <v>1.9254501435065272</v>
      </c>
      <c r="CY827" s="68">
        <f t="shared" si="1111"/>
        <v>0.53716374090290187</v>
      </c>
      <c r="CZ827" s="68">
        <f t="shared" si="1111"/>
        <v>85.488633001322953</v>
      </c>
      <c r="DA827" s="68">
        <f t="shared" si="1111"/>
        <v>0.4141230669832443</v>
      </c>
      <c r="DB827" s="68">
        <f t="shared" si="1111"/>
        <v>6.9353893079266768</v>
      </c>
      <c r="DC827" s="68">
        <f t="shared" si="1111"/>
        <v>10.767021316732693</v>
      </c>
      <c r="DD827" s="68">
        <f t="shared" si="1111"/>
        <v>95.83262398736538</v>
      </c>
      <c r="DE827" s="68">
        <f t="shared" si="1111"/>
        <v>16.219734820923275</v>
      </c>
      <c r="DF827" s="68">
        <f t="shared" si="1111"/>
        <v>146.01929533565249</v>
      </c>
      <c r="DG827" s="68">
        <f t="shared" si="1111"/>
        <v>0.65990105237260555</v>
      </c>
      <c r="DH827" s="68">
        <f t="shared" si="1111"/>
        <v>81.030777758082706</v>
      </c>
      <c r="DI827" s="68">
        <f t="shared" si="1111"/>
        <v>15.41657716124385</v>
      </c>
      <c r="DJ827" s="68">
        <f t="shared" si="1111"/>
        <v>2.5651550224209716</v>
      </c>
      <c r="DK827" s="68">
        <f t="shared" si="1111"/>
        <v>23.199504567093218</v>
      </c>
      <c r="DL827" s="68" t="e">
        <f t="shared" si="1111"/>
        <v>#REF!</v>
      </c>
      <c r="DM827" s="68">
        <f t="shared" si="1111"/>
        <v>6.3173565845358288</v>
      </c>
      <c r="DN827" s="68">
        <f t="shared" si="1111"/>
        <v>7.8943870666126577</v>
      </c>
      <c r="DO827" s="68">
        <f t="shared" si="1111"/>
        <v>1.7102262070519909</v>
      </c>
      <c r="DP827" s="68">
        <f t="shared" si="1111"/>
        <v>1.5325761957730812</v>
      </c>
      <c r="DQ827" s="68">
        <f t="shared" si="1111"/>
        <v>0.1184447361315315</v>
      </c>
      <c r="DR827" s="68">
        <f t="shared" si="1111"/>
        <v>0.16007010708315506</v>
      </c>
      <c r="DS827" s="68">
        <f t="shared" si="1111"/>
        <v>83.642701188539689</v>
      </c>
      <c r="DT827" s="68">
        <f t="shared" si="1111"/>
        <v>14.590762944580902</v>
      </c>
      <c r="DU827" s="68">
        <f t="shared" si="1111"/>
        <v>0.1939909210894116</v>
      </c>
      <c r="DV827" s="68">
        <f t="shared" si="1111"/>
        <v>4.2137881494182815E-2</v>
      </c>
      <c r="DW827" s="68">
        <f t="shared" si="1111"/>
        <v>0.12119301444210917</v>
      </c>
      <c r="DX827" s="68" t="e">
        <f t="shared" si="1111"/>
        <v>#REF!</v>
      </c>
      <c r="DY827" s="68">
        <f t="shared" si="1111"/>
        <v>13.850320510609592</v>
      </c>
      <c r="DZ827" s="68" t="e">
        <f t="shared" si="1111"/>
        <v>#REF!</v>
      </c>
      <c r="EA827" s="68">
        <f t="shared" si="1111"/>
        <v>24.186658915252139</v>
      </c>
      <c r="EB827" s="68">
        <f t="shared" si="1111"/>
        <v>1.227468670916569</v>
      </c>
      <c r="EC827" s="68">
        <f t="shared" si="1111"/>
        <v>20.741161693501727</v>
      </c>
      <c r="ED827" s="68">
        <f t="shared" si="1111"/>
        <v>4.6470047593558474</v>
      </c>
      <c r="EE827" s="68">
        <f t="shared" si="1111"/>
        <v>6.0193532228259832</v>
      </c>
      <c r="EF827" s="68">
        <f t="shared" si="1111"/>
        <v>0.47925981250271382</v>
      </c>
      <c r="EG827" s="68">
        <f t="shared" ref="EG827:EL827" si="1112">AVERAGE(EG812:EG826)</f>
        <v>8.5488633001322967</v>
      </c>
      <c r="EH827" s="68">
        <f t="shared" si="1112"/>
        <v>25.646589900396886</v>
      </c>
      <c r="EI827" s="68">
        <f t="shared" si="1112"/>
        <v>6.949092242989412</v>
      </c>
      <c r="EJ827" s="68">
        <f t="shared" si="1112"/>
        <v>26.858187045145101</v>
      </c>
      <c r="EK827" s="68">
        <f t="shared" si="1112"/>
        <v>32.936058954393772</v>
      </c>
      <c r="EL827" s="68">
        <f t="shared" si="1112"/>
        <v>0.65555555555555556</v>
      </c>
    </row>
    <row r="828" spans="1:142" s="36" customFormat="1">
      <c r="B828" s="36" t="s">
        <v>742</v>
      </c>
      <c r="E828" s="90"/>
      <c r="F828" s="90"/>
      <c r="G828" s="90"/>
      <c r="H828" s="90"/>
      <c r="I828" s="69">
        <f>STDEV(I812:I826)</f>
        <v>0.10048927921970201</v>
      </c>
      <c r="J828" s="69">
        <f t="shared" ref="J828:S828" si="1113">STDEV(J812:J826)</f>
        <v>4.8970350602127101E-2</v>
      </c>
      <c r="K828" s="69">
        <f t="shared" si="1113"/>
        <v>8.1295564806100229E-2</v>
      </c>
      <c r="L828" s="69">
        <f t="shared" si="1113"/>
        <v>0.58935558027391166</v>
      </c>
      <c r="M828" s="69">
        <f t="shared" si="1113"/>
        <v>1.7198108976889042E-2</v>
      </c>
      <c r="N828" s="69">
        <f t="shared" si="1113"/>
        <v>2.1092905600382943E-2</v>
      </c>
      <c r="O828" s="69">
        <f t="shared" si="1113"/>
        <v>2.081914640764258E-2</v>
      </c>
      <c r="P828" s="69">
        <f t="shared" si="1113"/>
        <v>3.3126908929722011E-2</v>
      </c>
      <c r="Q828" s="69">
        <f t="shared" si="1113"/>
        <v>0.13540767369406395</v>
      </c>
      <c r="R828" s="69">
        <f t="shared" si="1113"/>
        <v>1.3182827935649934E-2</v>
      </c>
      <c r="S828" s="69">
        <f t="shared" si="1113"/>
        <v>0.66194726555893502</v>
      </c>
      <c r="V828" s="69"/>
      <c r="W828" s="69"/>
      <c r="X828" s="69"/>
      <c r="Y828" s="69"/>
      <c r="Z828" s="69"/>
      <c r="AA828" s="69"/>
      <c r="AB828" s="69"/>
      <c r="AC828" s="69"/>
      <c r="AD828" s="69"/>
      <c r="AE828" s="69"/>
      <c r="AF828" s="69"/>
      <c r="AG828" s="69"/>
      <c r="AH828" s="69"/>
      <c r="AI828" s="69"/>
      <c r="AJ828" s="69"/>
      <c r="AK828" s="69"/>
      <c r="AL828" s="69"/>
      <c r="AM828" s="69"/>
      <c r="AN828" s="69"/>
      <c r="AO828" s="69"/>
      <c r="AP828" s="69"/>
      <c r="AQ828" s="69"/>
      <c r="AR828" s="69"/>
      <c r="AS828" s="69"/>
      <c r="AT828" s="69"/>
      <c r="AU828" s="69"/>
      <c r="AV828" s="69"/>
      <c r="AW828" s="69"/>
      <c r="AX828" s="69">
        <f t="shared" ref="AX828:DI828" si="1114">STDEV(AX812:AX826)</f>
        <v>4.5967989568489571</v>
      </c>
      <c r="AY828" s="69">
        <f t="shared" si="1114"/>
        <v>2.68544844175667</v>
      </c>
      <c r="AZ828" s="69" t="e">
        <f t="shared" si="1114"/>
        <v>#DIV/0!</v>
      </c>
      <c r="BA828" s="69" t="e">
        <f t="shared" si="1114"/>
        <v>#DIV/0!</v>
      </c>
      <c r="BB828" s="69" t="e">
        <f t="shared" si="1114"/>
        <v>#DIV/0!</v>
      </c>
      <c r="BC828" s="69">
        <f t="shared" si="1114"/>
        <v>0</v>
      </c>
      <c r="BD828" s="69">
        <f t="shared" si="1114"/>
        <v>0.14364307617610167</v>
      </c>
      <c r="BE828" s="69" t="e">
        <f t="shared" si="1114"/>
        <v>#DIV/0!</v>
      </c>
      <c r="BF828" s="69" t="e">
        <f t="shared" si="1114"/>
        <v>#DIV/0!</v>
      </c>
      <c r="BG828" s="69" t="e">
        <f t="shared" si="1114"/>
        <v>#DIV/0!</v>
      </c>
      <c r="BH828" s="69" t="e">
        <f t="shared" si="1114"/>
        <v>#DIV/0!</v>
      </c>
      <c r="BI828" s="69" t="e">
        <f t="shared" si="1114"/>
        <v>#DIV/0!</v>
      </c>
      <c r="BJ828" s="69" t="e">
        <f t="shared" si="1114"/>
        <v>#DIV/0!</v>
      </c>
      <c r="BK828" s="69" t="e">
        <f t="shared" si="1114"/>
        <v>#DIV/0!</v>
      </c>
      <c r="BL828" s="69" t="e">
        <f t="shared" si="1114"/>
        <v>#DIV/0!</v>
      </c>
      <c r="BM828" s="69">
        <f t="shared" si="1114"/>
        <v>8.1346931923295962</v>
      </c>
      <c r="BN828" s="69">
        <f t="shared" si="1114"/>
        <v>1.4330852498484967</v>
      </c>
      <c r="BO828" s="69">
        <f t="shared" si="1114"/>
        <v>0.2973774257292125</v>
      </c>
      <c r="BP828" s="69">
        <f t="shared" si="1114"/>
        <v>2.908441736279642</v>
      </c>
      <c r="BQ828" s="69">
        <f t="shared" si="1114"/>
        <v>0.58824598029509179</v>
      </c>
      <c r="BR828" s="69" t="e">
        <f t="shared" si="1114"/>
        <v>#DIV/0!</v>
      </c>
      <c r="BS828" s="69">
        <f t="shared" si="1114"/>
        <v>0.33808283008753909</v>
      </c>
      <c r="BT828" s="69">
        <f t="shared" si="1114"/>
        <v>23.705320781068046</v>
      </c>
      <c r="BU828" s="69">
        <f t="shared" si="1114"/>
        <v>0.41040630274562484</v>
      </c>
      <c r="BV828" s="69">
        <f t="shared" si="1114"/>
        <v>1.1696580696938754</v>
      </c>
      <c r="BW828" s="69">
        <f t="shared" si="1114"/>
        <v>0.12423096769056155</v>
      </c>
      <c r="BX828" s="69">
        <f t="shared" si="1114"/>
        <v>0.35232560697930132</v>
      </c>
      <c r="BY828" s="69">
        <f t="shared" si="1114"/>
        <v>7.5498344352707566E-2</v>
      </c>
      <c r="BZ828" s="69">
        <f t="shared" si="1114"/>
        <v>5.3715298875956143E-2</v>
      </c>
      <c r="CA828" s="69">
        <f t="shared" si="1114"/>
        <v>0.24041630560342622</v>
      </c>
      <c r="CB828" s="69">
        <f t="shared" si="1114"/>
        <v>0.10908864896648664</v>
      </c>
      <c r="CC828" s="69">
        <f t="shared" si="1114"/>
        <v>0.27790885796126386</v>
      </c>
      <c r="CD828" s="69">
        <f t="shared" si="1114"/>
        <v>8.1402293169992118E-2</v>
      </c>
      <c r="CE828" s="69">
        <f t="shared" si="1114"/>
        <v>0.40153870714208001</v>
      </c>
      <c r="CF828" s="69">
        <f t="shared" si="1114"/>
        <v>3.3234018715767442E-2</v>
      </c>
      <c r="CG828" s="69">
        <f t="shared" si="1114"/>
        <v>0.20420577856662264</v>
      </c>
      <c r="CH828" s="69">
        <f t="shared" si="1114"/>
        <v>5.3000000000000054E-2</v>
      </c>
      <c r="CI828" s="69">
        <f t="shared" si="1114"/>
        <v>0.11015141094572202</v>
      </c>
      <c r="CJ828" s="69">
        <f t="shared" si="1114"/>
        <v>0.15007109426313048</v>
      </c>
      <c r="CK828" s="69">
        <f t="shared" si="1114"/>
        <v>1.5207015924675464</v>
      </c>
      <c r="CL828" s="69">
        <f t="shared" si="1114"/>
        <v>0.19087517736293941</v>
      </c>
      <c r="CM828" s="69">
        <f t="shared" si="1114"/>
        <v>0.32357379374726852</v>
      </c>
      <c r="CN828" s="69">
        <f t="shared" si="1114"/>
        <v>2.200039970941035E-2</v>
      </c>
      <c r="CO828" s="69">
        <f t="shared" si="1114"/>
        <v>1.4240753946819187</v>
      </c>
      <c r="CP828" s="69">
        <f t="shared" si="1114"/>
        <v>0.89151383689256614</v>
      </c>
      <c r="CQ828" s="69">
        <f t="shared" si="1114"/>
        <v>0.27202233133700038</v>
      </c>
      <c r="CR828" s="69">
        <f t="shared" si="1114"/>
        <v>2.3998641733671446</v>
      </c>
      <c r="CS828" s="69">
        <f t="shared" si="1114"/>
        <v>0.64674625244578843</v>
      </c>
      <c r="CT828" s="69">
        <f t="shared" si="1114"/>
        <v>0.10753377348183882</v>
      </c>
      <c r="CU828" s="69">
        <f t="shared" si="1114"/>
        <v>0.35372966278025636</v>
      </c>
      <c r="CV828" s="69">
        <f t="shared" si="1114"/>
        <v>1.6377006348197349E-3</v>
      </c>
      <c r="CW828" s="69">
        <f t="shared" si="1114"/>
        <v>1.3958385791628152</v>
      </c>
      <c r="CX828" s="69">
        <f t="shared" si="1114"/>
        <v>0.138310362576925</v>
      </c>
      <c r="CY828" s="69">
        <f t="shared" si="1114"/>
        <v>3.5373871646544722E-2</v>
      </c>
      <c r="CZ828" s="69">
        <f t="shared" si="1114"/>
        <v>1.5506414289385901</v>
      </c>
      <c r="DA828" s="69">
        <f t="shared" si="1114"/>
        <v>2.3908441566717079E-2</v>
      </c>
      <c r="DB828" s="69">
        <f t="shared" si="1114"/>
        <v>0.38788573954594341</v>
      </c>
      <c r="DC828" s="69">
        <f t="shared" si="1114"/>
        <v>2.7799997150064661</v>
      </c>
      <c r="DD828" s="69">
        <f t="shared" si="1114"/>
        <v>2.0278322605644217</v>
      </c>
      <c r="DE828" s="69">
        <f t="shared" si="1114"/>
        <v>3.4047291914189977</v>
      </c>
      <c r="DF828" s="69">
        <f t="shared" si="1114"/>
        <v>13.17383210697176</v>
      </c>
      <c r="DG828" s="69">
        <f t="shared" si="1114"/>
        <v>6.1644927498866943E-2</v>
      </c>
      <c r="DH828" s="69">
        <f t="shared" si="1114"/>
        <v>5.5359388811965031</v>
      </c>
      <c r="DI828" s="69">
        <f t="shared" si="1114"/>
        <v>0.45710007654122181</v>
      </c>
      <c r="DJ828" s="69">
        <f t="shared" ref="DJ828:EL828" si="1115">STDEV(DJ812:DJ826)</f>
        <v>0.13864029879452575</v>
      </c>
      <c r="DK828" s="69">
        <f t="shared" si="1115"/>
        <v>0.98457416429717204</v>
      </c>
      <c r="DL828" s="69" t="e">
        <f t="shared" si="1115"/>
        <v>#REF!</v>
      </c>
      <c r="DM828" s="69">
        <f t="shared" si="1115"/>
        <v>0.84561745263374144</v>
      </c>
      <c r="DN828" s="69">
        <f t="shared" si="1115"/>
        <v>2.640512580918057</v>
      </c>
      <c r="DO828" s="69">
        <f t="shared" si="1115"/>
        <v>0.18561139945075769</v>
      </c>
      <c r="DP828" s="69">
        <f t="shared" si="1115"/>
        <v>0.16895701584010114</v>
      </c>
      <c r="DQ828" s="69">
        <f t="shared" si="1115"/>
        <v>2.6005599138382074E-2</v>
      </c>
      <c r="DR828" s="69">
        <f t="shared" si="1115"/>
        <v>1.9903621380857491E-2</v>
      </c>
      <c r="DS828" s="69">
        <f t="shared" si="1115"/>
        <v>14.456729230314593</v>
      </c>
      <c r="DT828" s="69">
        <f t="shared" si="1115"/>
        <v>0.66760625085705338</v>
      </c>
      <c r="DU828" s="69">
        <f t="shared" si="1115"/>
        <v>9.1171935285208217E-3</v>
      </c>
      <c r="DV828" s="69">
        <f t="shared" si="1115"/>
        <v>2.4216315840040331E-3</v>
      </c>
      <c r="DW828" s="69">
        <f t="shared" si="1115"/>
        <v>2.6490199399656501E-2</v>
      </c>
      <c r="DX828" s="69" t="e">
        <f t="shared" si="1115"/>
        <v>#REF!</v>
      </c>
      <c r="DY828" s="69">
        <f t="shared" si="1115"/>
        <v>0.91758059577799367</v>
      </c>
      <c r="DZ828" s="69" t="e">
        <f t="shared" si="1115"/>
        <v>#REF!</v>
      </c>
      <c r="EA828" s="69">
        <f t="shared" si="1115"/>
        <v>0.90103632661373423</v>
      </c>
      <c r="EB828" s="69">
        <f t="shared" si="1115"/>
        <v>5.7220876327031135E-2</v>
      </c>
      <c r="EC828" s="69">
        <f t="shared" si="1115"/>
        <v>0.57660739887405565</v>
      </c>
      <c r="ED828" s="69">
        <f t="shared" si="1115"/>
        <v>6.5057478396531629E-2</v>
      </c>
      <c r="EE828" s="69">
        <f t="shared" si="1115"/>
        <v>0.30586072185096119</v>
      </c>
      <c r="EF828" s="69">
        <f t="shared" si="1115"/>
        <v>3.2528414799943402E-2</v>
      </c>
      <c r="EG828" s="69">
        <f t="shared" si="1115"/>
        <v>0.15506414289385867</v>
      </c>
      <c r="EH828" s="69">
        <f t="shared" si="1115"/>
        <v>0.46519242868157779</v>
      </c>
      <c r="EI828" s="69">
        <f t="shared" si="1115"/>
        <v>0.93017919789712167</v>
      </c>
      <c r="EJ828" s="69">
        <f t="shared" si="1115"/>
        <v>1.7686935823272367</v>
      </c>
      <c r="EK828" s="69">
        <f t="shared" si="1115"/>
        <v>3.5997962600507178</v>
      </c>
      <c r="EL828" s="69">
        <f t="shared" si="1115"/>
        <v>3.6717136981907331E-2</v>
      </c>
    </row>
    <row r="829" spans="1:142"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V829" s="58"/>
      <c r="W829" s="58"/>
      <c r="X829" s="58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8"/>
      <c r="AN829" s="58"/>
      <c r="AO829" s="58"/>
      <c r="AP829" s="58"/>
      <c r="AQ829" s="58"/>
      <c r="AR829" s="58"/>
      <c r="AS829" s="58"/>
      <c r="AT829" s="58"/>
      <c r="AU829" s="58"/>
      <c r="AV829" s="58"/>
      <c r="AW829" s="58"/>
      <c r="AX829" s="58"/>
      <c r="AY829" s="58"/>
      <c r="AZ829" s="58"/>
      <c r="BA829" s="58"/>
      <c r="BB829" s="58"/>
      <c r="BC829" s="58"/>
      <c r="BD829" s="58"/>
      <c r="BE829" s="58"/>
      <c r="BF829" s="58"/>
      <c r="BG829" s="58"/>
      <c r="BH829" s="58"/>
      <c r="BI829" s="58"/>
      <c r="BJ829" s="58"/>
      <c r="BK829" s="58"/>
      <c r="BL829" s="58"/>
      <c r="BM829" s="58"/>
      <c r="BN829" s="58"/>
      <c r="BO829" s="58"/>
      <c r="BP829" s="58"/>
      <c r="BQ829" s="58"/>
      <c r="BR829" s="58"/>
      <c r="BS829" s="58"/>
      <c r="BT829" s="58"/>
      <c r="BU829" s="58"/>
      <c r="BV829" s="58"/>
      <c r="BW829" s="58"/>
      <c r="BX829" s="58"/>
      <c r="BY829" s="58"/>
      <c r="BZ829" s="58"/>
      <c r="CA829" s="58"/>
      <c r="CB829" s="58"/>
      <c r="CC829" s="58"/>
      <c r="CD829" s="58"/>
      <c r="CE829" s="58"/>
      <c r="CF829" s="58"/>
      <c r="CG829" s="58"/>
      <c r="CH829" s="58"/>
      <c r="CI829" s="58"/>
      <c r="CJ829" s="58"/>
      <c r="CK829" s="58"/>
      <c r="CL829" s="58"/>
      <c r="CM829" s="58"/>
      <c r="CN829" s="58"/>
      <c r="CO829" s="58"/>
      <c r="CP829" s="58"/>
      <c r="CQ829" s="58"/>
      <c r="CR829" s="58"/>
      <c r="CS829" s="58"/>
      <c r="CT829" s="58"/>
      <c r="CU829" s="58"/>
      <c r="CV829" s="58"/>
      <c r="CW829" s="58"/>
      <c r="CX829" s="58"/>
      <c r="CY829" s="58"/>
      <c r="CZ829" s="58"/>
      <c r="DA829" s="58"/>
      <c r="DB829" s="58"/>
      <c r="DC829" s="58"/>
      <c r="DD829" s="58"/>
      <c r="DE829" s="58"/>
      <c r="DF829" s="58"/>
      <c r="DG829" s="58"/>
      <c r="DH829" s="58"/>
      <c r="DI829" s="58"/>
      <c r="DJ829" s="58"/>
      <c r="DK829" s="58"/>
      <c r="DL829" s="58"/>
      <c r="DM829" s="58"/>
      <c r="DN829" s="58"/>
      <c r="DO829" s="58"/>
      <c r="DP829" s="58"/>
      <c r="DQ829" s="58"/>
      <c r="DR829" s="58"/>
      <c r="DS829" s="58"/>
      <c r="DT829" s="58"/>
      <c r="DU829" s="58"/>
      <c r="DV829" s="58"/>
      <c r="DW829" s="58"/>
      <c r="DX829" s="58"/>
      <c r="DY829" s="58"/>
      <c r="DZ829" s="58"/>
      <c r="EA829" s="58"/>
      <c r="EB829" s="58"/>
      <c r="EC829" s="58"/>
      <c r="ED829" s="58"/>
      <c r="EE829" s="58"/>
      <c r="EF829" s="58"/>
      <c r="EG829" s="58"/>
      <c r="EH829" s="58"/>
      <c r="EI829" s="58"/>
      <c r="EJ829" s="58"/>
      <c r="EK829" s="58"/>
      <c r="EL829" s="58"/>
    </row>
    <row r="830" spans="1:142"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V830" s="58"/>
      <c r="W830" s="58"/>
      <c r="X830" s="58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8"/>
      <c r="AN830" s="58"/>
      <c r="AO830" s="58"/>
      <c r="AP830" s="58"/>
      <c r="AQ830" s="58"/>
      <c r="AR830" s="58"/>
      <c r="AS830" s="58"/>
      <c r="AT830" s="58"/>
      <c r="AU830" s="58"/>
      <c r="AV830" s="58"/>
      <c r="AW830" s="58"/>
      <c r="AX830" s="58"/>
      <c r="AY830" s="58"/>
      <c r="AZ830" s="58"/>
      <c r="BA830" s="58"/>
      <c r="BB830" s="58"/>
      <c r="BC830" s="58"/>
      <c r="BD830" s="58"/>
      <c r="BE830" s="58"/>
      <c r="BF830" s="58"/>
      <c r="BG830" s="58"/>
      <c r="BH830" s="58"/>
      <c r="BI830" s="58"/>
      <c r="BJ830" s="58"/>
      <c r="BK830" s="58"/>
      <c r="BL830" s="58"/>
      <c r="BM830" s="58"/>
      <c r="BN830" s="58"/>
      <c r="BO830" s="58"/>
      <c r="BP830" s="58"/>
      <c r="BQ830" s="58"/>
      <c r="BR830" s="58"/>
      <c r="BS830" s="58"/>
      <c r="BT830" s="58"/>
      <c r="BU830" s="58"/>
      <c r="BV830" s="58"/>
      <c r="BW830" s="58"/>
      <c r="BX830" s="58"/>
      <c r="BY830" s="58"/>
      <c r="BZ830" s="58"/>
      <c r="CA830" s="58"/>
      <c r="CB830" s="58"/>
      <c r="CC830" s="58"/>
      <c r="CD830" s="58"/>
      <c r="CE830" s="58"/>
      <c r="CF830" s="58"/>
      <c r="CG830" s="58"/>
      <c r="CH830" s="58"/>
      <c r="CI830" s="58"/>
      <c r="CJ830" s="58"/>
      <c r="CK830" s="58"/>
      <c r="CL830" s="58"/>
      <c r="CM830" s="58"/>
      <c r="CN830" s="58"/>
      <c r="CO830" s="58"/>
      <c r="CP830" s="58"/>
      <c r="CQ830" s="58"/>
      <c r="CR830" s="58"/>
      <c r="CS830" s="58"/>
      <c r="CT830" s="58"/>
      <c r="CU830" s="58"/>
      <c r="CV830" s="58"/>
      <c r="CW830" s="58"/>
      <c r="CX830" s="58"/>
      <c r="CY830" s="58"/>
      <c r="CZ830" s="58"/>
      <c r="DA830" s="58"/>
      <c r="DB830" s="58"/>
      <c r="DC830" s="58"/>
      <c r="DD830" s="58"/>
      <c r="DE830" s="58"/>
      <c r="DF830" s="58"/>
      <c r="DG830" s="58"/>
      <c r="DH830" s="58"/>
      <c r="DI830" s="58"/>
      <c r="DJ830" s="58"/>
      <c r="DK830" s="58"/>
      <c r="DL830" s="58"/>
      <c r="DM830" s="58"/>
      <c r="DN830" s="58"/>
      <c r="DO830" s="58"/>
      <c r="DP830" s="58"/>
      <c r="DQ830" s="58"/>
      <c r="DR830" s="58"/>
      <c r="DS830" s="58"/>
      <c r="DT830" s="58"/>
      <c r="DU830" s="58"/>
      <c r="DV830" s="58"/>
      <c r="DW830" s="58"/>
      <c r="DX830" s="58"/>
      <c r="DY830" s="58"/>
      <c r="DZ830" s="58"/>
      <c r="EA830" s="58"/>
      <c r="EB830" s="58"/>
      <c r="EC830" s="58"/>
      <c r="ED830" s="58"/>
      <c r="EE830" s="58"/>
      <c r="EF830" s="58"/>
      <c r="EG830" s="58"/>
      <c r="EH830" s="58"/>
      <c r="EI830" s="58"/>
      <c r="EJ830" s="58"/>
      <c r="EK830" s="58"/>
      <c r="EL830" s="58"/>
    </row>
    <row r="831" spans="1:142" s="30" customFormat="1">
      <c r="A831" s="30" t="s">
        <v>743</v>
      </c>
      <c r="B831" s="31" t="s">
        <v>744</v>
      </c>
      <c r="C831" s="31" t="s">
        <v>506</v>
      </c>
      <c r="D831" s="37"/>
      <c r="E831" s="16"/>
      <c r="F831" s="16"/>
      <c r="G831" s="8">
        <v>15.2028</v>
      </c>
      <c r="H831" s="8">
        <v>-92.050200000000004</v>
      </c>
      <c r="I831" s="64">
        <v>3.48</v>
      </c>
      <c r="J831" s="64">
        <v>4.01</v>
      </c>
      <c r="K831" s="64">
        <v>0.58489999999999998</v>
      </c>
      <c r="L831" s="64">
        <v>74.680000000000007</v>
      </c>
      <c r="M831" s="64">
        <v>8.14E-2</v>
      </c>
      <c r="N831" s="64">
        <v>7.0999999999999994E-2</v>
      </c>
      <c r="O831" s="64">
        <v>0.62729999999999997</v>
      </c>
      <c r="P831" s="64">
        <v>0.1075</v>
      </c>
      <c r="Q831" s="64">
        <v>12.37</v>
      </c>
      <c r="R831" s="64">
        <v>0</v>
      </c>
      <c r="S831" s="64">
        <v>96.012200000000007</v>
      </c>
      <c r="T831" s="31"/>
      <c r="V831" s="64">
        <f t="shared" ref="V831:V844" si="1116">I831/$S831*100</f>
        <v>3.6245393814536064</v>
      </c>
      <c r="W831" s="64"/>
      <c r="X831" s="64">
        <f t="shared" ref="X831:X844" si="1117">J831/$S831*100</f>
        <v>4.1765525631117706</v>
      </c>
      <c r="Y831" s="64"/>
      <c r="Z831" s="64">
        <f t="shared" ref="Z831:Z844" si="1118">K831/$S831*100</f>
        <v>0.60919341500350987</v>
      </c>
      <c r="AA831" s="64"/>
      <c r="AB831" s="64">
        <f t="shared" ref="AB831:AB844" si="1119">L831/$S831*100</f>
        <v>77.781781898550392</v>
      </c>
      <c r="AC831" s="64"/>
      <c r="AD831" s="64">
        <f t="shared" ref="AD831:AD844" si="1120">M831/$S831*100</f>
        <v>8.4780892428253901E-2</v>
      </c>
      <c r="AE831" s="64"/>
      <c r="AF831" s="64">
        <f t="shared" ref="AF831:AF844" si="1121">N831/$S831*100</f>
        <v>7.3948935656093687E-2</v>
      </c>
      <c r="AG831" s="64"/>
      <c r="AH831" s="64">
        <f t="shared" ref="AH831:AH844" si="1122">O831/$S831*100</f>
        <v>0.65335446953616294</v>
      </c>
      <c r="AI831" s="64"/>
      <c r="AJ831" s="64">
        <f t="shared" ref="AJ831:AJ844" si="1123">P831/$S831*100</f>
        <v>0.11196493778915595</v>
      </c>
      <c r="AK831" s="64"/>
      <c r="AL831" s="64">
        <f t="shared" ref="AL831:AL844" si="1124">Q831/$S831*100</f>
        <v>12.88377935304055</v>
      </c>
      <c r="AM831" s="64"/>
      <c r="AN831" s="64">
        <f t="shared" ref="AN831:AN844" si="1125">R831/$S831*100</f>
        <v>0</v>
      </c>
      <c r="AO831" s="64"/>
      <c r="AP831" s="64">
        <f t="shared" ref="AP831:AP844" si="1126">V831+X831</f>
        <v>7.8010919445653766</v>
      </c>
      <c r="AQ831" s="64">
        <f t="shared" ref="AQ831:AQ844" si="1127">AD831/X831</f>
        <v>2.0299251870324192E-2</v>
      </c>
      <c r="AR831" s="64">
        <f t="shared" ref="AR831:AR844" si="1128">AB831/AD831</f>
        <v>917.44471744471753</v>
      </c>
      <c r="AS831" s="64">
        <f t="shared" ref="AS831:AS844" si="1129">AB831/X831</f>
        <v>18.623441396508731</v>
      </c>
      <c r="AT831" s="64">
        <f t="shared" ref="AT831:AT844" si="1130">AF831/AH831</f>
        <v>0.11318348477602423</v>
      </c>
      <c r="AU831" s="64">
        <f t="shared" ref="AU831:AU844" si="1131">Z831/AF831</f>
        <v>8.2380281690140844</v>
      </c>
      <c r="AV831" s="64">
        <f t="shared" ref="AV831:AV844" si="1132">Z831/AD831</f>
        <v>7.1855036855036847</v>
      </c>
      <c r="AW831" s="64">
        <f t="shared" ref="AW831:AW844" si="1133">Z831/AB831</f>
        <v>7.8320835565077653E-3</v>
      </c>
      <c r="AX831" s="64">
        <f t="shared" ref="AX831:AX844" si="1134">AF831/(Z831+AF831)*100</f>
        <v>10.824820856837931</v>
      </c>
      <c r="AY831" s="64">
        <v>47.74</v>
      </c>
      <c r="AZ831" s="64"/>
      <c r="BA831" s="64"/>
      <c r="BB831" s="64"/>
      <c r="BC831" s="64">
        <v>6074.96</v>
      </c>
      <c r="BD831" s="64">
        <v>5</v>
      </c>
      <c r="BE831" s="64"/>
      <c r="BF831" s="64"/>
      <c r="BG831" s="84" t="s">
        <v>745</v>
      </c>
      <c r="BH831" s="84"/>
      <c r="BI831" s="84" t="s">
        <v>655</v>
      </c>
      <c r="BJ831" s="84"/>
      <c r="BK831" s="84"/>
      <c r="BL831" s="84"/>
      <c r="BM831" s="64">
        <v>174.75</v>
      </c>
      <c r="BN831" s="64">
        <v>73.31</v>
      </c>
      <c r="BO831" s="64">
        <v>10.23</v>
      </c>
      <c r="BP831" s="64">
        <v>50.85</v>
      </c>
      <c r="BQ831" s="64">
        <v>8.67</v>
      </c>
      <c r="BR831" s="64"/>
      <c r="BS831" s="64">
        <v>8.06</v>
      </c>
      <c r="BT831" s="64">
        <v>1229.75</v>
      </c>
      <c r="BU831" s="64">
        <v>16.149999999999999</v>
      </c>
      <c r="BV831" s="64">
        <v>37.630000000000003</v>
      </c>
      <c r="BW831" s="64">
        <v>3.37</v>
      </c>
      <c r="BX831" s="64">
        <v>10.73</v>
      </c>
      <c r="BY831" s="64">
        <v>1.88</v>
      </c>
      <c r="BZ831" s="64">
        <v>0.372</v>
      </c>
      <c r="CA831" s="64">
        <v>1.48</v>
      </c>
      <c r="CB831" s="64">
        <v>0.24099999999999999</v>
      </c>
      <c r="CC831" s="64">
        <v>1.49</v>
      </c>
      <c r="CD831" s="64">
        <v>0.42899999999999999</v>
      </c>
      <c r="CE831" s="64">
        <v>1.0900000000000001</v>
      </c>
      <c r="CF831" s="84"/>
      <c r="CG831" s="64">
        <v>1.06</v>
      </c>
      <c r="CH831" s="64">
        <v>0.20799999999999999</v>
      </c>
      <c r="CI831" s="64">
        <v>1.93</v>
      </c>
      <c r="CJ831" s="64">
        <v>0.70699999999999996</v>
      </c>
      <c r="CK831" s="64">
        <v>15.84</v>
      </c>
      <c r="CL831" s="64">
        <v>11.97</v>
      </c>
      <c r="CM831" s="64">
        <v>6.24</v>
      </c>
      <c r="CN831" s="67">
        <f>BU831/CL831</f>
        <v>1.3492063492063491</v>
      </c>
      <c r="CO831" s="67">
        <f>BU831/CG831</f>
        <v>15.235849056603772</v>
      </c>
      <c r="CP831" s="67">
        <f>BM831/BU831</f>
        <v>10.820433436532509</v>
      </c>
      <c r="CQ831" s="67">
        <f>BU831/BY831</f>
        <v>8.5904255319148941</v>
      </c>
      <c r="CR831" s="67">
        <f>BV831/CG831</f>
        <v>35.5</v>
      </c>
      <c r="CS831" s="67">
        <f>BP831/BS831</f>
        <v>6.308933002481389</v>
      </c>
      <c r="CT831" s="67">
        <f>CK831/BX831</f>
        <v>1.4762348555452003</v>
      </c>
      <c r="CU831" s="67">
        <f>AY831/BO831</f>
        <v>4.666666666666667</v>
      </c>
      <c r="CV831" s="67">
        <f>BQ831/BM831</f>
        <v>4.9613733905579396E-2</v>
      </c>
      <c r="CW831" s="67">
        <f>BT831/BV831</f>
        <v>32.680042519266543</v>
      </c>
      <c r="CX831" s="67">
        <f>BV831/CK831</f>
        <v>2.3756313131313131</v>
      </c>
      <c r="CY831" s="67">
        <f>CM831/CL831</f>
        <v>0.52130325814536338</v>
      </c>
      <c r="CZ831" s="67">
        <f>BT831/BU831</f>
        <v>76.145510835913313</v>
      </c>
      <c r="DA831" s="67">
        <f>CM831/CK831</f>
        <v>0.39393939393939398</v>
      </c>
      <c r="DB831" s="67">
        <f>BT831/BM831</f>
        <v>7.0371959942775391</v>
      </c>
      <c r="DC831" s="67">
        <f>BQ831/CJ831</f>
        <v>12.263083451202263</v>
      </c>
      <c r="DD831" s="67">
        <f>BT831/CL831</f>
        <v>102.73600668337509</v>
      </c>
      <c r="DE831" s="67">
        <f>CL831/CJ831</f>
        <v>16.930693069306933</v>
      </c>
      <c r="DF831" s="67">
        <f>BT831/BQ831</f>
        <v>141.83967704728951</v>
      </c>
      <c r="DG831" s="67">
        <f>BQ831/CL831</f>
        <v>0.72431077694235579</v>
      </c>
      <c r="DH831" s="67">
        <f>BM831/CI831</f>
        <v>90.5440414507772</v>
      </c>
      <c r="DI831" s="67">
        <f>BM831/BX831</f>
        <v>16.286113699906803</v>
      </c>
      <c r="DJ831" s="67">
        <f>BM831/BN831</f>
        <v>2.3837129995907786</v>
      </c>
      <c r="DK831" s="67">
        <f>BT831/BP831</f>
        <v>24.183874139626351</v>
      </c>
      <c r="DL831" s="67" t="e">
        <f>(#REF!*0.59933)/BP831*10000</f>
        <v>#REF!</v>
      </c>
      <c r="DM831" s="67">
        <f>BP831/BQ831</f>
        <v>5.8650519031141872</v>
      </c>
      <c r="DN831" s="67">
        <f>CC831/CH831</f>
        <v>7.1634615384615383</v>
      </c>
      <c r="DO831" s="67">
        <f>BU831/BQ831</f>
        <v>1.8627450980392155</v>
      </c>
      <c r="DP831" s="67">
        <f>BY831/CG831</f>
        <v>1.7735849056603772</v>
      </c>
      <c r="DQ831" s="67">
        <f>CJ831/CM831</f>
        <v>0.11330128205128204</v>
      </c>
      <c r="DR831" s="67">
        <f>BQ831/BP831</f>
        <v>0.17050147492625367</v>
      </c>
      <c r="DS831" s="67">
        <f>BV831/BZ831</f>
        <v>101.15591397849464</v>
      </c>
      <c r="DT831" s="67">
        <f>BV831/CI831</f>
        <v>19.497409326424872</v>
      </c>
      <c r="DU831" s="67">
        <f>BY831/BX831</f>
        <v>0.17520969245107174</v>
      </c>
      <c r="DV831" s="67">
        <f>BY831/BP831</f>
        <v>3.6971484759095376E-2</v>
      </c>
      <c r="DW831" s="67">
        <f>CH831/CI831</f>
        <v>0.10777202072538861</v>
      </c>
      <c r="DX831" s="67" t="e">
        <f>(#REF!*0.83014)/BU831</f>
        <v>#REF!</v>
      </c>
      <c r="DY831" s="67">
        <f>BM831/CL831</f>
        <v>14.598997493734336</v>
      </c>
      <c r="DZ831" s="67" t="e">
        <f>BQ831/(#REF!*0.59933)</f>
        <v>#REF!</v>
      </c>
      <c r="EA831" s="67">
        <f>BP831/CI831</f>
        <v>26.347150259067359</v>
      </c>
      <c r="EB831" s="67">
        <f>BQ831/CM831</f>
        <v>1.3894230769230769</v>
      </c>
      <c r="EC831" s="67">
        <f>BM831/BS831</f>
        <v>21.681141439205955</v>
      </c>
      <c r="ED831" s="67">
        <f>BV831/CM831</f>
        <v>6.0304487179487181</v>
      </c>
      <c r="EE831" s="67">
        <f>BN831/BX831</f>
        <v>6.832246039142591</v>
      </c>
      <c r="EF831" s="67">
        <f>CM831/BU831</f>
        <v>0.38637770897832824</v>
      </c>
      <c r="EG831" s="67">
        <f>BT831/BU831*0.1</f>
        <v>7.6145510835913317</v>
      </c>
      <c r="EH831" s="67">
        <f>BT831/BU831*0.3</f>
        <v>22.843653250773993</v>
      </c>
      <c r="EI831" s="67">
        <f>DM831*1.1</f>
        <v>6.4515570934256061</v>
      </c>
      <c r="EJ831" s="67">
        <f>CY831*50</f>
        <v>26.065162907268167</v>
      </c>
      <c r="EK831" s="67">
        <f>CR831*1.5</f>
        <v>53.25</v>
      </c>
      <c r="EL831" s="67">
        <f>CI831/3</f>
        <v>0.64333333333333331</v>
      </c>
    </row>
    <row r="832" spans="1:142" s="30" customFormat="1">
      <c r="B832" s="31" t="s">
        <v>746</v>
      </c>
      <c r="C832" s="31" t="s">
        <v>506</v>
      </c>
      <c r="D832" s="37"/>
      <c r="E832" s="16"/>
      <c r="F832" s="16"/>
      <c r="G832" s="16"/>
      <c r="H832" s="16"/>
      <c r="I832" s="64">
        <v>3.53</v>
      </c>
      <c r="J832" s="64">
        <v>4.0999999999999996</v>
      </c>
      <c r="K832" s="64">
        <v>0.50329999999999997</v>
      </c>
      <c r="L832" s="64">
        <v>74.650000000000006</v>
      </c>
      <c r="M832" s="64">
        <v>0.1143</v>
      </c>
      <c r="N832" s="64">
        <v>5.0500000000000003E-2</v>
      </c>
      <c r="O832" s="64">
        <v>0.55740000000000001</v>
      </c>
      <c r="P832" s="64">
        <v>3.7400000000000003E-2</v>
      </c>
      <c r="Q832" s="64">
        <v>12.34</v>
      </c>
      <c r="R832" s="64">
        <v>2.0400000000000001E-2</v>
      </c>
      <c r="S832" s="64">
        <v>95.903400000000005</v>
      </c>
      <c r="T832" s="31"/>
      <c r="V832" s="64">
        <f t="shared" si="1116"/>
        <v>3.6807871253782447</v>
      </c>
      <c r="W832" s="64"/>
      <c r="X832" s="64">
        <f t="shared" si="1117"/>
        <v>4.2751351881163746</v>
      </c>
      <c r="Y832" s="64"/>
      <c r="Z832" s="64">
        <f t="shared" si="1118"/>
        <v>0.52479891223877351</v>
      </c>
      <c r="AA832" s="64"/>
      <c r="AB832" s="64">
        <f t="shared" si="1119"/>
        <v>77.83874190070425</v>
      </c>
      <c r="AC832" s="64"/>
      <c r="AD832" s="64">
        <f t="shared" si="1120"/>
        <v>0.11918242731748822</v>
      </c>
      <c r="AE832" s="64"/>
      <c r="AF832" s="64">
        <f t="shared" si="1121"/>
        <v>5.2657152926799261E-2</v>
      </c>
      <c r="AG832" s="64"/>
      <c r="AH832" s="64">
        <f t="shared" si="1122"/>
        <v>0.58120984240391893</v>
      </c>
      <c r="AI832" s="64"/>
      <c r="AJ832" s="64">
        <f t="shared" si="1123"/>
        <v>3.8997574642817667E-2</v>
      </c>
      <c r="AK832" s="64"/>
      <c r="AL832" s="64">
        <f t="shared" si="1124"/>
        <v>12.867114200330748</v>
      </c>
      <c r="AM832" s="64"/>
      <c r="AN832" s="64">
        <f t="shared" si="1125"/>
        <v>2.1271404350627819E-2</v>
      </c>
      <c r="AO832" s="64"/>
      <c r="AP832" s="64">
        <f t="shared" si="1126"/>
        <v>7.9559223134946198</v>
      </c>
      <c r="AQ832" s="64">
        <f t="shared" si="1127"/>
        <v>2.7878048780487812E-2</v>
      </c>
      <c r="AR832" s="64">
        <f t="shared" si="1128"/>
        <v>653.10586176727907</v>
      </c>
      <c r="AS832" s="64">
        <f t="shared" si="1129"/>
        <v>18.207317073170735</v>
      </c>
      <c r="AT832" s="64">
        <f t="shared" si="1130"/>
        <v>9.0599210620739154E-2</v>
      </c>
      <c r="AU832" s="64">
        <f t="shared" si="1131"/>
        <v>9.9663366336633636</v>
      </c>
      <c r="AV832" s="64">
        <f t="shared" si="1132"/>
        <v>4.4033245844269455</v>
      </c>
      <c r="AW832" s="64">
        <f t="shared" si="1133"/>
        <v>6.742129939718686E-3</v>
      </c>
      <c r="AX832" s="64">
        <f t="shared" si="1134"/>
        <v>9.1188154568436275</v>
      </c>
      <c r="AY832" s="64">
        <v>53.14</v>
      </c>
      <c r="AZ832" s="64"/>
      <c r="BA832" s="64"/>
      <c r="BB832" s="64"/>
      <c r="BC832" s="64">
        <v>5360.26</v>
      </c>
      <c r="BD832" s="64">
        <v>4.6399999999999997</v>
      </c>
      <c r="BE832" s="64"/>
      <c r="BF832" s="64"/>
      <c r="BG832" s="84" t="s">
        <v>747</v>
      </c>
      <c r="BH832" s="84"/>
      <c r="BI832" s="84" t="s">
        <v>656</v>
      </c>
      <c r="BJ832" s="84"/>
      <c r="BK832" s="84"/>
      <c r="BL832" s="84"/>
      <c r="BM832" s="64">
        <v>174.57</v>
      </c>
      <c r="BN832" s="64">
        <v>66.36</v>
      </c>
      <c r="BO832" s="64">
        <v>10.81</v>
      </c>
      <c r="BP832" s="64">
        <v>49.23</v>
      </c>
      <c r="BQ832" s="64">
        <v>7.94</v>
      </c>
      <c r="BR832" s="64"/>
      <c r="BS832" s="64">
        <v>7.65</v>
      </c>
      <c r="BT832" s="64">
        <v>1198.01</v>
      </c>
      <c r="BU832" s="64">
        <v>13.78</v>
      </c>
      <c r="BV832" s="64">
        <v>31.38</v>
      </c>
      <c r="BW832" s="64">
        <v>3.02</v>
      </c>
      <c r="BX832" s="64">
        <v>9.68</v>
      </c>
      <c r="BY832" s="64">
        <v>2.08</v>
      </c>
      <c r="BZ832" s="64">
        <v>0.34399999999999997</v>
      </c>
      <c r="CA832" s="64">
        <v>1.53</v>
      </c>
      <c r="CB832" s="64">
        <v>0.23599999999999999</v>
      </c>
      <c r="CC832" s="64">
        <v>1.88</v>
      </c>
      <c r="CD832" s="64">
        <v>0.28299999999999997</v>
      </c>
      <c r="CE832" s="64">
        <v>0.92</v>
      </c>
      <c r="CF832" s="64">
        <v>0.128</v>
      </c>
      <c r="CG832" s="64">
        <v>0.86</v>
      </c>
      <c r="CH832" s="64">
        <v>0.17399999999999999</v>
      </c>
      <c r="CI832" s="64">
        <v>2.0499999999999998</v>
      </c>
      <c r="CJ832" s="64">
        <v>0.92700000000000005</v>
      </c>
      <c r="CK832" s="64">
        <v>15.85</v>
      </c>
      <c r="CL832" s="64">
        <v>11.03</v>
      </c>
      <c r="CM832" s="64">
        <v>6.46</v>
      </c>
      <c r="CN832" s="67">
        <f>BU832/CL832</f>
        <v>1.2493200362647325</v>
      </c>
      <c r="CO832" s="67">
        <f>BU832/CG832</f>
        <v>16.023255813953487</v>
      </c>
      <c r="CP832" s="67">
        <f>BM832/BU832</f>
        <v>12.668359941944848</v>
      </c>
      <c r="CQ832" s="67">
        <f>BU832/BY832</f>
        <v>6.6249999999999991</v>
      </c>
      <c r="CR832" s="67">
        <f>BV832/CG832</f>
        <v>36.488372093023258</v>
      </c>
      <c r="CS832" s="67">
        <f>BP832/BS832</f>
        <v>6.4352941176470582</v>
      </c>
      <c r="CT832" s="67">
        <f>CK832/BX832</f>
        <v>1.6373966942148761</v>
      </c>
      <c r="CU832" s="67">
        <f>AY832/BO832</f>
        <v>4.9158186864014803</v>
      </c>
      <c r="CV832" s="67">
        <f>BQ832/BM832</f>
        <v>4.5483187260124881E-2</v>
      </c>
      <c r="CW832" s="67">
        <f>BT832/BV832</f>
        <v>38.177501593371574</v>
      </c>
      <c r="CX832" s="67">
        <f>BV832/CK832</f>
        <v>1.9798107255520505</v>
      </c>
      <c r="CY832" s="67">
        <f>CM832/CL832</f>
        <v>0.58567543064369898</v>
      </c>
      <c r="CZ832" s="67">
        <f>BT832/BU832</f>
        <v>86.938316400580561</v>
      </c>
      <c r="DA832" s="67">
        <f>CM832/CK832</f>
        <v>0.40757097791798108</v>
      </c>
      <c r="DB832" s="67">
        <f>BT832/BM832</f>
        <v>6.8626339004410841</v>
      </c>
      <c r="DC832" s="67">
        <f>BQ832/CJ832</f>
        <v>8.5652642934196326</v>
      </c>
      <c r="DD832" s="67">
        <f>BT832/CL832</f>
        <v>108.61378059836809</v>
      </c>
      <c r="DE832" s="67">
        <f>CL832/CJ832</f>
        <v>11.898597626752965</v>
      </c>
      <c r="DF832" s="67">
        <f>BT832/BQ832</f>
        <v>150.88287153652391</v>
      </c>
      <c r="DG832" s="67">
        <f>BQ832/CL832</f>
        <v>0.71985494106980974</v>
      </c>
      <c r="DH832" s="67">
        <f>BM832/CI832</f>
        <v>85.15609756097561</v>
      </c>
      <c r="DI832" s="67">
        <f>BM832/BX832</f>
        <v>18.03409090909091</v>
      </c>
      <c r="DJ832" s="67">
        <f>BM832/BN832</f>
        <v>2.6306509945750451</v>
      </c>
      <c r="DK832" s="67">
        <f>BT832/BP832</f>
        <v>24.334958358724357</v>
      </c>
      <c r="DL832" s="67" t="e">
        <f>(#REF!*0.59933)/BP832*10000</f>
        <v>#REF!</v>
      </c>
      <c r="DM832" s="67">
        <f>BP832/BQ832</f>
        <v>6.200251889168765</v>
      </c>
      <c r="DN832" s="67">
        <f>CC832/CH832</f>
        <v>10.804597701149426</v>
      </c>
      <c r="DO832" s="67">
        <f>BU832/BQ832</f>
        <v>1.7355163727959697</v>
      </c>
      <c r="DP832" s="67">
        <f>BY832/CG832</f>
        <v>2.418604651162791</v>
      </c>
      <c r="DQ832" s="67">
        <f>CJ832/CM832</f>
        <v>0.1434984520123839</v>
      </c>
      <c r="DR832" s="67">
        <f>BQ832/BP832</f>
        <v>0.16128377005890718</v>
      </c>
      <c r="DS832" s="67">
        <f>BV832/BZ832</f>
        <v>91.220930232558146</v>
      </c>
      <c r="DT832" s="67">
        <f>BV832/CI832</f>
        <v>15.307317073170733</v>
      </c>
      <c r="DU832" s="67">
        <f>BY832/BX832</f>
        <v>0.21487603305785125</v>
      </c>
      <c r="DV832" s="67">
        <f>BY832/BP832</f>
        <v>4.2250660166565104E-2</v>
      </c>
      <c r="DW832" s="67">
        <f>CH832/CI832</f>
        <v>8.4878048780487811E-2</v>
      </c>
      <c r="DX832" s="67" t="e">
        <f>(#REF!*0.83014)/BU832</f>
        <v>#REF!</v>
      </c>
      <c r="DY832" s="67">
        <f>BM832/CL832</f>
        <v>15.826835902085222</v>
      </c>
      <c r="DZ832" s="67" t="e">
        <f>BQ832/(#REF!*0.59933)</f>
        <v>#REF!</v>
      </c>
      <c r="EA832" s="67">
        <f>BP832/CI832</f>
        <v>24.014634146341464</v>
      </c>
      <c r="EB832" s="67">
        <f>BQ832/CM832</f>
        <v>1.2291021671826625</v>
      </c>
      <c r="EC832" s="67">
        <f>BM832/BS832</f>
        <v>22.819607843137252</v>
      </c>
      <c r="ED832" s="67">
        <f>BV832/CM832</f>
        <v>4.8575851393188856</v>
      </c>
      <c r="EE832" s="67">
        <f>BN832/BX832</f>
        <v>6.8553719008264462</v>
      </c>
      <c r="EF832" s="67">
        <f>CM832/BU832</f>
        <v>0.46879535558780844</v>
      </c>
      <c r="EG832" s="67">
        <f>BT832/BU832*0.1</f>
        <v>8.6938316400580558</v>
      </c>
      <c r="EH832" s="67">
        <f>BT832/BU832*0.3</f>
        <v>26.081494920174169</v>
      </c>
      <c r="EI832" s="67">
        <f>DM832*1.1</f>
        <v>6.8202770780856419</v>
      </c>
      <c r="EJ832" s="67">
        <f>CY832*50</f>
        <v>29.28377153218495</v>
      </c>
      <c r="EK832" s="67">
        <f>CR832*1.5</f>
        <v>54.732558139534888</v>
      </c>
      <c r="EL832" s="67">
        <f>CI832/3</f>
        <v>0.68333333333333324</v>
      </c>
    </row>
    <row r="833" spans="1:142" s="30" customFormat="1">
      <c r="B833" s="31" t="s">
        <v>748</v>
      </c>
      <c r="C833" s="31" t="s">
        <v>506</v>
      </c>
      <c r="D833" s="37"/>
      <c r="E833" s="16"/>
      <c r="F833" s="16"/>
      <c r="G833" s="16"/>
      <c r="H833" s="16"/>
      <c r="I833" s="64">
        <v>3.71</v>
      </c>
      <c r="J833" s="64">
        <v>4.01</v>
      </c>
      <c r="K833" s="64">
        <v>0.49990000000000001</v>
      </c>
      <c r="L833" s="64">
        <v>74.650000000000006</v>
      </c>
      <c r="M833" s="64">
        <v>8.0399999999999999E-2</v>
      </c>
      <c r="N833" s="64">
        <v>6.3399999999999998E-2</v>
      </c>
      <c r="O833" s="64">
        <v>0.56299999999999994</v>
      </c>
      <c r="P833" s="64">
        <v>0.10970000000000001</v>
      </c>
      <c r="Q833" s="64">
        <v>12.26</v>
      </c>
      <c r="R833" s="64">
        <v>2.5000000000000001E-3</v>
      </c>
      <c r="S833" s="64">
        <v>95.948999999999998</v>
      </c>
      <c r="T833" s="31"/>
      <c r="V833" s="64">
        <f t="shared" si="1116"/>
        <v>3.8666374844969722</v>
      </c>
      <c r="W833" s="64"/>
      <c r="X833" s="64">
        <f t="shared" si="1117"/>
        <v>4.1793035883646512</v>
      </c>
      <c r="Y833" s="64"/>
      <c r="Z833" s="64">
        <f t="shared" si="1118"/>
        <v>0.52100595107817693</v>
      </c>
      <c r="AA833" s="64"/>
      <c r="AB833" s="64">
        <f t="shared" si="1119"/>
        <v>77.801748845740974</v>
      </c>
      <c r="AC833" s="64"/>
      <c r="AD833" s="64">
        <f t="shared" si="1120"/>
        <v>8.3794515836538172E-2</v>
      </c>
      <c r="AE833" s="64"/>
      <c r="AF833" s="64">
        <f t="shared" si="1121"/>
        <v>6.6076769950702982E-2</v>
      </c>
      <c r="AG833" s="64"/>
      <c r="AH833" s="64">
        <f t="shared" si="1122"/>
        <v>0.58677005492501222</v>
      </c>
      <c r="AI833" s="64"/>
      <c r="AJ833" s="64">
        <f t="shared" si="1123"/>
        <v>0.11433157198094822</v>
      </c>
      <c r="AK833" s="64"/>
      <c r="AL833" s="64">
        <f t="shared" si="1124"/>
        <v>12.777621444725845</v>
      </c>
      <c r="AM833" s="64"/>
      <c r="AN833" s="64">
        <f t="shared" si="1125"/>
        <v>2.605550865563998E-3</v>
      </c>
      <c r="AO833" s="64"/>
      <c r="AP833" s="64">
        <f t="shared" si="1126"/>
        <v>8.0459410728616234</v>
      </c>
      <c r="AQ833" s="64">
        <f t="shared" si="1127"/>
        <v>2.0049875311720707E-2</v>
      </c>
      <c r="AR833" s="64">
        <f t="shared" si="1128"/>
        <v>928.48258706467664</v>
      </c>
      <c r="AS833" s="64">
        <f t="shared" si="1129"/>
        <v>18.61596009975063</v>
      </c>
      <c r="AT833" s="64">
        <f t="shared" si="1130"/>
        <v>0.11261101243339255</v>
      </c>
      <c r="AU833" s="64">
        <f t="shared" si="1131"/>
        <v>7.8848580441640372</v>
      </c>
      <c r="AV833" s="64">
        <f t="shared" si="1132"/>
        <v>6.217661691542288</v>
      </c>
      <c r="AW833" s="64">
        <f t="shared" si="1133"/>
        <v>6.6965840589417276E-3</v>
      </c>
      <c r="AX833" s="64">
        <f t="shared" si="1134"/>
        <v>11.255103852298953</v>
      </c>
      <c r="AY833" s="64">
        <v>58.51</v>
      </c>
      <c r="AZ833" s="64"/>
      <c r="BA833" s="64"/>
      <c r="BB833" s="64"/>
      <c r="BC833" s="64">
        <v>4645.5600000000004</v>
      </c>
      <c r="BD833" s="64">
        <v>5.21</v>
      </c>
      <c r="BE833" s="64"/>
      <c r="BF833" s="64"/>
      <c r="BG833" s="84" t="s">
        <v>749</v>
      </c>
      <c r="BH833" s="84"/>
      <c r="BI833" s="84">
        <v>0.32</v>
      </c>
      <c r="BJ833" s="84"/>
      <c r="BK833" s="84"/>
      <c r="BL833" s="84"/>
      <c r="BM833" s="64">
        <v>189.55</v>
      </c>
      <c r="BN833" s="64">
        <v>73.63</v>
      </c>
      <c r="BO833" s="64">
        <v>12.34</v>
      </c>
      <c r="BP833" s="64">
        <v>56.39</v>
      </c>
      <c r="BQ833" s="64">
        <v>8.68</v>
      </c>
      <c r="BR833" s="64"/>
      <c r="BS833" s="64">
        <v>9.6300000000000008</v>
      </c>
      <c r="BT833" s="64">
        <v>1354.46</v>
      </c>
      <c r="BU833" s="64">
        <v>16.559999999999999</v>
      </c>
      <c r="BV833" s="64">
        <v>35.75</v>
      </c>
      <c r="BW833" s="64">
        <v>3.61</v>
      </c>
      <c r="BX833" s="64">
        <v>12.55</v>
      </c>
      <c r="BY833" s="64">
        <v>2.37</v>
      </c>
      <c r="BZ833" s="64">
        <v>0.38500000000000001</v>
      </c>
      <c r="CA833" s="64">
        <v>1.44</v>
      </c>
      <c r="CB833" s="64">
        <v>0.22900000000000001</v>
      </c>
      <c r="CC833" s="64">
        <v>2.16</v>
      </c>
      <c r="CD833" s="64">
        <v>0.36</v>
      </c>
      <c r="CE833" s="64">
        <v>0.87</v>
      </c>
      <c r="CF833" s="64">
        <v>0.17299999999999999</v>
      </c>
      <c r="CG833" s="64">
        <v>1.31</v>
      </c>
      <c r="CH833" s="64">
        <v>0.23</v>
      </c>
      <c r="CI833" s="64">
        <v>2.21</v>
      </c>
      <c r="CJ833" s="64">
        <v>0.99</v>
      </c>
      <c r="CK833" s="64">
        <v>20.63</v>
      </c>
      <c r="CL833" s="64">
        <v>13.44</v>
      </c>
      <c r="CM833" s="64">
        <v>7.06</v>
      </c>
      <c r="CN833" s="67">
        <f>BU833/CL833</f>
        <v>1.232142857142857</v>
      </c>
      <c r="CO833" s="67">
        <f>BU833/CG833</f>
        <v>12.6412213740458</v>
      </c>
      <c r="CP833" s="67">
        <f>BM833/BU833</f>
        <v>11.446256038647345</v>
      </c>
      <c r="CQ833" s="67">
        <f>BU833/BY833</f>
        <v>6.9873417721518978</v>
      </c>
      <c r="CR833" s="67">
        <f>BV833/CG833</f>
        <v>27.29007633587786</v>
      </c>
      <c r="CS833" s="67">
        <f>BP833/BS833</f>
        <v>5.8556593977154723</v>
      </c>
      <c r="CT833" s="67">
        <f>CK833/BX833</f>
        <v>1.643824701195219</v>
      </c>
      <c r="CU833" s="67">
        <f>AY833/BO833</f>
        <v>4.7414910858995141</v>
      </c>
      <c r="CV833" s="67">
        <f>BQ833/BM833</f>
        <v>4.5792666842521756E-2</v>
      </c>
      <c r="CW833" s="67">
        <f>BT833/BV833</f>
        <v>37.886993006993009</v>
      </c>
      <c r="CX833" s="67">
        <f>BV833/CK833</f>
        <v>1.7329132331555988</v>
      </c>
      <c r="CY833" s="67">
        <f>CM833/CL833</f>
        <v>0.52529761904761907</v>
      </c>
      <c r="CZ833" s="67">
        <f>BT833/BU833</f>
        <v>81.79106280193237</v>
      </c>
      <c r="DA833" s="67">
        <f>CM833/CK833</f>
        <v>0.34222006786233639</v>
      </c>
      <c r="DB833" s="67">
        <f>BT833/BM833</f>
        <v>7.1456607755209705</v>
      </c>
      <c r="DC833" s="67">
        <f>BQ833/CJ833</f>
        <v>8.7676767676767682</v>
      </c>
      <c r="DD833" s="67">
        <f>BT833/CL833</f>
        <v>100.77827380952381</v>
      </c>
      <c r="DE833" s="67">
        <f>CL833/CJ833</f>
        <v>13.575757575757576</v>
      </c>
      <c r="DF833" s="67">
        <f>BT833/BQ833</f>
        <v>156.04377880184333</v>
      </c>
      <c r="DG833" s="67">
        <f>BQ833/CL833</f>
        <v>0.64583333333333337</v>
      </c>
      <c r="DH833" s="67">
        <f>BM833/CI833</f>
        <v>85.769230769230774</v>
      </c>
      <c r="DI833" s="67">
        <f>BM833/BX833</f>
        <v>15.103585657370518</v>
      </c>
      <c r="DJ833" s="67">
        <f>BM833/BN833</f>
        <v>2.574358277875866</v>
      </c>
      <c r="DK833" s="67">
        <f>BT833/BP833</f>
        <v>24.019507004788082</v>
      </c>
      <c r="DL833" s="67" t="e">
        <f>(#REF!*0.59933)/BP833*10000</f>
        <v>#REF!</v>
      </c>
      <c r="DM833" s="67">
        <f>BP833/BQ833</f>
        <v>6.4965437788018434</v>
      </c>
      <c r="DN833" s="67">
        <f>CC833/CH833</f>
        <v>9.3913043478260878</v>
      </c>
      <c r="DO833" s="67">
        <f>BU833/BQ833</f>
        <v>1.9078341013824884</v>
      </c>
      <c r="DP833" s="67">
        <f>BY833/CG833</f>
        <v>1.8091603053435115</v>
      </c>
      <c r="DQ833" s="67">
        <f>CJ833/CM833</f>
        <v>0.14022662889518414</v>
      </c>
      <c r="DR833" s="67">
        <f>BQ833/BP833</f>
        <v>0.15392800141869126</v>
      </c>
      <c r="DS833" s="67">
        <f>BV833/BZ833</f>
        <v>92.857142857142861</v>
      </c>
      <c r="DT833" s="67">
        <f>BV833/CI833</f>
        <v>16.176470588235293</v>
      </c>
      <c r="DU833" s="67">
        <f>BY833/BX833</f>
        <v>0.18884462151394421</v>
      </c>
      <c r="DV833" s="67">
        <f>BY833/BP833</f>
        <v>4.2028728497960632E-2</v>
      </c>
      <c r="DW833" s="67">
        <f>CH833/CI833</f>
        <v>0.10407239819004525</v>
      </c>
      <c r="DX833" s="67" t="e">
        <f>(#REF!*0.83014)/BU833</f>
        <v>#REF!</v>
      </c>
      <c r="DY833" s="67">
        <f>BM833/CL833</f>
        <v>14.10342261904762</v>
      </c>
      <c r="DZ833" s="67" t="e">
        <f>BQ833/(#REF!*0.59933)</f>
        <v>#REF!</v>
      </c>
      <c r="EA833" s="67">
        <f>BP833/CI833</f>
        <v>25.5158371040724</v>
      </c>
      <c r="EB833" s="67">
        <f>BQ833/CM833</f>
        <v>1.2294617563739376</v>
      </c>
      <c r="EC833" s="67">
        <f>BM833/BS833</f>
        <v>19.683281412253375</v>
      </c>
      <c r="ED833" s="67">
        <f>BV833/CM833</f>
        <v>5.0637393767705383</v>
      </c>
      <c r="EE833" s="67">
        <f>BN833/BX833</f>
        <v>5.8669322709163341</v>
      </c>
      <c r="EF833" s="67">
        <f>CM833/BU833</f>
        <v>0.42632850241545894</v>
      </c>
      <c r="EG833" s="67">
        <f>BT833/BU833*0.1</f>
        <v>8.1791062801932366</v>
      </c>
      <c r="EH833" s="67">
        <f>BT833/BU833*0.3</f>
        <v>24.537318840579712</v>
      </c>
      <c r="EI833" s="67">
        <f>DM833*1.1</f>
        <v>7.1461981566820283</v>
      </c>
      <c r="EJ833" s="67">
        <f>CY833*50</f>
        <v>26.264880952380953</v>
      </c>
      <c r="EK833" s="67">
        <f>CR833*1.5</f>
        <v>40.935114503816791</v>
      </c>
      <c r="EL833" s="67">
        <f>CI833/3</f>
        <v>0.73666666666666669</v>
      </c>
    </row>
    <row r="834" spans="1:142" s="30" customFormat="1">
      <c r="A834" s="30" t="s">
        <v>750</v>
      </c>
      <c r="B834" s="31" t="s">
        <v>751</v>
      </c>
      <c r="C834" s="31" t="s">
        <v>506</v>
      </c>
      <c r="D834" s="37"/>
      <c r="E834" s="16"/>
      <c r="F834" s="16"/>
      <c r="G834" s="16"/>
      <c r="H834" s="16"/>
      <c r="I834" s="64">
        <v>3.48</v>
      </c>
      <c r="J834" s="64">
        <v>4.09</v>
      </c>
      <c r="K834" s="64">
        <v>0.56969999999999998</v>
      </c>
      <c r="L834" s="64">
        <v>74.900000000000006</v>
      </c>
      <c r="M834" s="64">
        <v>0.13250000000000001</v>
      </c>
      <c r="N834" s="64">
        <v>9.0700000000000003E-2</v>
      </c>
      <c r="O834" s="64">
        <v>0.76649999999999996</v>
      </c>
      <c r="P834" s="64">
        <v>0</v>
      </c>
      <c r="Q834" s="64">
        <v>12.36</v>
      </c>
      <c r="R834" s="64">
        <v>1.6500000000000001E-2</v>
      </c>
      <c r="S834" s="64">
        <v>96.406000000000006</v>
      </c>
      <c r="T834" s="31"/>
      <c r="V834" s="64">
        <f t="shared" si="1116"/>
        <v>3.6097338339937348</v>
      </c>
      <c r="W834" s="64"/>
      <c r="X834" s="64">
        <f t="shared" si="1117"/>
        <v>4.2424745347799924</v>
      </c>
      <c r="Y834" s="64"/>
      <c r="Z834" s="64">
        <f t="shared" si="1118"/>
        <v>0.59093832334087093</v>
      </c>
      <c r="AA834" s="64"/>
      <c r="AB834" s="64">
        <f t="shared" si="1119"/>
        <v>77.692259817853653</v>
      </c>
      <c r="AC834" s="64"/>
      <c r="AD834" s="64">
        <f t="shared" si="1120"/>
        <v>0.1374395784494741</v>
      </c>
      <c r="AE834" s="64"/>
      <c r="AF834" s="64">
        <f t="shared" si="1121"/>
        <v>9.4081281248055107E-2</v>
      </c>
      <c r="AG834" s="64"/>
      <c r="AH834" s="64">
        <f t="shared" si="1122"/>
        <v>0.79507499533224069</v>
      </c>
      <c r="AI834" s="64"/>
      <c r="AJ834" s="64">
        <f t="shared" si="1123"/>
        <v>0</v>
      </c>
      <c r="AK834" s="64"/>
      <c r="AL834" s="64">
        <f t="shared" si="1124"/>
        <v>12.820778789701883</v>
      </c>
      <c r="AM834" s="64"/>
      <c r="AN834" s="64">
        <f t="shared" si="1125"/>
        <v>1.7115117316349605E-2</v>
      </c>
      <c r="AO834" s="64"/>
      <c r="AP834" s="64">
        <f t="shared" si="1126"/>
        <v>7.8522083687737272</v>
      </c>
      <c r="AQ834" s="64">
        <f t="shared" si="1127"/>
        <v>3.2396088019559906E-2</v>
      </c>
      <c r="AR834" s="64">
        <f t="shared" si="1128"/>
        <v>565.28301886792451</v>
      </c>
      <c r="AS834" s="64">
        <f t="shared" si="1129"/>
        <v>18.312958435207825</v>
      </c>
      <c r="AT834" s="64">
        <f t="shared" si="1130"/>
        <v>0.1183300717547293</v>
      </c>
      <c r="AU834" s="64">
        <f t="shared" si="1131"/>
        <v>6.281146637265711</v>
      </c>
      <c r="AV834" s="64">
        <f t="shared" si="1132"/>
        <v>4.2996226415094343</v>
      </c>
      <c r="AW834" s="64">
        <f t="shared" si="1133"/>
        <v>7.606141522029374E-3</v>
      </c>
      <c r="AX834" s="64">
        <f t="shared" si="1134"/>
        <v>13.734100545124168</v>
      </c>
      <c r="AY834" s="64"/>
      <c r="AZ834" s="64"/>
      <c r="BA834" s="64"/>
      <c r="BB834" s="64"/>
      <c r="BC834" s="64"/>
      <c r="BD834" s="64"/>
      <c r="BE834" s="64"/>
      <c r="BF834" s="64"/>
      <c r="BG834" s="64"/>
      <c r="BH834" s="64"/>
      <c r="BI834" s="64"/>
      <c r="BJ834" s="64"/>
      <c r="BK834" s="64"/>
      <c r="BL834" s="64"/>
      <c r="BM834" s="64"/>
      <c r="BN834" s="64"/>
      <c r="BO834" s="64"/>
      <c r="BP834" s="64"/>
      <c r="BQ834" s="64"/>
      <c r="BR834" s="64"/>
      <c r="BS834" s="64"/>
      <c r="BT834" s="64"/>
      <c r="BU834" s="64"/>
      <c r="BV834" s="64"/>
      <c r="BW834" s="64"/>
      <c r="BX834" s="64"/>
      <c r="BY834" s="64"/>
      <c r="BZ834" s="64"/>
      <c r="CA834" s="64"/>
      <c r="CB834" s="64"/>
      <c r="CC834" s="64"/>
      <c r="CD834" s="64"/>
      <c r="CE834" s="64"/>
      <c r="CF834" s="64"/>
      <c r="CG834" s="64"/>
      <c r="CH834" s="64"/>
      <c r="CI834" s="64"/>
      <c r="CJ834" s="64"/>
      <c r="CK834" s="64"/>
      <c r="CL834" s="64"/>
      <c r="CM834" s="64"/>
      <c r="CN834" s="64"/>
      <c r="CO834" s="64"/>
      <c r="CP834" s="64"/>
      <c r="CQ834" s="64"/>
      <c r="CR834" s="64"/>
      <c r="CS834" s="64"/>
      <c r="CT834" s="64"/>
      <c r="CU834" s="64"/>
      <c r="CV834" s="64"/>
      <c r="CW834" s="64"/>
      <c r="CX834" s="64"/>
      <c r="CY834" s="64"/>
      <c r="CZ834" s="64"/>
      <c r="DA834" s="64"/>
      <c r="DB834" s="64"/>
      <c r="DC834" s="64"/>
      <c r="DD834" s="64"/>
      <c r="DE834" s="64"/>
      <c r="DF834" s="64"/>
      <c r="DG834" s="64"/>
      <c r="DH834" s="64"/>
      <c r="DI834" s="64"/>
      <c r="DJ834" s="64"/>
      <c r="DK834" s="64"/>
      <c r="DL834" s="64"/>
      <c r="DM834" s="64"/>
      <c r="DN834" s="64"/>
      <c r="DO834" s="64"/>
      <c r="DP834" s="64"/>
      <c r="DQ834" s="64"/>
      <c r="DR834" s="64"/>
      <c r="DS834" s="64"/>
      <c r="DT834" s="64"/>
      <c r="DU834" s="64"/>
      <c r="DV834" s="64"/>
      <c r="DW834" s="64"/>
      <c r="DX834" s="64"/>
      <c r="DY834" s="64"/>
      <c r="DZ834" s="64"/>
      <c r="EA834" s="64"/>
      <c r="EB834" s="64"/>
      <c r="EC834" s="64"/>
      <c r="ED834" s="64"/>
      <c r="EE834" s="64"/>
      <c r="EF834" s="64"/>
      <c r="EG834" s="64"/>
      <c r="EH834" s="64"/>
      <c r="EI834" s="64"/>
      <c r="EJ834" s="64"/>
      <c r="EK834" s="64"/>
      <c r="EL834" s="64"/>
    </row>
    <row r="835" spans="1:142" s="30" customFormat="1">
      <c r="B835" s="31" t="s">
        <v>752</v>
      </c>
      <c r="C835" s="31" t="s">
        <v>506</v>
      </c>
      <c r="D835" s="37"/>
      <c r="E835" s="16"/>
      <c r="F835" s="16"/>
      <c r="G835" s="16"/>
      <c r="H835" s="16"/>
      <c r="I835" s="64">
        <v>3.43</v>
      </c>
      <c r="J835" s="64">
        <v>4.12</v>
      </c>
      <c r="K835" s="64">
        <v>0.53449999999999998</v>
      </c>
      <c r="L835" s="64">
        <v>75.069999999999993</v>
      </c>
      <c r="M835" s="64">
        <v>6.3200000000000006E-2</v>
      </c>
      <c r="N835" s="64">
        <v>0.1163</v>
      </c>
      <c r="O835" s="64">
        <v>0.5736</v>
      </c>
      <c r="P835" s="64">
        <v>8.6300000000000002E-2</v>
      </c>
      <c r="Q835" s="64">
        <v>12.29</v>
      </c>
      <c r="R835" s="64">
        <v>0</v>
      </c>
      <c r="S835" s="64">
        <v>96.284000000000006</v>
      </c>
      <c r="T835" s="31"/>
      <c r="V835" s="64">
        <f t="shared" si="1116"/>
        <v>3.5623779651863239</v>
      </c>
      <c r="W835" s="64"/>
      <c r="X835" s="64">
        <f t="shared" si="1117"/>
        <v>4.2790079348593739</v>
      </c>
      <c r="Y835" s="64"/>
      <c r="Z835" s="64">
        <f t="shared" si="1118"/>
        <v>0.55512857795687753</v>
      </c>
      <c r="AA835" s="64"/>
      <c r="AB835" s="64">
        <f t="shared" si="1119"/>
        <v>77.967263512109994</v>
      </c>
      <c r="AC835" s="64"/>
      <c r="AD835" s="64">
        <f t="shared" si="1120"/>
        <v>6.5639150845415647E-2</v>
      </c>
      <c r="AE835" s="64"/>
      <c r="AF835" s="64">
        <f t="shared" si="1121"/>
        <v>0.12078850068547213</v>
      </c>
      <c r="AG835" s="64"/>
      <c r="AH835" s="64">
        <f t="shared" si="1122"/>
        <v>0.59573760957168376</v>
      </c>
      <c r="AI835" s="64"/>
      <c r="AJ835" s="64">
        <f t="shared" si="1123"/>
        <v>8.9630675917078642E-2</v>
      </c>
      <c r="AK835" s="64"/>
      <c r="AL835" s="64">
        <f t="shared" si="1124"/>
        <v>12.764322213451869</v>
      </c>
      <c r="AM835" s="64"/>
      <c r="AN835" s="64">
        <f t="shared" si="1125"/>
        <v>0</v>
      </c>
      <c r="AO835" s="64"/>
      <c r="AP835" s="64">
        <f t="shared" si="1126"/>
        <v>7.8413859000456974</v>
      </c>
      <c r="AQ835" s="64">
        <f t="shared" si="1127"/>
        <v>1.5339805825242721E-2</v>
      </c>
      <c r="AR835" s="64">
        <f t="shared" si="1128"/>
        <v>1187.8164556962022</v>
      </c>
      <c r="AS835" s="64">
        <f t="shared" si="1129"/>
        <v>18.220873786407765</v>
      </c>
      <c r="AT835" s="64">
        <f t="shared" si="1130"/>
        <v>0.20275453277545324</v>
      </c>
      <c r="AU835" s="64">
        <f t="shared" si="1131"/>
        <v>4.5958727429062769</v>
      </c>
      <c r="AV835" s="64">
        <f t="shared" si="1132"/>
        <v>8.4572784810126578</v>
      </c>
      <c r="AW835" s="64">
        <f t="shared" si="1133"/>
        <v>7.1200213134407896E-3</v>
      </c>
      <c r="AX835" s="64">
        <f t="shared" si="1134"/>
        <v>17.870313460356485</v>
      </c>
      <c r="AY835" s="64"/>
      <c r="AZ835" s="64"/>
      <c r="BA835" s="64"/>
      <c r="BB835" s="64"/>
      <c r="BC835" s="64"/>
      <c r="BD835" s="64"/>
      <c r="BE835" s="64"/>
      <c r="BF835" s="64"/>
      <c r="BG835" s="64"/>
      <c r="BH835" s="64"/>
      <c r="BI835" s="64"/>
      <c r="BJ835" s="64"/>
      <c r="BK835" s="64"/>
      <c r="BL835" s="64"/>
      <c r="BM835" s="64"/>
      <c r="BN835" s="64"/>
      <c r="BO835" s="64"/>
      <c r="BP835" s="64"/>
      <c r="BQ835" s="64"/>
      <c r="BR835" s="64"/>
      <c r="BS835" s="64"/>
      <c r="BT835" s="64"/>
      <c r="BU835" s="64"/>
      <c r="BV835" s="64"/>
      <c r="BW835" s="64"/>
      <c r="BX835" s="64"/>
      <c r="BY835" s="64"/>
      <c r="BZ835" s="64"/>
      <c r="CA835" s="64"/>
      <c r="CB835" s="64"/>
      <c r="CC835" s="64"/>
      <c r="CD835" s="64"/>
      <c r="CE835" s="64"/>
      <c r="CF835" s="64"/>
      <c r="CG835" s="64"/>
      <c r="CH835" s="64"/>
      <c r="CI835" s="64"/>
      <c r="CJ835" s="64"/>
      <c r="CK835" s="64"/>
      <c r="CL835" s="64"/>
      <c r="CM835" s="64"/>
      <c r="CN835" s="64"/>
      <c r="CO835" s="64"/>
      <c r="CP835" s="64"/>
      <c r="CQ835" s="64"/>
      <c r="CR835" s="64"/>
      <c r="CS835" s="64"/>
      <c r="CT835" s="64"/>
      <c r="CU835" s="64"/>
      <c r="CV835" s="64"/>
      <c r="CW835" s="64"/>
      <c r="CX835" s="64"/>
      <c r="CY835" s="64"/>
      <c r="CZ835" s="64"/>
      <c r="DA835" s="64"/>
      <c r="DB835" s="64"/>
      <c r="DC835" s="64"/>
      <c r="DD835" s="64"/>
      <c r="DE835" s="64"/>
      <c r="DF835" s="64"/>
      <c r="DG835" s="64"/>
      <c r="DH835" s="64"/>
      <c r="DI835" s="64"/>
      <c r="DJ835" s="64"/>
      <c r="DK835" s="64"/>
      <c r="DL835" s="64"/>
      <c r="DM835" s="64"/>
      <c r="DN835" s="64"/>
      <c r="DO835" s="64"/>
      <c r="DP835" s="64"/>
      <c r="DQ835" s="64"/>
      <c r="DR835" s="64"/>
      <c r="DS835" s="64"/>
      <c r="DT835" s="64"/>
      <c r="DU835" s="64"/>
      <c r="DV835" s="64"/>
      <c r="DW835" s="64"/>
      <c r="DX835" s="64"/>
      <c r="DY835" s="64"/>
      <c r="DZ835" s="64"/>
      <c r="EA835" s="64"/>
      <c r="EB835" s="64"/>
      <c r="EC835" s="64"/>
      <c r="ED835" s="64"/>
      <c r="EE835" s="64"/>
      <c r="EF835" s="64"/>
      <c r="EG835" s="64"/>
      <c r="EH835" s="64"/>
      <c r="EI835" s="64"/>
      <c r="EJ835" s="64"/>
      <c r="EK835" s="64"/>
      <c r="EL835" s="64"/>
    </row>
    <row r="836" spans="1:142" s="30" customFormat="1">
      <c r="B836" s="31" t="s">
        <v>753</v>
      </c>
      <c r="C836" s="31" t="s">
        <v>506</v>
      </c>
      <c r="D836" s="37"/>
      <c r="E836" s="16"/>
      <c r="F836" s="16"/>
      <c r="G836" s="16"/>
      <c r="H836" s="16"/>
      <c r="I836" s="64">
        <v>3.74</v>
      </c>
      <c r="J836" s="64">
        <v>4.0199999999999996</v>
      </c>
      <c r="K836" s="64">
        <v>0.55259999999999998</v>
      </c>
      <c r="L836" s="64">
        <v>74.819999999999993</v>
      </c>
      <c r="M836" s="64">
        <v>8.6699999999999999E-2</v>
      </c>
      <c r="N836" s="64">
        <v>9.4799999999999995E-2</v>
      </c>
      <c r="O836" s="64">
        <v>0.57469999999999999</v>
      </c>
      <c r="P836" s="64">
        <v>7.5300000000000006E-2</v>
      </c>
      <c r="Q836" s="64">
        <v>12.1</v>
      </c>
      <c r="R836" s="64">
        <v>1.23E-2</v>
      </c>
      <c r="S836" s="64">
        <v>96.076499999999996</v>
      </c>
      <c r="T836" s="31"/>
      <c r="V836" s="64">
        <f t="shared" si="1116"/>
        <v>3.8927313130682326</v>
      </c>
      <c r="W836" s="64"/>
      <c r="X836" s="64">
        <f t="shared" si="1117"/>
        <v>4.1841657429236072</v>
      </c>
      <c r="Y836" s="64"/>
      <c r="Z836" s="64">
        <f t="shared" si="1118"/>
        <v>0.57516666406457351</v>
      </c>
      <c r="AA836" s="64"/>
      <c r="AB836" s="64">
        <f t="shared" si="1119"/>
        <v>77.875443006354303</v>
      </c>
      <c r="AC836" s="64"/>
      <c r="AD836" s="64">
        <f t="shared" si="1120"/>
        <v>9.0240589530218115E-2</v>
      </c>
      <c r="AE836" s="64"/>
      <c r="AF836" s="64">
        <f t="shared" si="1121"/>
        <v>9.8671371251034326E-2</v>
      </c>
      <c r="AG836" s="64"/>
      <c r="AH836" s="64">
        <f t="shared" si="1122"/>
        <v>0.59816916727815861</v>
      </c>
      <c r="AI836" s="64"/>
      <c r="AJ836" s="64">
        <f t="shared" si="1123"/>
        <v>7.8375044886106388E-2</v>
      </c>
      <c r="AK836" s="64"/>
      <c r="AL836" s="64">
        <f t="shared" si="1124"/>
        <v>12.594130718750163</v>
      </c>
      <c r="AM836" s="64"/>
      <c r="AN836" s="64">
        <f t="shared" si="1125"/>
        <v>1.2802298168646859E-2</v>
      </c>
      <c r="AO836" s="64"/>
      <c r="AP836" s="64">
        <f t="shared" si="1126"/>
        <v>8.0768970559918394</v>
      </c>
      <c r="AQ836" s="64">
        <f t="shared" si="1127"/>
        <v>2.1567164179104481E-2</v>
      </c>
      <c r="AR836" s="64">
        <f t="shared" si="1128"/>
        <v>862.9757785467126</v>
      </c>
      <c r="AS836" s="64">
        <f t="shared" si="1129"/>
        <v>18.611940298507463</v>
      </c>
      <c r="AT836" s="64">
        <f t="shared" si="1130"/>
        <v>0.16495562902383851</v>
      </c>
      <c r="AU836" s="64">
        <f t="shared" si="1131"/>
        <v>5.8291139240506329</v>
      </c>
      <c r="AV836" s="64">
        <f t="shared" si="1132"/>
        <v>6.3737024221453273</v>
      </c>
      <c r="AW836" s="64">
        <f t="shared" si="1133"/>
        <v>7.3857257417802727E-3</v>
      </c>
      <c r="AX836" s="64">
        <f t="shared" si="1134"/>
        <v>14.64318813716404</v>
      </c>
      <c r="AY836" s="64"/>
      <c r="AZ836" s="64"/>
      <c r="BA836" s="64"/>
      <c r="BB836" s="64"/>
      <c r="BC836" s="64"/>
      <c r="BD836" s="64"/>
      <c r="BE836" s="64"/>
      <c r="BF836" s="64"/>
      <c r="BG836" s="64"/>
      <c r="BH836" s="64"/>
      <c r="BI836" s="64"/>
      <c r="BJ836" s="64"/>
      <c r="BK836" s="64"/>
      <c r="BL836" s="64"/>
      <c r="BM836" s="64"/>
      <c r="BN836" s="64"/>
      <c r="BO836" s="64"/>
      <c r="BP836" s="64"/>
      <c r="BQ836" s="64"/>
      <c r="BR836" s="64"/>
      <c r="BS836" s="64"/>
      <c r="BT836" s="64"/>
      <c r="BU836" s="64"/>
      <c r="BV836" s="64"/>
      <c r="BW836" s="64"/>
      <c r="BX836" s="64"/>
      <c r="BY836" s="64"/>
      <c r="BZ836" s="64"/>
      <c r="CA836" s="64"/>
      <c r="CB836" s="64"/>
      <c r="CC836" s="64"/>
      <c r="CD836" s="64"/>
      <c r="CE836" s="64"/>
      <c r="CF836" s="64"/>
      <c r="CG836" s="64"/>
      <c r="CH836" s="64"/>
      <c r="CI836" s="64"/>
      <c r="CJ836" s="64"/>
      <c r="CK836" s="64"/>
      <c r="CL836" s="64"/>
      <c r="CM836" s="64"/>
      <c r="CN836" s="64"/>
      <c r="CO836" s="64"/>
      <c r="CP836" s="64"/>
      <c r="CQ836" s="64"/>
      <c r="CR836" s="64"/>
      <c r="CS836" s="64"/>
      <c r="CT836" s="64"/>
      <c r="CU836" s="64"/>
      <c r="CV836" s="64"/>
      <c r="CW836" s="64"/>
      <c r="CX836" s="64"/>
      <c r="CY836" s="64"/>
      <c r="CZ836" s="64"/>
      <c r="DA836" s="64"/>
      <c r="DB836" s="64"/>
      <c r="DC836" s="64"/>
      <c r="DD836" s="64"/>
      <c r="DE836" s="64"/>
      <c r="DF836" s="64"/>
      <c r="DG836" s="64"/>
      <c r="DH836" s="64"/>
      <c r="DI836" s="64"/>
      <c r="DJ836" s="64"/>
      <c r="DK836" s="64"/>
      <c r="DL836" s="64"/>
      <c r="DM836" s="64"/>
      <c r="DN836" s="64"/>
      <c r="DO836" s="64"/>
      <c r="DP836" s="64"/>
      <c r="DQ836" s="64"/>
      <c r="DR836" s="64"/>
      <c r="DS836" s="64"/>
      <c r="DT836" s="64"/>
      <c r="DU836" s="64"/>
      <c r="DV836" s="64"/>
      <c r="DW836" s="64"/>
      <c r="DX836" s="64"/>
      <c r="DY836" s="64"/>
      <c r="DZ836" s="64"/>
      <c r="EA836" s="64"/>
      <c r="EB836" s="64"/>
      <c r="EC836" s="64"/>
      <c r="ED836" s="64"/>
      <c r="EE836" s="64"/>
      <c r="EF836" s="64"/>
      <c r="EG836" s="64"/>
      <c r="EH836" s="64"/>
      <c r="EI836" s="64"/>
      <c r="EJ836" s="64"/>
      <c r="EK836" s="64"/>
      <c r="EL836" s="64"/>
    </row>
    <row r="837" spans="1:142" s="30" customFormat="1">
      <c r="B837" s="31" t="s">
        <v>754</v>
      </c>
      <c r="C837" s="31" t="s">
        <v>506</v>
      </c>
      <c r="D837" s="37"/>
      <c r="E837" s="16"/>
      <c r="F837" s="16"/>
      <c r="G837" s="16"/>
      <c r="H837" s="16"/>
      <c r="I837" s="64">
        <v>3.59</v>
      </c>
      <c r="J837" s="64">
        <v>4.01</v>
      </c>
      <c r="K837" s="64">
        <v>0.56599999999999995</v>
      </c>
      <c r="L837" s="64">
        <v>74.989999999999995</v>
      </c>
      <c r="M837" s="64">
        <v>0.10440000000000001</v>
      </c>
      <c r="N837" s="64">
        <v>5.8900000000000001E-2</v>
      </c>
      <c r="O837" s="64">
        <v>0.6331</v>
      </c>
      <c r="P837" s="64">
        <v>0.1171</v>
      </c>
      <c r="Q837" s="64">
        <v>12.42</v>
      </c>
      <c r="R837" s="64">
        <v>3.7400000000000003E-2</v>
      </c>
      <c r="S837" s="64">
        <v>96.527000000000001</v>
      </c>
      <c r="T837" s="31"/>
      <c r="V837" s="64">
        <f t="shared" si="1116"/>
        <v>3.7191666580335037</v>
      </c>
      <c r="W837" s="64"/>
      <c r="X837" s="64">
        <f t="shared" si="1117"/>
        <v>4.1542780776363086</v>
      </c>
      <c r="Y837" s="64"/>
      <c r="Z837" s="64">
        <f t="shared" si="1118"/>
        <v>0.58636443689330442</v>
      </c>
      <c r="AA837" s="64"/>
      <c r="AB837" s="64">
        <f t="shared" si="1119"/>
        <v>77.688107990510417</v>
      </c>
      <c r="AC837" s="64"/>
      <c r="AD837" s="64">
        <f t="shared" si="1120"/>
        <v>0.10815626715841163</v>
      </c>
      <c r="AE837" s="64"/>
      <c r="AF837" s="64">
        <f t="shared" si="1121"/>
        <v>6.1019196701441042E-2</v>
      </c>
      <c r="AG837" s="64"/>
      <c r="AH837" s="64">
        <f t="shared" si="1122"/>
        <v>0.65587866607270495</v>
      </c>
      <c r="AI837" s="64"/>
      <c r="AJ837" s="64">
        <f t="shared" si="1123"/>
        <v>0.12131320770354408</v>
      </c>
      <c r="AK837" s="64"/>
      <c r="AL837" s="64">
        <f t="shared" si="1124"/>
        <v>12.866866265397245</v>
      </c>
      <c r="AM837" s="64"/>
      <c r="AN837" s="64">
        <f t="shared" si="1125"/>
        <v>3.8745635936059342E-2</v>
      </c>
      <c r="AO837" s="64"/>
      <c r="AP837" s="64">
        <f t="shared" si="1126"/>
        <v>7.8734447356698123</v>
      </c>
      <c r="AQ837" s="64">
        <f t="shared" si="1127"/>
        <v>2.6034912718204489E-2</v>
      </c>
      <c r="AR837" s="64">
        <f t="shared" si="1128"/>
        <v>718.29501915708806</v>
      </c>
      <c r="AS837" s="64">
        <f t="shared" si="1129"/>
        <v>18.700748129675809</v>
      </c>
      <c r="AT837" s="64">
        <f t="shared" si="1130"/>
        <v>9.3034275785815829E-2</v>
      </c>
      <c r="AU837" s="64">
        <f t="shared" si="1131"/>
        <v>9.6095076400679122</v>
      </c>
      <c r="AV837" s="64">
        <f t="shared" si="1132"/>
        <v>5.421455938697318</v>
      </c>
      <c r="AW837" s="64">
        <f t="shared" si="1133"/>
        <v>7.5476730230697427E-3</v>
      </c>
      <c r="AX837" s="64">
        <f t="shared" si="1134"/>
        <v>9.4255080812930068</v>
      </c>
      <c r="AY837" s="64"/>
      <c r="AZ837" s="64"/>
      <c r="BA837" s="64"/>
      <c r="BB837" s="64"/>
      <c r="BC837" s="64"/>
      <c r="BD837" s="64"/>
      <c r="BE837" s="64"/>
      <c r="BF837" s="64"/>
      <c r="BG837" s="64"/>
      <c r="BH837" s="64"/>
      <c r="BI837" s="64"/>
      <c r="BJ837" s="64"/>
      <c r="BK837" s="64"/>
      <c r="BL837" s="64"/>
      <c r="BM837" s="64"/>
      <c r="BN837" s="64"/>
      <c r="BO837" s="64"/>
      <c r="BP837" s="64"/>
      <c r="BQ837" s="64"/>
      <c r="BR837" s="64"/>
      <c r="BS837" s="64"/>
      <c r="BT837" s="64"/>
      <c r="BU837" s="64"/>
      <c r="BV837" s="64"/>
      <c r="BW837" s="64"/>
      <c r="BX837" s="64"/>
      <c r="BY837" s="64"/>
      <c r="BZ837" s="64"/>
      <c r="CA837" s="64"/>
      <c r="CB837" s="64"/>
      <c r="CC837" s="64"/>
      <c r="CD837" s="64"/>
      <c r="CE837" s="64"/>
      <c r="CF837" s="64"/>
      <c r="CG837" s="64"/>
      <c r="CH837" s="64"/>
      <c r="CI837" s="64"/>
      <c r="CJ837" s="64"/>
      <c r="CK837" s="64"/>
      <c r="CL837" s="64"/>
      <c r="CM837" s="64"/>
      <c r="CN837" s="64"/>
      <c r="CO837" s="64"/>
      <c r="CP837" s="64"/>
      <c r="CQ837" s="64"/>
      <c r="CR837" s="64"/>
      <c r="CS837" s="64"/>
      <c r="CT837" s="64"/>
      <c r="CU837" s="64"/>
      <c r="CV837" s="64"/>
      <c r="CW837" s="64"/>
      <c r="CX837" s="64"/>
      <c r="CY837" s="64"/>
      <c r="CZ837" s="64"/>
      <c r="DA837" s="64"/>
      <c r="DB837" s="64"/>
      <c r="DC837" s="64"/>
      <c r="DD837" s="64"/>
      <c r="DE837" s="64"/>
      <c r="DF837" s="64"/>
      <c r="DG837" s="64"/>
      <c r="DH837" s="64"/>
      <c r="DI837" s="64"/>
      <c r="DJ837" s="64"/>
      <c r="DK837" s="64"/>
      <c r="DL837" s="64"/>
      <c r="DM837" s="64"/>
      <c r="DN837" s="64"/>
      <c r="DO837" s="64"/>
      <c r="DP837" s="64"/>
      <c r="DQ837" s="64"/>
      <c r="DR837" s="64"/>
      <c r="DS837" s="64"/>
      <c r="DT837" s="64"/>
      <c r="DU837" s="64"/>
      <c r="DV837" s="64"/>
      <c r="DW837" s="64"/>
      <c r="DX837" s="64"/>
      <c r="DY837" s="64"/>
      <c r="DZ837" s="64"/>
      <c r="EA837" s="64"/>
      <c r="EB837" s="64"/>
      <c r="EC837" s="64"/>
      <c r="ED837" s="64"/>
      <c r="EE837" s="64"/>
      <c r="EF837" s="64"/>
      <c r="EG837" s="64"/>
      <c r="EH837" s="64"/>
      <c r="EI837" s="64"/>
      <c r="EJ837" s="64"/>
      <c r="EK837" s="64"/>
      <c r="EL837" s="64"/>
    </row>
    <row r="838" spans="1:142" s="30" customFormat="1">
      <c r="B838" s="31" t="s">
        <v>755</v>
      </c>
      <c r="C838" s="31" t="s">
        <v>506</v>
      </c>
      <c r="D838" s="37"/>
      <c r="E838" s="16"/>
      <c r="F838" s="16"/>
      <c r="G838" s="16"/>
      <c r="H838" s="16"/>
      <c r="I838" s="64">
        <v>3.54</v>
      </c>
      <c r="J838" s="64">
        <v>4.01</v>
      </c>
      <c r="K838" s="64">
        <v>0.55000000000000004</v>
      </c>
      <c r="L838" s="64">
        <v>75.3</v>
      </c>
      <c r="M838" s="64">
        <v>9.6000000000000002E-2</v>
      </c>
      <c r="N838" s="64">
        <v>7.8600000000000003E-2</v>
      </c>
      <c r="O838" s="64">
        <v>0.58650000000000002</v>
      </c>
      <c r="P838" s="64">
        <v>8.2600000000000007E-2</v>
      </c>
      <c r="Q838" s="64">
        <v>12.34</v>
      </c>
      <c r="R838" s="64">
        <v>0</v>
      </c>
      <c r="S838" s="64">
        <v>96.583799999999997</v>
      </c>
      <c r="T838" s="31"/>
      <c r="V838" s="64">
        <f t="shared" si="1116"/>
        <v>3.6652109359954776</v>
      </c>
      <c r="W838" s="64"/>
      <c r="X838" s="64">
        <f t="shared" si="1117"/>
        <v>4.1518349868197362</v>
      </c>
      <c r="Y838" s="64"/>
      <c r="Z838" s="64">
        <f t="shared" si="1118"/>
        <v>0.56945367649647249</v>
      </c>
      <c r="AA838" s="64"/>
      <c r="AB838" s="64">
        <f t="shared" si="1119"/>
        <v>77.963385163971594</v>
      </c>
      <c r="AC838" s="64"/>
      <c r="AD838" s="64">
        <f t="shared" si="1120"/>
        <v>9.9395550806657032E-2</v>
      </c>
      <c r="AE838" s="64"/>
      <c r="AF838" s="64">
        <f t="shared" si="1121"/>
        <v>8.1380107222950429E-2</v>
      </c>
      <c r="AG838" s="64"/>
      <c r="AH838" s="64">
        <f t="shared" si="1122"/>
        <v>0.60724469320942021</v>
      </c>
      <c r="AI838" s="64"/>
      <c r="AJ838" s="64">
        <f t="shared" si="1123"/>
        <v>8.552158850656115E-2</v>
      </c>
      <c r="AK838" s="64"/>
      <c r="AL838" s="64">
        <f t="shared" si="1124"/>
        <v>12.776469759939038</v>
      </c>
      <c r="AM838" s="64"/>
      <c r="AN838" s="64">
        <f t="shared" si="1125"/>
        <v>0</v>
      </c>
      <c r="AO838" s="64"/>
      <c r="AP838" s="64">
        <f t="shared" si="1126"/>
        <v>7.8170459228152138</v>
      </c>
      <c r="AQ838" s="64">
        <f t="shared" si="1127"/>
        <v>2.3940149625935162E-2</v>
      </c>
      <c r="AR838" s="64">
        <f t="shared" si="1128"/>
        <v>784.37499999999989</v>
      </c>
      <c r="AS838" s="64">
        <f t="shared" si="1129"/>
        <v>18.77805486284289</v>
      </c>
      <c r="AT838" s="64">
        <f t="shared" si="1130"/>
        <v>0.1340153452685422</v>
      </c>
      <c r="AU838" s="64">
        <f t="shared" si="1131"/>
        <v>6.997455470737914</v>
      </c>
      <c r="AV838" s="64">
        <f t="shared" si="1132"/>
        <v>5.7291666666666661</v>
      </c>
      <c r="AW838" s="64">
        <f t="shared" si="1133"/>
        <v>7.3041168658698544E-3</v>
      </c>
      <c r="AX838" s="64">
        <f t="shared" si="1134"/>
        <v>12.503977091950366</v>
      </c>
      <c r="AY838" s="64"/>
      <c r="AZ838" s="64"/>
      <c r="BA838" s="64"/>
      <c r="BB838" s="64"/>
      <c r="BC838" s="64"/>
      <c r="BD838" s="64"/>
      <c r="BE838" s="64"/>
      <c r="BF838" s="64"/>
      <c r="BG838" s="64"/>
      <c r="BH838" s="64"/>
      <c r="BI838" s="64"/>
      <c r="BJ838" s="64"/>
      <c r="BK838" s="64"/>
      <c r="BL838" s="64"/>
      <c r="BM838" s="64"/>
      <c r="BN838" s="64"/>
      <c r="BO838" s="64"/>
      <c r="BP838" s="64"/>
      <c r="BQ838" s="64"/>
      <c r="BR838" s="64"/>
      <c r="BS838" s="64"/>
      <c r="BT838" s="64"/>
      <c r="BU838" s="64"/>
      <c r="BV838" s="64"/>
      <c r="BW838" s="64"/>
      <c r="BX838" s="64"/>
      <c r="BY838" s="64"/>
      <c r="BZ838" s="64"/>
      <c r="CA838" s="64"/>
      <c r="CB838" s="64"/>
      <c r="CC838" s="64"/>
      <c r="CD838" s="64"/>
      <c r="CE838" s="64"/>
      <c r="CF838" s="64"/>
      <c r="CG838" s="64"/>
      <c r="CH838" s="64"/>
      <c r="CI838" s="64"/>
      <c r="CJ838" s="64"/>
      <c r="CK838" s="64"/>
      <c r="CL838" s="64"/>
      <c r="CM838" s="64"/>
      <c r="CN838" s="64"/>
      <c r="CO838" s="64"/>
      <c r="CP838" s="64"/>
      <c r="CQ838" s="64"/>
      <c r="CR838" s="64"/>
      <c r="CS838" s="64"/>
      <c r="CT838" s="64"/>
      <c r="CU838" s="64"/>
      <c r="CV838" s="64"/>
      <c r="CW838" s="64"/>
      <c r="CX838" s="64"/>
      <c r="CY838" s="64"/>
      <c r="CZ838" s="64"/>
      <c r="DA838" s="64"/>
      <c r="DB838" s="64"/>
      <c r="DC838" s="64"/>
      <c r="DD838" s="64"/>
      <c r="DE838" s="64"/>
      <c r="DF838" s="64"/>
      <c r="DG838" s="64"/>
      <c r="DH838" s="64"/>
      <c r="DI838" s="64"/>
      <c r="DJ838" s="64"/>
      <c r="DK838" s="64"/>
      <c r="DL838" s="64"/>
      <c r="DM838" s="64"/>
      <c r="DN838" s="64"/>
      <c r="DO838" s="64"/>
      <c r="DP838" s="64"/>
      <c r="DQ838" s="64"/>
      <c r="DR838" s="64"/>
      <c r="DS838" s="64"/>
      <c r="DT838" s="64"/>
      <c r="DU838" s="64"/>
      <c r="DV838" s="64"/>
      <c r="DW838" s="64"/>
      <c r="DX838" s="64"/>
      <c r="DY838" s="64"/>
      <c r="DZ838" s="64"/>
      <c r="EA838" s="64"/>
      <c r="EB838" s="64"/>
      <c r="EC838" s="64"/>
      <c r="ED838" s="64"/>
      <c r="EE838" s="64"/>
      <c r="EF838" s="64"/>
      <c r="EG838" s="64"/>
      <c r="EH838" s="64"/>
      <c r="EI838" s="64"/>
      <c r="EJ838" s="64"/>
      <c r="EK838" s="64"/>
      <c r="EL838" s="64"/>
    </row>
    <row r="839" spans="1:142" s="30" customFormat="1">
      <c r="B839" s="31" t="s">
        <v>756</v>
      </c>
      <c r="C839" s="31" t="s">
        <v>506</v>
      </c>
      <c r="D839" s="37"/>
      <c r="E839" s="16"/>
      <c r="F839" s="16"/>
      <c r="G839" s="16"/>
      <c r="H839" s="16"/>
      <c r="I839" s="64">
        <v>3.54</v>
      </c>
      <c r="J839" s="64">
        <v>4.01</v>
      </c>
      <c r="K839" s="64">
        <v>0.56279999999999997</v>
      </c>
      <c r="L839" s="64">
        <v>75.010000000000005</v>
      </c>
      <c r="M839" s="64">
        <v>8.6599999999999996E-2</v>
      </c>
      <c r="N839" s="64">
        <v>0.11119999999999999</v>
      </c>
      <c r="O839" s="64">
        <v>0.69469999999999998</v>
      </c>
      <c r="P839" s="64">
        <v>0.1086</v>
      </c>
      <c r="Q839" s="64">
        <v>12.36</v>
      </c>
      <c r="R839" s="64">
        <v>1.2699999999999999E-2</v>
      </c>
      <c r="S839" s="64">
        <v>96.496700000000004</v>
      </c>
      <c r="T839" s="31"/>
      <c r="V839" s="64">
        <f t="shared" si="1116"/>
        <v>3.6685192343365105</v>
      </c>
      <c r="W839" s="64"/>
      <c r="X839" s="64">
        <f t="shared" si="1117"/>
        <v>4.155582522511132</v>
      </c>
      <c r="Y839" s="64"/>
      <c r="Z839" s="64">
        <f t="shared" si="1118"/>
        <v>0.58323237996739774</v>
      </c>
      <c r="AA839" s="64"/>
      <c r="AB839" s="64">
        <f t="shared" si="1119"/>
        <v>77.733228182932677</v>
      </c>
      <c r="AC839" s="64"/>
      <c r="AD839" s="64">
        <f t="shared" si="1120"/>
        <v>8.9744001608345156E-2</v>
      </c>
      <c r="AE839" s="64"/>
      <c r="AF839" s="64">
        <f t="shared" si="1121"/>
        <v>0.11523710137237853</v>
      </c>
      <c r="AG839" s="64"/>
      <c r="AH839" s="64">
        <f t="shared" si="1122"/>
        <v>0.71992099211682881</v>
      </c>
      <c r="AI839" s="64"/>
      <c r="AJ839" s="64">
        <f t="shared" si="1123"/>
        <v>0.11254270871439127</v>
      </c>
      <c r="AK839" s="64"/>
      <c r="AL839" s="64">
        <f t="shared" si="1124"/>
        <v>12.808728174124088</v>
      </c>
      <c r="AM839" s="64"/>
      <c r="AN839" s="64">
        <f t="shared" si="1125"/>
        <v>1.3161071829399346E-2</v>
      </c>
      <c r="AO839" s="64"/>
      <c r="AP839" s="64">
        <f t="shared" si="1126"/>
        <v>7.824101756847643</v>
      </c>
      <c r="AQ839" s="64">
        <f t="shared" si="1127"/>
        <v>2.1596009975062346E-2</v>
      </c>
      <c r="AR839" s="64">
        <f t="shared" si="1128"/>
        <v>866.16628175519622</v>
      </c>
      <c r="AS839" s="64">
        <f t="shared" si="1129"/>
        <v>18.705735660847882</v>
      </c>
      <c r="AT839" s="64">
        <f t="shared" si="1130"/>
        <v>0.16006909457319707</v>
      </c>
      <c r="AU839" s="64">
        <f t="shared" si="1131"/>
        <v>5.0611510791366898</v>
      </c>
      <c r="AV839" s="64">
        <f t="shared" si="1132"/>
        <v>6.4988452655889137</v>
      </c>
      <c r="AW839" s="64">
        <f t="shared" si="1133"/>
        <v>7.5029996000533254E-3</v>
      </c>
      <c r="AX839" s="64">
        <f t="shared" si="1134"/>
        <v>16.498516320474778</v>
      </c>
      <c r="AY839" s="64"/>
      <c r="AZ839" s="64"/>
      <c r="BA839" s="64"/>
      <c r="BB839" s="64"/>
      <c r="BC839" s="64"/>
      <c r="BD839" s="64"/>
      <c r="BE839" s="64"/>
      <c r="BF839" s="64"/>
      <c r="BG839" s="64"/>
      <c r="BH839" s="64"/>
      <c r="BI839" s="64"/>
      <c r="BJ839" s="64"/>
      <c r="BK839" s="64"/>
      <c r="BL839" s="64"/>
      <c r="BM839" s="64"/>
      <c r="BN839" s="64"/>
      <c r="BO839" s="64"/>
      <c r="BP839" s="64"/>
      <c r="BQ839" s="64"/>
      <c r="BR839" s="64"/>
      <c r="BS839" s="64"/>
      <c r="BT839" s="64"/>
      <c r="BU839" s="64"/>
      <c r="BV839" s="64"/>
      <c r="BW839" s="64"/>
      <c r="BX839" s="64"/>
      <c r="BY839" s="64"/>
      <c r="BZ839" s="64"/>
      <c r="CA839" s="64"/>
      <c r="CB839" s="64"/>
      <c r="CC839" s="64"/>
      <c r="CD839" s="64"/>
      <c r="CE839" s="64"/>
      <c r="CF839" s="64"/>
      <c r="CG839" s="64"/>
      <c r="CH839" s="64"/>
      <c r="CI839" s="64"/>
      <c r="CJ839" s="64"/>
      <c r="CK839" s="64"/>
      <c r="CL839" s="64"/>
      <c r="CM839" s="64"/>
      <c r="CN839" s="64"/>
      <c r="CO839" s="64"/>
      <c r="CP839" s="64"/>
      <c r="CQ839" s="64"/>
      <c r="CR839" s="64"/>
      <c r="CS839" s="64"/>
      <c r="CT839" s="64"/>
      <c r="CU839" s="64"/>
      <c r="CV839" s="64"/>
      <c r="CW839" s="64"/>
      <c r="CX839" s="64"/>
      <c r="CY839" s="64"/>
      <c r="CZ839" s="64"/>
      <c r="DA839" s="64"/>
      <c r="DB839" s="64"/>
      <c r="DC839" s="64"/>
      <c r="DD839" s="64"/>
      <c r="DE839" s="64"/>
      <c r="DF839" s="64"/>
      <c r="DG839" s="64"/>
      <c r="DH839" s="64"/>
      <c r="DI839" s="64"/>
      <c r="DJ839" s="64"/>
      <c r="DK839" s="64"/>
      <c r="DL839" s="64"/>
      <c r="DM839" s="64"/>
      <c r="DN839" s="64"/>
      <c r="DO839" s="64"/>
      <c r="DP839" s="64"/>
      <c r="DQ839" s="64"/>
      <c r="DR839" s="64"/>
      <c r="DS839" s="64"/>
      <c r="DT839" s="64"/>
      <c r="DU839" s="64"/>
      <c r="DV839" s="64"/>
      <c r="DW839" s="64"/>
      <c r="DX839" s="64"/>
      <c r="DY839" s="64"/>
      <c r="DZ839" s="64"/>
      <c r="EA839" s="64"/>
      <c r="EB839" s="64"/>
      <c r="EC839" s="64"/>
      <c r="ED839" s="64"/>
      <c r="EE839" s="64"/>
      <c r="EF839" s="64"/>
      <c r="EG839" s="64"/>
      <c r="EH839" s="64"/>
      <c r="EI839" s="64"/>
      <c r="EJ839" s="64"/>
      <c r="EK839" s="64"/>
      <c r="EL839" s="64"/>
    </row>
    <row r="840" spans="1:142" s="30" customFormat="1">
      <c r="B840" s="31" t="s">
        <v>757</v>
      </c>
      <c r="C840" s="31" t="s">
        <v>506</v>
      </c>
      <c r="D840" s="37"/>
      <c r="E840" s="16"/>
      <c r="F840" s="16"/>
      <c r="G840" s="16"/>
      <c r="H840" s="16"/>
      <c r="I840" s="64">
        <v>3.5</v>
      </c>
      <c r="J840" s="64">
        <v>4</v>
      </c>
      <c r="K840" s="64">
        <v>0.50070000000000003</v>
      </c>
      <c r="L840" s="64">
        <v>74.98</v>
      </c>
      <c r="M840" s="64">
        <v>0.1033</v>
      </c>
      <c r="N840" s="64">
        <v>5.2400000000000002E-2</v>
      </c>
      <c r="O840" s="64">
        <v>0.61650000000000005</v>
      </c>
      <c r="P840" s="64">
        <v>0.13850000000000001</v>
      </c>
      <c r="Q840" s="64">
        <v>12.22</v>
      </c>
      <c r="R840" s="64">
        <v>0</v>
      </c>
      <c r="S840" s="64">
        <v>96.111500000000007</v>
      </c>
      <c r="T840" s="31"/>
      <c r="V840" s="64">
        <f t="shared" si="1116"/>
        <v>3.6416037622969153</v>
      </c>
      <c r="W840" s="64"/>
      <c r="X840" s="64">
        <f t="shared" si="1117"/>
        <v>4.1618328711964745</v>
      </c>
      <c r="Y840" s="64"/>
      <c r="Z840" s="64">
        <f t="shared" si="1118"/>
        <v>0.52095742965201874</v>
      </c>
      <c r="AA840" s="64"/>
      <c r="AB840" s="64">
        <f t="shared" si="1119"/>
        <v>78.013557170577911</v>
      </c>
      <c r="AC840" s="64"/>
      <c r="AD840" s="64">
        <f t="shared" si="1120"/>
        <v>0.10747933389864896</v>
      </c>
      <c r="AE840" s="64"/>
      <c r="AF840" s="64">
        <f t="shared" si="1121"/>
        <v>5.4520010612673815E-2</v>
      </c>
      <c r="AG840" s="64"/>
      <c r="AH840" s="64">
        <f t="shared" si="1122"/>
        <v>0.64144249127315667</v>
      </c>
      <c r="AI840" s="64"/>
      <c r="AJ840" s="64">
        <f t="shared" si="1123"/>
        <v>0.14410346316517794</v>
      </c>
      <c r="AK840" s="64"/>
      <c r="AL840" s="64">
        <f t="shared" si="1124"/>
        <v>12.714399421505233</v>
      </c>
      <c r="AM840" s="64"/>
      <c r="AN840" s="64">
        <f t="shared" si="1125"/>
        <v>0</v>
      </c>
      <c r="AO840" s="64"/>
      <c r="AP840" s="64">
        <f t="shared" si="1126"/>
        <v>7.8034366334933898</v>
      </c>
      <c r="AQ840" s="64">
        <f t="shared" si="1127"/>
        <v>2.5825000000000001E-2</v>
      </c>
      <c r="AR840" s="64">
        <f t="shared" si="1128"/>
        <v>725.84704743465625</v>
      </c>
      <c r="AS840" s="64">
        <f t="shared" si="1129"/>
        <v>18.745000000000001</v>
      </c>
      <c r="AT840" s="64">
        <f t="shared" si="1130"/>
        <v>8.499594484995944E-2</v>
      </c>
      <c r="AU840" s="64">
        <f t="shared" si="1131"/>
        <v>9.5553435114503831</v>
      </c>
      <c r="AV840" s="64">
        <f t="shared" si="1132"/>
        <v>4.847047434656341</v>
      </c>
      <c r="AW840" s="64">
        <f t="shared" si="1133"/>
        <v>6.6777807415310756E-3</v>
      </c>
      <c r="AX840" s="64">
        <f t="shared" si="1134"/>
        <v>9.4738745254022767</v>
      </c>
      <c r="AY840" s="64"/>
      <c r="AZ840" s="64"/>
      <c r="BA840" s="64"/>
      <c r="BB840" s="64"/>
      <c r="BC840" s="64"/>
      <c r="BD840" s="64"/>
      <c r="BE840" s="64"/>
      <c r="BF840" s="64"/>
      <c r="BG840" s="64"/>
      <c r="BH840" s="64"/>
      <c r="BI840" s="64"/>
      <c r="BJ840" s="64"/>
      <c r="BK840" s="64"/>
      <c r="BL840" s="64"/>
      <c r="BM840" s="64"/>
      <c r="BN840" s="64"/>
      <c r="BO840" s="64"/>
      <c r="BP840" s="64"/>
      <c r="BQ840" s="64"/>
      <c r="BR840" s="64"/>
      <c r="BS840" s="64"/>
      <c r="BT840" s="64"/>
      <c r="BU840" s="64"/>
      <c r="BV840" s="64"/>
      <c r="BW840" s="64"/>
      <c r="BX840" s="64"/>
      <c r="BY840" s="64"/>
      <c r="BZ840" s="64"/>
      <c r="CA840" s="64"/>
      <c r="CB840" s="64"/>
      <c r="CC840" s="64"/>
      <c r="CD840" s="64"/>
      <c r="CE840" s="64"/>
      <c r="CF840" s="64"/>
      <c r="CG840" s="64"/>
      <c r="CH840" s="64"/>
      <c r="CI840" s="64"/>
      <c r="CJ840" s="64"/>
      <c r="CK840" s="64"/>
      <c r="CL840" s="64"/>
      <c r="CM840" s="64"/>
      <c r="CN840" s="64"/>
      <c r="CO840" s="64"/>
      <c r="CP840" s="64"/>
      <c r="CQ840" s="64"/>
      <c r="CR840" s="64"/>
      <c r="CS840" s="64"/>
      <c r="CT840" s="64"/>
      <c r="CU840" s="64"/>
      <c r="CV840" s="64"/>
      <c r="CW840" s="64"/>
      <c r="CX840" s="64"/>
      <c r="CY840" s="64"/>
      <c r="CZ840" s="64"/>
      <c r="DA840" s="64"/>
      <c r="DB840" s="64"/>
      <c r="DC840" s="64"/>
      <c r="DD840" s="64"/>
      <c r="DE840" s="64"/>
      <c r="DF840" s="64"/>
      <c r="DG840" s="64"/>
      <c r="DH840" s="64"/>
      <c r="DI840" s="64"/>
      <c r="DJ840" s="64"/>
      <c r="DK840" s="64"/>
      <c r="DL840" s="64"/>
      <c r="DM840" s="64"/>
      <c r="DN840" s="64"/>
      <c r="DO840" s="64"/>
      <c r="DP840" s="64"/>
      <c r="DQ840" s="64"/>
      <c r="DR840" s="64"/>
      <c r="DS840" s="64"/>
      <c r="DT840" s="64"/>
      <c r="DU840" s="64"/>
      <c r="DV840" s="64"/>
      <c r="DW840" s="64"/>
      <c r="DX840" s="64"/>
      <c r="DY840" s="64"/>
      <c r="DZ840" s="64"/>
      <c r="EA840" s="64"/>
      <c r="EB840" s="64"/>
      <c r="EC840" s="64"/>
      <c r="ED840" s="64"/>
      <c r="EE840" s="64"/>
      <c r="EF840" s="64"/>
      <c r="EG840" s="64"/>
      <c r="EH840" s="64"/>
      <c r="EI840" s="64"/>
      <c r="EJ840" s="64"/>
      <c r="EK840" s="64"/>
      <c r="EL840" s="64"/>
    </row>
    <row r="841" spans="1:142" s="30" customFormat="1">
      <c r="B841" s="31" t="s">
        <v>758</v>
      </c>
      <c r="C841" s="31" t="s">
        <v>506</v>
      </c>
      <c r="D841" s="37"/>
      <c r="E841" s="16"/>
      <c r="F841" s="16"/>
      <c r="G841" s="16"/>
      <c r="H841" s="16"/>
      <c r="I841" s="64">
        <v>3.52</v>
      </c>
      <c r="J841" s="64">
        <v>4</v>
      </c>
      <c r="K841" s="64">
        <v>0.52900000000000003</v>
      </c>
      <c r="L841" s="64">
        <v>75.2</v>
      </c>
      <c r="M841" s="64">
        <v>6.4699999999999994E-2</v>
      </c>
      <c r="N841" s="64">
        <v>8.6900000000000005E-2</v>
      </c>
      <c r="O841" s="64">
        <v>0.62380000000000002</v>
      </c>
      <c r="P841" s="64">
        <v>5.3499999999999999E-2</v>
      </c>
      <c r="Q841" s="64">
        <v>12.49</v>
      </c>
      <c r="R841" s="64">
        <v>0</v>
      </c>
      <c r="S841" s="64">
        <v>96.567899999999995</v>
      </c>
      <c r="T841" s="31"/>
      <c r="V841" s="64">
        <f t="shared" si="1116"/>
        <v>3.6451036006789006</v>
      </c>
      <c r="W841" s="64"/>
      <c r="X841" s="64">
        <f t="shared" si="1117"/>
        <v>4.1421631825896599</v>
      </c>
      <c r="Y841" s="64"/>
      <c r="Z841" s="64">
        <f t="shared" si="1118"/>
        <v>0.54780108089748258</v>
      </c>
      <c r="AA841" s="64"/>
      <c r="AB841" s="64">
        <f t="shared" si="1119"/>
        <v>77.872667832685607</v>
      </c>
      <c r="AC841" s="64"/>
      <c r="AD841" s="64">
        <f t="shared" si="1120"/>
        <v>6.6999489478387741E-2</v>
      </c>
      <c r="AE841" s="64"/>
      <c r="AF841" s="64">
        <f t="shared" si="1121"/>
        <v>8.9988495141760369E-2</v>
      </c>
      <c r="AG841" s="64"/>
      <c r="AH841" s="64">
        <f t="shared" si="1122"/>
        <v>0.64597034832485745</v>
      </c>
      <c r="AI841" s="64"/>
      <c r="AJ841" s="64">
        <f t="shared" si="1123"/>
        <v>5.5401432567136699E-2</v>
      </c>
      <c r="AK841" s="64"/>
      <c r="AL841" s="64">
        <f t="shared" si="1124"/>
        <v>12.933904537636213</v>
      </c>
      <c r="AM841" s="64"/>
      <c r="AN841" s="64">
        <f t="shared" si="1125"/>
        <v>0</v>
      </c>
      <c r="AO841" s="64"/>
      <c r="AP841" s="64">
        <f t="shared" si="1126"/>
        <v>7.78726678326856</v>
      </c>
      <c r="AQ841" s="64">
        <f t="shared" si="1127"/>
        <v>1.6174999999999998E-2</v>
      </c>
      <c r="AR841" s="64">
        <f t="shared" si="1128"/>
        <v>1162.2874806800619</v>
      </c>
      <c r="AS841" s="64">
        <f t="shared" si="1129"/>
        <v>18.8</v>
      </c>
      <c r="AT841" s="64">
        <f t="shared" si="1130"/>
        <v>0.13930747034305868</v>
      </c>
      <c r="AU841" s="64">
        <f t="shared" si="1131"/>
        <v>6.0874568469505181</v>
      </c>
      <c r="AV841" s="64">
        <f t="shared" si="1132"/>
        <v>8.1761978361669261</v>
      </c>
      <c r="AW841" s="64">
        <f t="shared" si="1133"/>
        <v>7.0345744680851072E-3</v>
      </c>
      <c r="AX841" s="64">
        <f t="shared" si="1134"/>
        <v>14.109433349569736</v>
      </c>
      <c r="AY841" s="64"/>
      <c r="AZ841" s="64"/>
      <c r="BA841" s="64"/>
      <c r="BB841" s="64"/>
      <c r="BC841" s="64"/>
      <c r="BD841" s="64"/>
      <c r="BE841" s="64"/>
      <c r="BF841" s="64"/>
      <c r="BG841" s="64"/>
      <c r="BH841" s="64"/>
      <c r="BI841" s="64"/>
      <c r="BJ841" s="64"/>
      <c r="BK841" s="64"/>
      <c r="BL841" s="64"/>
      <c r="BM841" s="64"/>
      <c r="BN841" s="64"/>
      <c r="BO841" s="64"/>
      <c r="BP841" s="64"/>
      <c r="BQ841" s="64"/>
      <c r="BR841" s="64"/>
      <c r="BS841" s="64"/>
      <c r="BT841" s="64"/>
      <c r="BU841" s="64"/>
      <c r="BV841" s="64"/>
      <c r="BW841" s="64"/>
      <c r="BX841" s="64"/>
      <c r="BY841" s="64"/>
      <c r="BZ841" s="64"/>
      <c r="CA841" s="64"/>
      <c r="CB841" s="64"/>
      <c r="CC841" s="64"/>
      <c r="CD841" s="64"/>
      <c r="CE841" s="64"/>
      <c r="CF841" s="64"/>
      <c r="CG841" s="64"/>
      <c r="CH841" s="64"/>
      <c r="CI841" s="64"/>
      <c r="CJ841" s="64"/>
      <c r="CK841" s="64"/>
      <c r="CL841" s="64"/>
      <c r="CM841" s="64"/>
      <c r="CN841" s="64"/>
      <c r="CO841" s="64"/>
      <c r="CP841" s="64"/>
      <c r="CQ841" s="64"/>
      <c r="CR841" s="64"/>
      <c r="CS841" s="64"/>
      <c r="CT841" s="64"/>
      <c r="CU841" s="64"/>
      <c r="CV841" s="64"/>
      <c r="CW841" s="64"/>
      <c r="CX841" s="64"/>
      <c r="CY841" s="64"/>
      <c r="CZ841" s="64"/>
      <c r="DA841" s="64"/>
      <c r="DB841" s="64"/>
      <c r="DC841" s="64"/>
      <c r="DD841" s="64"/>
      <c r="DE841" s="64"/>
      <c r="DF841" s="64"/>
      <c r="DG841" s="64"/>
      <c r="DH841" s="64"/>
      <c r="DI841" s="64"/>
      <c r="DJ841" s="64"/>
      <c r="DK841" s="64"/>
      <c r="DL841" s="64"/>
      <c r="DM841" s="64"/>
      <c r="DN841" s="64"/>
      <c r="DO841" s="64"/>
      <c r="DP841" s="64"/>
      <c r="DQ841" s="64"/>
      <c r="DR841" s="64"/>
      <c r="DS841" s="64"/>
      <c r="DT841" s="64"/>
      <c r="DU841" s="64"/>
      <c r="DV841" s="64"/>
      <c r="DW841" s="64"/>
      <c r="DX841" s="64"/>
      <c r="DY841" s="64"/>
      <c r="DZ841" s="64"/>
      <c r="EA841" s="64"/>
      <c r="EB841" s="64"/>
      <c r="EC841" s="64"/>
      <c r="ED841" s="64"/>
      <c r="EE841" s="64"/>
      <c r="EF841" s="64"/>
      <c r="EG841" s="64"/>
      <c r="EH841" s="64"/>
      <c r="EI841" s="64"/>
      <c r="EJ841" s="64"/>
      <c r="EK841" s="64"/>
      <c r="EL841" s="64"/>
    </row>
    <row r="842" spans="1:142" s="30" customFormat="1">
      <c r="B842" s="31" t="s">
        <v>759</v>
      </c>
      <c r="C842" s="31" t="s">
        <v>506</v>
      </c>
      <c r="D842" s="37"/>
      <c r="E842" s="16"/>
      <c r="F842" s="16"/>
      <c r="G842" s="16"/>
      <c r="H842" s="16"/>
      <c r="I842" s="64">
        <v>3.54</v>
      </c>
      <c r="J842" s="64">
        <v>4.03</v>
      </c>
      <c r="K842" s="64">
        <v>0.60840000000000005</v>
      </c>
      <c r="L842" s="64">
        <v>74.78</v>
      </c>
      <c r="M842" s="64">
        <v>9.7600000000000006E-2</v>
      </c>
      <c r="N842" s="64">
        <v>7.5499999999999998E-2</v>
      </c>
      <c r="O842" s="64">
        <v>0.63749999999999996</v>
      </c>
      <c r="P842" s="64">
        <v>0.1062</v>
      </c>
      <c r="Q842" s="64">
        <v>12.3</v>
      </c>
      <c r="R842" s="64">
        <v>8.0000000000000002E-3</v>
      </c>
      <c r="S842" s="64">
        <v>96.183300000000003</v>
      </c>
      <c r="T842" s="31"/>
      <c r="V842" s="64">
        <f t="shared" si="1116"/>
        <v>3.680472597633893</v>
      </c>
      <c r="W842" s="64"/>
      <c r="X842" s="64">
        <f t="shared" si="1117"/>
        <v>4.1899165447640083</v>
      </c>
      <c r="Y842" s="64"/>
      <c r="Z842" s="64">
        <f t="shared" si="1118"/>
        <v>0.63254223966114698</v>
      </c>
      <c r="AA842" s="64"/>
      <c r="AB842" s="64">
        <f t="shared" si="1119"/>
        <v>77.747384421204089</v>
      </c>
      <c r="AC842" s="64"/>
      <c r="AD842" s="64">
        <f t="shared" si="1120"/>
        <v>0.10147291681612089</v>
      </c>
      <c r="AE842" s="64"/>
      <c r="AF842" s="64">
        <f t="shared" si="1121"/>
        <v>7.8495955119027933E-2</v>
      </c>
      <c r="AG842" s="64"/>
      <c r="AH842" s="64">
        <f t="shared" si="1122"/>
        <v>0.66279697203152732</v>
      </c>
      <c r="AI842" s="64"/>
      <c r="AJ842" s="64">
        <f t="shared" si="1123"/>
        <v>0.11041417792901678</v>
      </c>
      <c r="AK842" s="64"/>
      <c r="AL842" s="64">
        <f t="shared" si="1124"/>
        <v>12.788082754490645</v>
      </c>
      <c r="AM842" s="64"/>
      <c r="AN842" s="64">
        <f t="shared" si="1125"/>
        <v>8.3174521980426946E-3</v>
      </c>
      <c r="AO842" s="64"/>
      <c r="AP842" s="64">
        <f t="shared" si="1126"/>
        <v>7.8703891423979009</v>
      </c>
      <c r="AQ842" s="64">
        <f t="shared" si="1127"/>
        <v>2.4218362282878412E-2</v>
      </c>
      <c r="AR842" s="64">
        <f t="shared" si="1128"/>
        <v>766.18852459016387</v>
      </c>
      <c r="AS842" s="64">
        <f t="shared" si="1129"/>
        <v>18.555831265508679</v>
      </c>
      <c r="AT842" s="64">
        <f t="shared" si="1130"/>
        <v>0.1184313725490196</v>
      </c>
      <c r="AU842" s="64">
        <f t="shared" si="1131"/>
        <v>8.0582781456953647</v>
      </c>
      <c r="AV842" s="64">
        <f t="shared" si="1132"/>
        <v>6.2336065573770485</v>
      </c>
      <c r="AW842" s="64">
        <f t="shared" si="1133"/>
        <v>8.1358652046001605E-3</v>
      </c>
      <c r="AX842" s="64">
        <f t="shared" si="1134"/>
        <v>11.039625676268459</v>
      </c>
      <c r="AY842" s="64"/>
      <c r="AZ842" s="64"/>
      <c r="BA842" s="64"/>
      <c r="BB842" s="64"/>
      <c r="BC842" s="64"/>
      <c r="BD842" s="64"/>
      <c r="BE842" s="64"/>
      <c r="BF842" s="64"/>
      <c r="BG842" s="64"/>
      <c r="BH842" s="64"/>
      <c r="BI842" s="64"/>
      <c r="BJ842" s="64"/>
      <c r="BK842" s="64"/>
      <c r="BL842" s="64"/>
      <c r="BM842" s="64"/>
      <c r="BN842" s="64"/>
      <c r="BO842" s="64"/>
      <c r="BP842" s="64"/>
      <c r="BQ842" s="64"/>
      <c r="BR842" s="64"/>
      <c r="BS842" s="64"/>
      <c r="BT842" s="64"/>
      <c r="BU842" s="64"/>
      <c r="BV842" s="64"/>
      <c r="BW842" s="64"/>
      <c r="BX842" s="64"/>
      <c r="BY842" s="64"/>
      <c r="BZ842" s="64"/>
      <c r="CA842" s="64"/>
      <c r="CB842" s="64"/>
      <c r="CC842" s="64"/>
      <c r="CD842" s="64"/>
      <c r="CE842" s="64"/>
      <c r="CF842" s="64"/>
      <c r="CG842" s="64"/>
      <c r="CH842" s="64"/>
      <c r="CI842" s="64"/>
      <c r="CJ842" s="64"/>
      <c r="CK842" s="64"/>
      <c r="CL842" s="64"/>
      <c r="CM842" s="64"/>
      <c r="CN842" s="64"/>
      <c r="CO842" s="64"/>
      <c r="CP842" s="64"/>
      <c r="CQ842" s="64"/>
      <c r="CR842" s="64"/>
      <c r="CS842" s="64"/>
      <c r="CT842" s="64"/>
      <c r="CU842" s="64"/>
      <c r="CV842" s="64"/>
      <c r="CW842" s="64"/>
      <c r="CX842" s="64"/>
      <c r="CY842" s="64"/>
      <c r="CZ842" s="64"/>
      <c r="DA842" s="64"/>
      <c r="DB842" s="64"/>
      <c r="DC842" s="64"/>
      <c r="DD842" s="64"/>
      <c r="DE842" s="64"/>
      <c r="DF842" s="64"/>
      <c r="DG842" s="64"/>
      <c r="DH842" s="64"/>
      <c r="DI842" s="64"/>
      <c r="DJ842" s="64"/>
      <c r="DK842" s="64"/>
      <c r="DL842" s="64"/>
      <c r="DM842" s="64"/>
      <c r="DN842" s="64"/>
      <c r="DO842" s="64"/>
      <c r="DP842" s="64"/>
      <c r="DQ842" s="64"/>
      <c r="DR842" s="64"/>
      <c r="DS842" s="64"/>
      <c r="DT842" s="64"/>
      <c r="DU842" s="64"/>
      <c r="DV842" s="64"/>
      <c r="DW842" s="64"/>
      <c r="DX842" s="64"/>
      <c r="DY842" s="64"/>
      <c r="DZ842" s="64"/>
      <c r="EA842" s="64"/>
      <c r="EB842" s="64"/>
      <c r="EC842" s="64"/>
      <c r="ED842" s="64"/>
      <c r="EE842" s="64"/>
      <c r="EF842" s="64"/>
      <c r="EG842" s="64"/>
      <c r="EH842" s="64"/>
      <c r="EI842" s="64"/>
      <c r="EJ842" s="64"/>
      <c r="EK842" s="64"/>
      <c r="EL842" s="64"/>
    </row>
    <row r="843" spans="1:142" s="30" customFormat="1">
      <c r="B843" s="31" t="s">
        <v>760</v>
      </c>
      <c r="C843" s="31" t="s">
        <v>506</v>
      </c>
      <c r="D843" s="37"/>
      <c r="E843" s="16"/>
      <c r="F843" s="16"/>
      <c r="G843" s="16"/>
      <c r="H843" s="16"/>
      <c r="I843" s="64">
        <v>3.59</v>
      </c>
      <c r="J843" s="64">
        <v>4.05</v>
      </c>
      <c r="K843" s="64">
        <v>0.57569999999999999</v>
      </c>
      <c r="L843" s="64">
        <v>75.53</v>
      </c>
      <c r="M843" s="64">
        <v>9.8100000000000007E-2</v>
      </c>
      <c r="N843" s="64">
        <v>5.5E-2</v>
      </c>
      <c r="O843" s="64">
        <v>0.60509999999999997</v>
      </c>
      <c r="P843" s="64">
        <v>5.1200000000000002E-2</v>
      </c>
      <c r="Q843" s="64">
        <v>12.24</v>
      </c>
      <c r="R843" s="64">
        <v>0</v>
      </c>
      <c r="S843" s="64">
        <v>96.795199999999994</v>
      </c>
      <c r="T843" s="31"/>
      <c r="V843" s="64">
        <f t="shared" si="1116"/>
        <v>3.7088615964427989</v>
      </c>
      <c r="W843" s="64"/>
      <c r="X843" s="64">
        <f t="shared" si="1117"/>
        <v>4.1840917731457763</v>
      </c>
      <c r="Y843" s="64"/>
      <c r="Z843" s="64">
        <f t="shared" si="1118"/>
        <v>0.59476089723457359</v>
      </c>
      <c r="AA843" s="64"/>
      <c r="AB843" s="64">
        <f t="shared" si="1119"/>
        <v>78.030728796469248</v>
      </c>
      <c r="AC843" s="64"/>
      <c r="AD843" s="64">
        <f t="shared" si="1120"/>
        <v>0.10134800072730882</v>
      </c>
      <c r="AE843" s="64"/>
      <c r="AF843" s="64">
        <f t="shared" si="1121"/>
        <v>5.6820999388399428E-2</v>
      </c>
      <c r="AG843" s="64"/>
      <c r="AH843" s="64">
        <f t="shared" si="1122"/>
        <v>0.62513430418037252</v>
      </c>
      <c r="AI843" s="64"/>
      <c r="AJ843" s="64">
        <f t="shared" si="1123"/>
        <v>5.2895184885200924E-2</v>
      </c>
      <c r="AK843" s="64"/>
      <c r="AL843" s="64">
        <f t="shared" si="1124"/>
        <v>12.645255136618347</v>
      </c>
      <c r="AM843" s="64"/>
      <c r="AN843" s="64">
        <f t="shared" si="1125"/>
        <v>0</v>
      </c>
      <c r="AO843" s="64"/>
      <c r="AP843" s="64">
        <f t="shared" si="1126"/>
        <v>7.8929533695885752</v>
      </c>
      <c r="AQ843" s="64">
        <f t="shared" si="1127"/>
        <v>2.4222222222222225E-2</v>
      </c>
      <c r="AR843" s="64">
        <f t="shared" si="1128"/>
        <v>769.92864424057063</v>
      </c>
      <c r="AS843" s="64">
        <f t="shared" si="1129"/>
        <v>18.649382716049381</v>
      </c>
      <c r="AT843" s="64">
        <f t="shared" si="1130"/>
        <v>9.089406709634773E-2</v>
      </c>
      <c r="AU843" s="64">
        <f t="shared" si="1131"/>
        <v>10.467272727272727</v>
      </c>
      <c r="AV843" s="64">
        <f t="shared" si="1132"/>
        <v>5.8685015290519864</v>
      </c>
      <c r="AW843" s="64">
        <f t="shared" si="1133"/>
        <v>7.6221368992453326E-3</v>
      </c>
      <c r="AX843" s="64">
        <f t="shared" si="1134"/>
        <v>8.720469319803394</v>
      </c>
      <c r="AY843" s="64"/>
      <c r="AZ843" s="64"/>
      <c r="BA843" s="64"/>
      <c r="BB843" s="64"/>
      <c r="BC843" s="64"/>
      <c r="BD843" s="64"/>
      <c r="BE843" s="64"/>
      <c r="BF843" s="64"/>
      <c r="BG843" s="64"/>
      <c r="BH843" s="64"/>
      <c r="BI843" s="64"/>
      <c r="BJ843" s="64"/>
      <c r="BK843" s="64"/>
      <c r="BL843" s="64"/>
      <c r="BM843" s="64"/>
      <c r="BN843" s="64"/>
      <c r="BO843" s="64"/>
      <c r="BP843" s="64"/>
      <c r="BQ843" s="64"/>
      <c r="BR843" s="64"/>
      <c r="BS843" s="64"/>
      <c r="BT843" s="64"/>
      <c r="BU843" s="64"/>
      <c r="BV843" s="64"/>
      <c r="BW843" s="64"/>
      <c r="BX843" s="64"/>
      <c r="BY843" s="64"/>
      <c r="BZ843" s="64"/>
      <c r="CA843" s="64"/>
      <c r="CB843" s="64"/>
      <c r="CC843" s="64"/>
      <c r="CD843" s="64"/>
      <c r="CE843" s="64"/>
      <c r="CF843" s="64"/>
      <c r="CG843" s="64"/>
      <c r="CH843" s="64"/>
      <c r="CI843" s="64"/>
      <c r="CJ843" s="64"/>
      <c r="CK843" s="64"/>
      <c r="CL843" s="64"/>
      <c r="CM843" s="64"/>
      <c r="CN843" s="64"/>
      <c r="CO843" s="64"/>
      <c r="CP843" s="64"/>
      <c r="CQ843" s="64"/>
      <c r="CR843" s="64"/>
      <c r="CS843" s="64"/>
      <c r="CT843" s="64"/>
      <c r="CU843" s="64"/>
      <c r="CV843" s="64"/>
      <c r="CW843" s="64"/>
      <c r="CX843" s="64"/>
      <c r="CY843" s="64"/>
      <c r="CZ843" s="64"/>
      <c r="DA843" s="64"/>
      <c r="DB843" s="64"/>
      <c r="DC843" s="64"/>
      <c r="DD843" s="64"/>
      <c r="DE843" s="64"/>
      <c r="DF843" s="64"/>
      <c r="DG843" s="64"/>
      <c r="DH843" s="64"/>
      <c r="DI843" s="64"/>
      <c r="DJ843" s="64"/>
      <c r="DK843" s="64"/>
      <c r="DL843" s="64"/>
      <c r="DM843" s="64"/>
      <c r="DN843" s="64"/>
      <c r="DO843" s="64"/>
      <c r="DP843" s="64"/>
      <c r="DQ843" s="64"/>
      <c r="DR843" s="64"/>
      <c r="DS843" s="64"/>
      <c r="DT843" s="64"/>
      <c r="DU843" s="64"/>
      <c r="DV843" s="64"/>
      <c r="DW843" s="64"/>
      <c r="DX843" s="64"/>
      <c r="DY843" s="64"/>
      <c r="DZ843" s="64"/>
      <c r="EA843" s="64"/>
      <c r="EB843" s="64"/>
      <c r="EC843" s="64"/>
      <c r="ED843" s="64"/>
      <c r="EE843" s="64"/>
      <c r="EF843" s="64"/>
      <c r="EG843" s="64"/>
      <c r="EH843" s="64"/>
      <c r="EI843" s="64"/>
      <c r="EJ843" s="64"/>
      <c r="EK843" s="64"/>
      <c r="EL843" s="64"/>
    </row>
    <row r="844" spans="1:142" s="30" customFormat="1">
      <c r="B844" s="31" t="s">
        <v>761</v>
      </c>
      <c r="C844" s="31" t="s">
        <v>506</v>
      </c>
      <c r="D844" s="37"/>
      <c r="E844" s="16"/>
      <c r="F844" s="16"/>
      <c r="G844" s="16"/>
      <c r="H844" s="16"/>
      <c r="I844" s="64">
        <v>3.59</v>
      </c>
      <c r="J844" s="64">
        <v>4.03</v>
      </c>
      <c r="K844" s="64">
        <v>0.58809999999999996</v>
      </c>
      <c r="L844" s="64">
        <v>75.319999999999993</v>
      </c>
      <c r="M844" s="64">
        <v>7.1999999999999995E-2</v>
      </c>
      <c r="N844" s="64">
        <v>7.6799999999999993E-2</v>
      </c>
      <c r="O844" s="64">
        <v>0.68600000000000005</v>
      </c>
      <c r="P844" s="64">
        <v>0.1057</v>
      </c>
      <c r="Q844" s="64">
        <v>12.18</v>
      </c>
      <c r="R844" s="64">
        <v>2.0299999999999999E-2</v>
      </c>
      <c r="S844" s="64">
        <v>96.668899999999994</v>
      </c>
      <c r="T844" s="31"/>
      <c r="V844" s="64">
        <f t="shared" si="1116"/>
        <v>3.7137073040036661</v>
      </c>
      <c r="W844" s="64"/>
      <c r="X844" s="64">
        <f t="shared" si="1117"/>
        <v>4.1688692019874036</v>
      </c>
      <c r="Y844" s="64"/>
      <c r="Z844" s="64">
        <f t="shared" si="1118"/>
        <v>0.60836525500962557</v>
      </c>
      <c r="AA844" s="64"/>
      <c r="AB844" s="64">
        <f t="shared" si="1119"/>
        <v>77.915441263943208</v>
      </c>
      <c r="AC844" s="64"/>
      <c r="AD844" s="64">
        <f t="shared" si="1120"/>
        <v>7.4481037851884105E-2</v>
      </c>
      <c r="AE844" s="64"/>
      <c r="AF844" s="64">
        <f t="shared" si="1121"/>
        <v>7.9446440375343041E-2</v>
      </c>
      <c r="AG844" s="64"/>
      <c r="AH844" s="64">
        <f t="shared" si="1122"/>
        <v>0.70963877731100711</v>
      </c>
      <c r="AI844" s="64"/>
      <c r="AJ844" s="64">
        <f t="shared" si="1123"/>
        <v>0.10934230140200212</v>
      </c>
      <c r="AK844" s="64"/>
      <c r="AL844" s="64">
        <f t="shared" si="1124"/>
        <v>12.599708903277062</v>
      </c>
      <c r="AM844" s="64"/>
      <c r="AN844" s="64">
        <f t="shared" si="1125"/>
        <v>2.0999514838795103E-2</v>
      </c>
      <c r="AO844" s="64"/>
      <c r="AP844" s="64">
        <f t="shared" si="1126"/>
        <v>7.8825765059910697</v>
      </c>
      <c r="AQ844" s="64">
        <f t="shared" si="1127"/>
        <v>1.7866004962779149E-2</v>
      </c>
      <c r="AR844" s="64">
        <f t="shared" si="1128"/>
        <v>1046.1111111111111</v>
      </c>
      <c r="AS844" s="64">
        <f t="shared" si="1129"/>
        <v>18.689826302729522</v>
      </c>
      <c r="AT844" s="64">
        <f t="shared" si="1130"/>
        <v>0.11195335276967926</v>
      </c>
      <c r="AU844" s="64">
        <f t="shared" si="1131"/>
        <v>7.6575520833333339</v>
      </c>
      <c r="AV844" s="64">
        <f t="shared" si="1132"/>
        <v>8.1680555555555561</v>
      </c>
      <c r="AW844" s="64">
        <f t="shared" si="1133"/>
        <v>7.8080191184280402E-3</v>
      </c>
      <c r="AX844" s="64">
        <f t="shared" si="1134"/>
        <v>11.550609114152504</v>
      </c>
      <c r="AY844" s="64"/>
      <c r="AZ844" s="64"/>
      <c r="BA844" s="64"/>
      <c r="BB844" s="64"/>
      <c r="BC844" s="64"/>
      <c r="BD844" s="64"/>
      <c r="BE844" s="64"/>
      <c r="BF844" s="64"/>
      <c r="BG844" s="64"/>
      <c r="BH844" s="64"/>
      <c r="BI844" s="64"/>
      <c r="BJ844" s="64"/>
      <c r="BK844" s="64"/>
      <c r="BL844" s="64"/>
      <c r="BM844" s="64"/>
      <c r="BN844" s="64"/>
      <c r="BO844" s="64"/>
      <c r="BP844" s="64"/>
      <c r="BQ844" s="64"/>
      <c r="BR844" s="64"/>
      <c r="BS844" s="64"/>
      <c r="BT844" s="64"/>
      <c r="BU844" s="64"/>
      <c r="BV844" s="64"/>
      <c r="BW844" s="64"/>
      <c r="BX844" s="64"/>
      <c r="BY844" s="64"/>
      <c r="BZ844" s="64"/>
      <c r="CA844" s="64"/>
      <c r="CB844" s="64"/>
      <c r="CC844" s="64"/>
      <c r="CD844" s="64"/>
      <c r="CE844" s="64"/>
      <c r="CF844" s="64"/>
      <c r="CG844" s="64"/>
      <c r="CH844" s="64"/>
      <c r="CI844" s="64"/>
      <c r="CJ844" s="64"/>
      <c r="CK844" s="64"/>
      <c r="CL844" s="64"/>
      <c r="CM844" s="64"/>
      <c r="CN844" s="64"/>
      <c r="CO844" s="64"/>
      <c r="CP844" s="64"/>
      <c r="CQ844" s="64"/>
      <c r="CR844" s="64"/>
      <c r="CS844" s="64"/>
      <c r="CT844" s="64"/>
      <c r="CU844" s="64"/>
      <c r="CV844" s="64"/>
      <c r="CW844" s="64"/>
      <c r="CX844" s="64"/>
      <c r="CY844" s="64"/>
      <c r="CZ844" s="64"/>
      <c r="DA844" s="64"/>
      <c r="DB844" s="64"/>
      <c r="DC844" s="64"/>
      <c r="DD844" s="64"/>
      <c r="DE844" s="64"/>
      <c r="DF844" s="64"/>
      <c r="DG844" s="64"/>
      <c r="DH844" s="64"/>
      <c r="DI844" s="64"/>
      <c r="DJ844" s="64"/>
      <c r="DK844" s="64"/>
      <c r="DL844" s="64"/>
      <c r="DM844" s="64"/>
      <c r="DN844" s="64"/>
      <c r="DO844" s="64"/>
      <c r="DP844" s="64"/>
      <c r="DQ844" s="64"/>
      <c r="DR844" s="64"/>
      <c r="DS844" s="64"/>
      <c r="DT844" s="64"/>
      <c r="DU844" s="64"/>
      <c r="DV844" s="64"/>
      <c r="DW844" s="64"/>
      <c r="DX844" s="64"/>
      <c r="DY844" s="64"/>
      <c r="DZ844" s="64"/>
      <c r="EA844" s="64"/>
      <c r="EB844" s="64"/>
      <c r="EC844" s="64"/>
      <c r="ED844" s="64"/>
      <c r="EE844" s="64"/>
      <c r="EF844" s="64"/>
      <c r="EG844" s="64"/>
      <c r="EH844" s="64"/>
      <c r="EI844" s="64"/>
      <c r="EJ844" s="64"/>
      <c r="EK844" s="64"/>
      <c r="EL844" s="64"/>
    </row>
    <row r="845" spans="1:142" s="38" customFormat="1">
      <c r="B845" s="39" t="s">
        <v>762</v>
      </c>
      <c r="C845" s="40"/>
      <c r="D845" s="40"/>
      <c r="E845" s="91"/>
      <c r="F845" s="91"/>
      <c r="G845" s="91"/>
      <c r="H845" s="91"/>
      <c r="I845" s="70">
        <f t="shared" ref="I845:S845" si="1135">AVERAGE(I831:I844)</f>
        <v>3.5557142857142856</v>
      </c>
      <c r="J845" s="70">
        <f t="shared" si="1135"/>
        <v>4.0349999999999993</v>
      </c>
      <c r="K845" s="70">
        <f t="shared" si="1135"/>
        <v>0.55182857142857145</v>
      </c>
      <c r="L845" s="70">
        <f t="shared" si="1135"/>
        <v>74.991428571428557</v>
      </c>
      <c r="M845" s="70">
        <f t="shared" si="1135"/>
        <v>9.1514285714285729E-2</v>
      </c>
      <c r="N845" s="70">
        <f t="shared" si="1135"/>
        <v>7.7285714285714277E-2</v>
      </c>
      <c r="O845" s="70">
        <f t="shared" si="1135"/>
        <v>0.62469285714285705</v>
      </c>
      <c r="P845" s="70">
        <f t="shared" si="1135"/>
        <v>8.4257142857142836E-2</v>
      </c>
      <c r="Q845" s="70">
        <f t="shared" si="1135"/>
        <v>12.305000000000003</v>
      </c>
      <c r="R845" s="70">
        <f t="shared" si="1135"/>
        <v>9.2928571428571426E-3</v>
      </c>
      <c r="S845" s="70">
        <f t="shared" si="1135"/>
        <v>96.326099999999983</v>
      </c>
      <c r="T845" s="39"/>
      <c r="U845" s="39"/>
      <c r="V845" s="70">
        <f t="shared" ref="V845:CW845" si="1136">AVERAGE(V831:V844)</f>
        <v>3.6913894852141991</v>
      </c>
      <c r="W845" s="70"/>
      <c r="X845" s="70">
        <f t="shared" si="1136"/>
        <v>4.188943479486162</v>
      </c>
      <c r="Y845" s="70"/>
      <c r="Z845" s="70">
        <f t="shared" si="1136"/>
        <v>0.57283637424962885</v>
      </c>
      <c r="AA845" s="70"/>
      <c r="AB845" s="70">
        <f t="shared" si="1136"/>
        <v>77.851552843114874</v>
      </c>
      <c r="AC845" s="70"/>
      <c r="AD845" s="70">
        <f t="shared" si="1136"/>
        <v>9.5010982339510899E-2</v>
      </c>
      <c r="AE845" s="70"/>
      <c r="AF845" s="70">
        <f t="shared" si="1136"/>
        <v>8.0223736975152296E-2</v>
      </c>
      <c r="AG845" s="70"/>
      <c r="AH845" s="70">
        <f t="shared" si="1136"/>
        <v>0.64845309882621804</v>
      </c>
      <c r="AI845" s="70"/>
      <c r="AJ845" s="70">
        <f t="shared" si="1136"/>
        <v>8.7488133577795543E-2</v>
      </c>
      <c r="AK845" s="70"/>
      <c r="AL845" s="70">
        <f t="shared" si="1136"/>
        <v>12.774368690927783</v>
      </c>
      <c r="AM845" s="70"/>
      <c r="AN845" s="70">
        <f t="shared" si="1136"/>
        <v>9.6441461073917701E-3</v>
      </c>
      <c r="AO845" s="70"/>
      <c r="AP845" s="70">
        <f t="shared" si="1136"/>
        <v>7.8803329647003597</v>
      </c>
      <c r="AQ845" s="70"/>
      <c r="AR845" s="70"/>
      <c r="AS845" s="70"/>
      <c r="AT845" s="70"/>
      <c r="AU845" s="70"/>
      <c r="AV845" s="70"/>
      <c r="AW845" s="70"/>
      <c r="AX845" s="70">
        <f t="shared" si="1136"/>
        <v>12.197739699109979</v>
      </c>
      <c r="AY845" s="70">
        <f t="shared" si="1136"/>
        <v>53.129999999999995</v>
      </c>
      <c r="AZ845" s="70"/>
      <c r="BA845" s="70"/>
      <c r="BB845" s="70"/>
      <c r="BC845" s="70">
        <f t="shared" si="1136"/>
        <v>5360.2600000000011</v>
      </c>
      <c r="BD845" s="70">
        <f t="shared" si="1136"/>
        <v>4.95</v>
      </c>
      <c r="BE845" s="70"/>
      <c r="BF845" s="70"/>
      <c r="BG845" s="70" t="e">
        <f t="shared" si="1136"/>
        <v>#DIV/0!</v>
      </c>
      <c r="BH845" s="70"/>
      <c r="BI845" s="70">
        <f t="shared" si="1136"/>
        <v>0.32</v>
      </c>
      <c r="BJ845" s="70"/>
      <c r="BK845" s="70"/>
      <c r="BL845" s="70"/>
      <c r="BM845" s="70">
        <f t="shared" si="1136"/>
        <v>179.62333333333333</v>
      </c>
      <c r="BN845" s="70">
        <f t="shared" si="1136"/>
        <v>71.100000000000009</v>
      </c>
      <c r="BO845" s="70">
        <f t="shared" si="1136"/>
        <v>11.126666666666665</v>
      </c>
      <c r="BP845" s="70">
        <f t="shared" si="1136"/>
        <v>52.156666666666666</v>
      </c>
      <c r="BQ845" s="70">
        <f t="shared" si="1136"/>
        <v>8.43</v>
      </c>
      <c r="BR845" s="70"/>
      <c r="BS845" s="70">
        <f t="shared" si="1136"/>
        <v>8.4466666666666672</v>
      </c>
      <c r="BT845" s="70">
        <f t="shared" si="1136"/>
        <v>1260.74</v>
      </c>
      <c r="BU845" s="70">
        <f t="shared" si="1136"/>
        <v>15.496666666666664</v>
      </c>
      <c r="BV845" s="70">
        <f t="shared" si="1136"/>
        <v>34.92</v>
      </c>
      <c r="BW845" s="70">
        <f t="shared" si="1136"/>
        <v>3.3333333333333335</v>
      </c>
      <c r="BX845" s="70">
        <f t="shared" si="1136"/>
        <v>10.986666666666666</v>
      </c>
      <c r="BY845" s="70">
        <f t="shared" si="1136"/>
        <v>2.11</v>
      </c>
      <c r="BZ845" s="70">
        <f t="shared" si="1136"/>
        <v>0.36699999999999999</v>
      </c>
      <c r="CA845" s="70">
        <f t="shared" si="1136"/>
        <v>1.4833333333333332</v>
      </c>
      <c r="CB845" s="70">
        <f t="shared" si="1136"/>
        <v>0.23533333333333331</v>
      </c>
      <c r="CC845" s="70">
        <f t="shared" si="1136"/>
        <v>1.8433333333333335</v>
      </c>
      <c r="CD845" s="70">
        <f t="shared" si="1136"/>
        <v>0.35733333333333334</v>
      </c>
      <c r="CE845" s="70">
        <f t="shared" si="1136"/>
        <v>0.96000000000000008</v>
      </c>
      <c r="CF845" s="70">
        <f t="shared" si="1136"/>
        <v>0.15049999999999999</v>
      </c>
      <c r="CG845" s="70">
        <f t="shared" si="1136"/>
        <v>1.0766666666666667</v>
      </c>
      <c r="CH845" s="70">
        <f t="shared" si="1136"/>
        <v>0.20399999999999999</v>
      </c>
      <c r="CI845" s="70">
        <f t="shared" si="1136"/>
        <v>2.063333333333333</v>
      </c>
      <c r="CJ845" s="70">
        <f t="shared" si="1136"/>
        <v>0.87466666666666659</v>
      </c>
      <c r="CK845" s="70">
        <f t="shared" si="1136"/>
        <v>17.439999999999998</v>
      </c>
      <c r="CL845" s="70">
        <f t="shared" si="1136"/>
        <v>12.146666666666667</v>
      </c>
      <c r="CM845" s="70">
        <f t="shared" si="1136"/>
        <v>6.586666666666666</v>
      </c>
      <c r="CN845" s="70">
        <f t="shared" si="1136"/>
        <v>1.2768897475379795</v>
      </c>
      <c r="CO845" s="70">
        <f t="shared" si="1136"/>
        <v>14.633442081534353</v>
      </c>
      <c r="CP845" s="70">
        <f t="shared" si="1136"/>
        <v>11.6450164723749</v>
      </c>
      <c r="CQ845" s="70">
        <f t="shared" si="1136"/>
        <v>7.4009224346889297</v>
      </c>
      <c r="CR845" s="70">
        <f t="shared" si="1136"/>
        <v>33.092816142967038</v>
      </c>
      <c r="CS845" s="70">
        <f t="shared" si="1136"/>
        <v>6.1999621726146401</v>
      </c>
      <c r="CT845" s="70">
        <f t="shared" si="1136"/>
        <v>1.5858187503184318</v>
      </c>
      <c r="CU845" s="70">
        <f t="shared" si="1136"/>
        <v>4.7746588129892205</v>
      </c>
      <c r="CV845" s="70">
        <f t="shared" si="1136"/>
        <v>4.6963196002742014E-2</v>
      </c>
      <c r="CW845" s="70">
        <f t="shared" si="1136"/>
        <v>36.248179039877044</v>
      </c>
      <c r="CX845" s="70">
        <f t="shared" ref="CX845:EL845" si="1137">AVERAGE(CX831:CX844)</f>
        <v>2.0294517572796544</v>
      </c>
      <c r="CY845" s="70">
        <f t="shared" si="1137"/>
        <v>0.54409210261222718</v>
      </c>
      <c r="CZ845" s="70">
        <f t="shared" si="1137"/>
        <v>81.624963346142081</v>
      </c>
      <c r="DA845" s="70">
        <f t="shared" si="1137"/>
        <v>0.38124347990657048</v>
      </c>
      <c r="DB845" s="70">
        <f t="shared" si="1137"/>
        <v>7.0151635567465318</v>
      </c>
      <c r="DC845" s="70">
        <f t="shared" si="1137"/>
        <v>9.865341504099554</v>
      </c>
      <c r="DD845" s="70">
        <f t="shared" si="1137"/>
        <v>104.04268703042233</v>
      </c>
      <c r="DE845" s="70">
        <f t="shared" si="1137"/>
        <v>14.135016090605825</v>
      </c>
      <c r="DF845" s="70">
        <f t="shared" si="1137"/>
        <v>149.58877579521891</v>
      </c>
      <c r="DG845" s="70">
        <f t="shared" si="1137"/>
        <v>0.69666635044849967</v>
      </c>
      <c r="DH845" s="70">
        <f t="shared" si="1137"/>
        <v>87.15645659366119</v>
      </c>
      <c r="DI845" s="70">
        <f t="shared" si="1137"/>
        <v>16.474596755456076</v>
      </c>
      <c r="DJ845" s="70">
        <f t="shared" si="1137"/>
        <v>2.5295740906805633</v>
      </c>
      <c r="DK845" s="70">
        <f t="shared" si="1137"/>
        <v>24.179446501046261</v>
      </c>
      <c r="DL845" s="70" t="e">
        <f t="shared" si="1137"/>
        <v>#REF!</v>
      </c>
      <c r="DM845" s="70">
        <f t="shared" si="1137"/>
        <v>6.1872825236949325</v>
      </c>
      <c r="DN845" s="70">
        <f t="shared" si="1137"/>
        <v>9.1197878624790167</v>
      </c>
      <c r="DO845" s="70">
        <f t="shared" si="1137"/>
        <v>1.8353651907392246</v>
      </c>
      <c r="DP845" s="70">
        <f t="shared" si="1137"/>
        <v>2.00044995405556</v>
      </c>
      <c r="DQ845" s="70">
        <f t="shared" si="1137"/>
        <v>0.13234212098628337</v>
      </c>
      <c r="DR845" s="70">
        <f t="shared" si="1137"/>
        <v>0.16190441546795067</v>
      </c>
      <c r="DS845" s="70">
        <f t="shared" si="1137"/>
        <v>95.077995689398563</v>
      </c>
      <c r="DT845" s="70">
        <f t="shared" si="1137"/>
        <v>16.993732329276966</v>
      </c>
      <c r="DU845" s="70">
        <f t="shared" si="1137"/>
        <v>0.19297678234095572</v>
      </c>
      <c r="DV845" s="70">
        <f t="shared" si="1137"/>
        <v>4.0416957807873709E-2</v>
      </c>
      <c r="DW845" s="70">
        <f t="shared" si="1137"/>
        <v>9.89074892319739E-2</v>
      </c>
      <c r="DX845" s="70" t="e">
        <f t="shared" si="1137"/>
        <v>#REF!</v>
      </c>
      <c r="DY845" s="70">
        <f t="shared" si="1137"/>
        <v>14.843085338289059</v>
      </c>
      <c r="DZ845" s="70" t="e">
        <f t="shared" si="1137"/>
        <v>#REF!</v>
      </c>
      <c r="EA845" s="70">
        <f t="shared" si="1137"/>
        <v>25.29254050316041</v>
      </c>
      <c r="EB845" s="70">
        <f t="shared" si="1137"/>
        <v>1.2826623334932254</v>
      </c>
      <c r="EC845" s="70">
        <f t="shared" si="1137"/>
        <v>21.394676898198863</v>
      </c>
      <c r="ED845" s="70">
        <f t="shared" si="1137"/>
        <v>5.3172577446793809</v>
      </c>
      <c r="EE845" s="70">
        <f t="shared" si="1137"/>
        <v>6.5181834036284565</v>
      </c>
      <c r="EF845" s="70">
        <f t="shared" si="1137"/>
        <v>0.42716718899386513</v>
      </c>
      <c r="EG845" s="70">
        <f t="shared" si="1137"/>
        <v>8.1624963346142092</v>
      </c>
      <c r="EH845" s="70">
        <f t="shared" si="1137"/>
        <v>24.487489003842626</v>
      </c>
      <c r="EI845" s="70">
        <f t="shared" si="1137"/>
        <v>6.8060107760644257</v>
      </c>
      <c r="EJ845" s="70">
        <f t="shared" si="1137"/>
        <v>27.204605130611355</v>
      </c>
      <c r="EK845" s="70">
        <f t="shared" si="1137"/>
        <v>49.639224214450564</v>
      </c>
      <c r="EL845" s="70">
        <f t="shared" si="1137"/>
        <v>0.68777777777777782</v>
      </c>
    </row>
    <row r="846" spans="1:142" s="41" customFormat="1">
      <c r="B846" s="42" t="s">
        <v>763</v>
      </c>
      <c r="C846" s="43"/>
      <c r="D846" s="43"/>
      <c r="E846" s="92"/>
      <c r="F846" s="92"/>
      <c r="G846" s="92"/>
      <c r="H846" s="92"/>
      <c r="I846" s="71">
        <f t="shared" ref="I846:S846" si="1138">STDEV(I831:I844)</f>
        <v>8.5188865805003275E-2</v>
      </c>
      <c r="J846" s="71">
        <f t="shared" si="1138"/>
        <v>3.9758888701386406E-2</v>
      </c>
      <c r="K846" s="71">
        <f t="shared" si="1138"/>
        <v>3.4318853947411118E-2</v>
      </c>
      <c r="L846" s="71">
        <f t="shared" si="1138"/>
        <v>0.27117570639027111</v>
      </c>
      <c r="M846" s="71">
        <f t="shared" si="1138"/>
        <v>1.917361396626812E-2</v>
      </c>
      <c r="N846" s="71">
        <f t="shared" si="1138"/>
        <v>2.0866530327586577E-2</v>
      </c>
      <c r="O846" s="71">
        <f t="shared" si="1138"/>
        <v>5.8418206649398847E-2</v>
      </c>
      <c r="P846" s="71">
        <f t="shared" si="1138"/>
        <v>3.737867994306001E-2</v>
      </c>
      <c r="Q846" s="71">
        <f t="shared" si="1138"/>
        <v>0.10059438736445869</v>
      </c>
      <c r="R846" s="71">
        <f t="shared" si="1138"/>
        <v>1.134456591607523E-2</v>
      </c>
      <c r="S846" s="71">
        <f t="shared" si="1138"/>
        <v>0.28932585302867014</v>
      </c>
      <c r="T846" s="42"/>
      <c r="U846" s="42"/>
      <c r="V846" s="71">
        <f t="shared" ref="V846:CW846" si="1139">STDEV(V831:V844)</f>
        <v>9.0582233178072777E-2</v>
      </c>
      <c r="W846" s="71"/>
      <c r="X846" s="71">
        <f t="shared" si="1139"/>
        <v>4.4478177247184753E-2</v>
      </c>
      <c r="Y846" s="71"/>
      <c r="Z846" s="71">
        <f t="shared" si="1139"/>
        <v>3.4962614209150519E-2</v>
      </c>
      <c r="AA846" s="71"/>
      <c r="AB846" s="71">
        <f t="shared" si="1139"/>
        <v>0.11562405274804782</v>
      </c>
      <c r="AC846" s="71"/>
      <c r="AD846" s="71">
        <f t="shared" si="1139"/>
        <v>1.9929935149653015E-2</v>
      </c>
      <c r="AE846" s="71"/>
      <c r="AF846" s="71">
        <f t="shared" si="1139"/>
        <v>2.1627386494484542E-2</v>
      </c>
      <c r="AG846" s="71"/>
      <c r="AH846" s="71">
        <f t="shared" si="1139"/>
        <v>5.9849361094436997E-2</v>
      </c>
      <c r="AI846" s="71"/>
      <c r="AJ846" s="71">
        <f t="shared" si="1139"/>
        <v>3.8852084080530161E-2</v>
      </c>
      <c r="AK846" s="71"/>
      <c r="AL846" s="71">
        <f t="shared" si="1139"/>
        <v>0.10432079772197671</v>
      </c>
      <c r="AM846" s="71"/>
      <c r="AN846" s="71">
        <f t="shared" si="1139"/>
        <v>1.1762232944281336E-2</v>
      </c>
      <c r="AO846" s="71"/>
      <c r="AP846" s="71">
        <f t="shared" si="1139"/>
        <v>8.8759154164160595E-2</v>
      </c>
      <c r="AQ846" s="71"/>
      <c r="AR846" s="71"/>
      <c r="AS846" s="71"/>
      <c r="AT846" s="71"/>
      <c r="AU846" s="71"/>
      <c r="AV846" s="71"/>
      <c r="AW846" s="71"/>
      <c r="AX846" s="71">
        <f t="shared" si="1139"/>
        <v>2.8280615441678978</v>
      </c>
      <c r="AY846" s="71">
        <f t="shared" si="1139"/>
        <v>5.3850069637837965</v>
      </c>
      <c r="AZ846" s="71"/>
      <c r="BA846" s="71"/>
      <c r="BB846" s="71"/>
      <c r="BC846" s="71">
        <f t="shared" si="1139"/>
        <v>714.69999999999209</v>
      </c>
      <c r="BD846" s="71">
        <f t="shared" si="1139"/>
        <v>0.28827070610799166</v>
      </c>
      <c r="BE846" s="71"/>
      <c r="BF846" s="71"/>
      <c r="BG846" s="71" t="e">
        <f t="shared" si="1139"/>
        <v>#DIV/0!</v>
      </c>
      <c r="BH846" s="71"/>
      <c r="BI846" s="71" t="e">
        <f t="shared" si="1139"/>
        <v>#DIV/0!</v>
      </c>
      <c r="BJ846" s="71"/>
      <c r="BK846" s="71"/>
      <c r="BL846" s="71"/>
      <c r="BM846" s="71">
        <f t="shared" si="1139"/>
        <v>8.5972166038394935</v>
      </c>
      <c r="BN846" s="71">
        <f t="shared" si="1139"/>
        <v>4.108077409202509</v>
      </c>
      <c r="BO846" s="71">
        <f t="shared" si="1139"/>
        <v>1.0900611603636434</v>
      </c>
      <c r="BP846" s="71">
        <f t="shared" si="1139"/>
        <v>3.7545883041065027</v>
      </c>
      <c r="BQ846" s="71">
        <f t="shared" si="1139"/>
        <v>0.42438190347845856</v>
      </c>
      <c r="BR846" s="71"/>
      <c r="BS846" s="71">
        <f t="shared" si="1139"/>
        <v>1.04509967626697</v>
      </c>
      <c r="BT846" s="71">
        <f t="shared" si="1139"/>
        <v>82.700880890109048</v>
      </c>
      <c r="BU846" s="71">
        <f t="shared" si="1139"/>
        <v>1.500744259803559</v>
      </c>
      <c r="BV846" s="71">
        <f t="shared" si="1139"/>
        <v>3.2066025634618347</v>
      </c>
      <c r="BW846" s="71">
        <f t="shared" si="1139"/>
        <v>0.29670411748631548</v>
      </c>
      <c r="BX846" s="71">
        <f t="shared" si="1139"/>
        <v>1.4521134023668256</v>
      </c>
      <c r="BY846" s="71">
        <f t="shared" si="1139"/>
        <v>0.24637369989509847</v>
      </c>
      <c r="BZ846" s="71">
        <f t="shared" si="1139"/>
        <v>2.0952326839756983E-2</v>
      </c>
      <c r="CA846" s="71">
        <f t="shared" si="1139"/>
        <v>4.5092497528228984E-2</v>
      </c>
      <c r="CB846" s="71">
        <f t="shared" si="1139"/>
        <v>6.0277137733416985E-3</v>
      </c>
      <c r="CC846" s="71">
        <f t="shared" si="1139"/>
        <v>0.33650160970392629</v>
      </c>
      <c r="CD846" s="71">
        <f t="shared" si="1139"/>
        <v>7.3036520545089453E-2</v>
      </c>
      <c r="CE846" s="71">
        <f t="shared" si="1139"/>
        <v>0.115325625946708</v>
      </c>
      <c r="CF846" s="71">
        <f t="shared" si="1139"/>
        <v>3.181980515339463E-2</v>
      </c>
      <c r="CG846" s="71">
        <f t="shared" si="1139"/>
        <v>0.2254624876411446</v>
      </c>
      <c r="CH846" s="71">
        <f t="shared" si="1139"/>
        <v>2.8213471959331736E-2</v>
      </c>
      <c r="CI846" s="71">
        <f t="shared" si="1139"/>
        <v>0.14047538337136986</v>
      </c>
      <c r="CJ846" s="71">
        <f t="shared" si="1139"/>
        <v>0.14858106653720657</v>
      </c>
      <c r="CK846" s="71">
        <f t="shared" si="1139"/>
        <v>2.7626255627572904</v>
      </c>
      <c r="CL846" s="71">
        <f t="shared" si="1139"/>
        <v>1.2146741675582522</v>
      </c>
      <c r="CM846" s="71">
        <f t="shared" si="1139"/>
        <v>0.42442117446391986</v>
      </c>
      <c r="CN846" s="71">
        <f t="shared" si="1139"/>
        <v>6.3214175849191229E-2</v>
      </c>
      <c r="CO846" s="71">
        <f t="shared" si="1139"/>
        <v>1.7696637705761058</v>
      </c>
      <c r="CP846" s="71">
        <f t="shared" si="1139"/>
        <v>0.9398602953966293</v>
      </c>
      <c r="CQ846" s="71">
        <f t="shared" si="1139"/>
        <v>1.0459498571605483</v>
      </c>
      <c r="CR846" s="71">
        <f t="shared" si="1139"/>
        <v>5.0495605551522793</v>
      </c>
      <c r="CS846" s="71">
        <f t="shared" si="1139"/>
        <v>0.30479514999246299</v>
      </c>
      <c r="CT846" s="71">
        <f t="shared" si="1139"/>
        <v>9.4956844480468275E-2</v>
      </c>
      <c r="CU846" s="71">
        <f t="shared" si="1139"/>
        <v>0.12784465504942763</v>
      </c>
      <c r="CV846" s="71">
        <f t="shared" si="1139"/>
        <v>2.3006429066161787E-3</v>
      </c>
      <c r="CW846" s="71">
        <f t="shared" si="1139"/>
        <v>3.0935089270884149</v>
      </c>
      <c r="CX846" s="71">
        <f t="shared" ref="CX846:EL846" si="1140">STDEV(CX831:CX844)</f>
        <v>0.32422184782206248</v>
      </c>
      <c r="CY846" s="71">
        <f t="shared" si="1140"/>
        <v>3.6067556160406973E-2</v>
      </c>
      <c r="CZ846" s="71">
        <f t="shared" si="1140"/>
        <v>5.3983196238355919</v>
      </c>
      <c r="DA846" s="71">
        <f t="shared" si="1140"/>
        <v>3.4475716615059271E-2</v>
      </c>
      <c r="DB846" s="71">
        <f t="shared" si="1140"/>
        <v>0.14279399228272777</v>
      </c>
      <c r="DC846" s="71">
        <f t="shared" si="1140"/>
        <v>2.0789703066916685</v>
      </c>
      <c r="DD846" s="71">
        <f t="shared" si="1140"/>
        <v>4.0779102254127464</v>
      </c>
      <c r="DE846" s="71">
        <f t="shared" si="1140"/>
        <v>2.5622399771617395</v>
      </c>
      <c r="DF846" s="71">
        <f t="shared" si="1140"/>
        <v>7.1899332058216991</v>
      </c>
      <c r="DG846" s="71">
        <f t="shared" si="1140"/>
        <v>4.4079023810695457E-2</v>
      </c>
      <c r="DH846" s="71">
        <f t="shared" si="1140"/>
        <v>2.9497087069552426</v>
      </c>
      <c r="DI846" s="71">
        <f t="shared" si="1140"/>
        <v>1.474316673670244</v>
      </c>
      <c r="DJ846" s="71">
        <f t="shared" si="1140"/>
        <v>0.12941719711371572</v>
      </c>
      <c r="DK846" s="71">
        <f t="shared" si="1140"/>
        <v>0.15777227944922459</v>
      </c>
      <c r="DL846" s="71" t="e">
        <f t="shared" si="1140"/>
        <v>#REF!</v>
      </c>
      <c r="DM846" s="71">
        <f t="shared" si="1140"/>
        <v>0.31594564500159505</v>
      </c>
      <c r="DN846" s="71">
        <f t="shared" si="1140"/>
        <v>1.8356903443036892</v>
      </c>
      <c r="DO846" s="71">
        <f t="shared" si="1140"/>
        <v>8.9362153001823749E-2</v>
      </c>
      <c r="DP846" s="71">
        <f t="shared" si="1140"/>
        <v>0.36256918691510998</v>
      </c>
      <c r="DQ846" s="71">
        <f t="shared" si="1140"/>
        <v>1.6570798627074671E-2</v>
      </c>
      <c r="DR846" s="71">
        <f t="shared" si="1140"/>
        <v>8.3041499606698686E-3</v>
      </c>
      <c r="DS846" s="71">
        <f t="shared" si="1140"/>
        <v>5.3268298250375103</v>
      </c>
      <c r="DT846" s="71">
        <f t="shared" si="1140"/>
        <v>2.2113696745960154</v>
      </c>
      <c r="DU846" s="71">
        <f t="shared" si="1140"/>
        <v>2.0153429214614511E-2</v>
      </c>
      <c r="DV846" s="71">
        <f t="shared" si="1140"/>
        <v>2.9859298072419192E-3</v>
      </c>
      <c r="DW846" s="71">
        <f t="shared" si="1140"/>
        <v>1.228986172673836E-2</v>
      </c>
      <c r="DX846" s="71" t="e">
        <f t="shared" si="1140"/>
        <v>#REF!</v>
      </c>
      <c r="DY846" s="71">
        <f t="shared" si="1140"/>
        <v>0.88725559616839778</v>
      </c>
      <c r="DZ846" s="71" t="e">
        <f t="shared" si="1140"/>
        <v>#REF!</v>
      </c>
      <c r="EA846" s="71">
        <f t="shared" si="1140"/>
        <v>1.1821818316213528</v>
      </c>
      <c r="EB846" s="71">
        <f t="shared" si="1140"/>
        <v>9.2457690752946603E-2</v>
      </c>
      <c r="EC846" s="71">
        <f t="shared" si="1140"/>
        <v>1.5876656827575517</v>
      </c>
      <c r="ED846" s="71">
        <f t="shared" si="1140"/>
        <v>0.62618361178608517</v>
      </c>
      <c r="EE846" s="71">
        <f t="shared" si="1140"/>
        <v>0.56411854229742586</v>
      </c>
      <c r="EF846" s="71">
        <f t="shared" si="1140"/>
        <v>4.1215223698821406E-2</v>
      </c>
      <c r="EG846" s="71">
        <f t="shared" si="1140"/>
        <v>0.53983196238355891</v>
      </c>
      <c r="EH846" s="71">
        <f t="shared" si="1140"/>
        <v>1.6194958871506784</v>
      </c>
      <c r="EI846" s="71">
        <f t="shared" si="1140"/>
        <v>0.34754020950175474</v>
      </c>
      <c r="EJ846" s="71">
        <f t="shared" si="1140"/>
        <v>1.80337780802035</v>
      </c>
      <c r="EK846" s="71">
        <f t="shared" si="1140"/>
        <v>7.574340832728363</v>
      </c>
      <c r="EL846" s="71">
        <f t="shared" si="1140"/>
        <v>4.6825127790456639E-2</v>
      </c>
    </row>
    <row r="847" spans="1:142">
      <c r="B847" s="31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V847" s="58"/>
      <c r="W847" s="58"/>
      <c r="X847" s="58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8"/>
      <c r="AN847" s="58"/>
      <c r="AO847" s="58"/>
      <c r="AP847" s="58"/>
      <c r="AQ847" s="58"/>
      <c r="AR847" s="58"/>
      <c r="AS847" s="58"/>
      <c r="AT847" s="58"/>
      <c r="AU847" s="58"/>
      <c r="AV847" s="58"/>
      <c r="AW847" s="58"/>
      <c r="AX847" s="58"/>
      <c r="AY847" s="58"/>
      <c r="AZ847" s="58"/>
      <c r="BA847" s="58"/>
      <c r="BB847" s="58"/>
      <c r="BC847" s="58"/>
      <c r="BD847" s="58"/>
      <c r="BE847" s="58"/>
      <c r="BF847" s="58"/>
      <c r="BG847" s="58"/>
      <c r="BH847" s="58"/>
      <c r="BI847" s="58"/>
      <c r="BJ847" s="58"/>
      <c r="BK847" s="58"/>
      <c r="BL847" s="58"/>
      <c r="BM847" s="58"/>
      <c r="BN847" s="58"/>
      <c r="BO847" s="58"/>
      <c r="BP847" s="58"/>
      <c r="BQ847" s="58"/>
      <c r="BR847" s="58"/>
      <c r="BS847" s="58"/>
      <c r="BT847" s="58"/>
      <c r="BU847" s="58"/>
      <c r="BV847" s="58"/>
      <c r="BW847" s="58"/>
      <c r="BX847" s="58"/>
      <c r="BY847" s="58"/>
      <c r="BZ847" s="58"/>
      <c r="CA847" s="58"/>
      <c r="CB847" s="58"/>
      <c r="CC847" s="58"/>
      <c r="CD847" s="58"/>
      <c r="CE847" s="58"/>
      <c r="CF847" s="58"/>
      <c r="CG847" s="58"/>
      <c r="CH847" s="58"/>
      <c r="CI847" s="58"/>
      <c r="CJ847" s="58"/>
      <c r="CK847" s="58"/>
      <c r="CL847" s="58"/>
      <c r="CM847" s="58"/>
      <c r="CN847" s="58"/>
      <c r="CO847" s="58"/>
      <c r="CP847" s="58"/>
      <c r="CQ847" s="58"/>
      <c r="CR847" s="58"/>
      <c r="CS847" s="58"/>
      <c r="CT847" s="58"/>
      <c r="CU847" s="58"/>
      <c r="CV847" s="58"/>
      <c r="CW847" s="58"/>
      <c r="CX847" s="58"/>
      <c r="CY847" s="58"/>
      <c r="CZ847" s="58"/>
      <c r="DA847" s="58"/>
      <c r="DB847" s="58"/>
      <c r="DC847" s="58"/>
      <c r="DD847" s="58"/>
      <c r="DE847" s="58"/>
      <c r="DF847" s="58"/>
      <c r="DG847" s="58"/>
      <c r="DH847" s="58"/>
      <c r="DI847" s="58"/>
      <c r="DJ847" s="58"/>
      <c r="DK847" s="58"/>
      <c r="DL847" s="58"/>
      <c r="DM847" s="58"/>
      <c r="DN847" s="58"/>
      <c r="DO847" s="58"/>
      <c r="DP847" s="58"/>
      <c r="DQ847" s="58"/>
      <c r="DR847" s="58"/>
      <c r="DS847" s="58"/>
      <c r="DT847" s="58"/>
      <c r="DU847" s="58"/>
      <c r="DV847" s="58"/>
      <c r="DW847" s="58"/>
      <c r="DX847" s="58"/>
      <c r="DY847" s="58"/>
      <c r="DZ847" s="58"/>
      <c r="EA847" s="58"/>
      <c r="EB847" s="58"/>
      <c r="EC847" s="58"/>
      <c r="ED847" s="58"/>
      <c r="EE847" s="58"/>
      <c r="EF847" s="58"/>
      <c r="EG847" s="58"/>
      <c r="EH847" s="58"/>
      <c r="EI847" s="58"/>
      <c r="EJ847" s="58"/>
      <c r="EK847" s="58"/>
      <c r="EL847" s="58"/>
    </row>
    <row r="848" spans="1:142" s="30" customFormat="1">
      <c r="A848" s="30" t="s">
        <v>743</v>
      </c>
      <c r="B848" s="31" t="s">
        <v>764</v>
      </c>
      <c r="C848" s="31" t="s">
        <v>506</v>
      </c>
      <c r="D848" s="37"/>
      <c r="E848" s="16"/>
      <c r="F848" s="16"/>
      <c r="G848" s="8">
        <v>15.150005</v>
      </c>
      <c r="H848" s="8">
        <v>-91.539177010000003</v>
      </c>
      <c r="I848" s="64">
        <v>3.77</v>
      </c>
      <c r="J848" s="64">
        <v>4.07</v>
      </c>
      <c r="K848" s="64">
        <v>0.5282</v>
      </c>
      <c r="L848" s="64">
        <v>74.66</v>
      </c>
      <c r="M848" s="64">
        <v>8.4000000000000005E-2</v>
      </c>
      <c r="N848" s="64">
        <v>6.8500000000000005E-2</v>
      </c>
      <c r="O848" s="64">
        <v>0.63549999999999995</v>
      </c>
      <c r="P848" s="64">
        <v>0.1169</v>
      </c>
      <c r="Q848" s="64">
        <v>12.73</v>
      </c>
      <c r="R848" s="64">
        <v>8.0000000000000002E-3</v>
      </c>
      <c r="S848" s="64">
        <v>96.671199999999999</v>
      </c>
      <c r="T848" s="31"/>
      <c r="V848" s="64">
        <f t="shared" ref="V848:V862" si="1141">I848/$S848*100</f>
        <v>3.8998171120250911</v>
      </c>
      <c r="W848" s="64"/>
      <c r="X848" s="64">
        <f t="shared" ref="X848:X862" si="1142">J848/$S848*100</f>
        <v>4.2101473861915446</v>
      </c>
      <c r="Y848" s="64"/>
      <c r="Z848" s="64">
        <f t="shared" ref="Z848:Z862" si="1143">K848/$S848*100</f>
        <v>0.54638816938240142</v>
      </c>
      <c r="AA848" s="64"/>
      <c r="AB848" s="64">
        <f t="shared" ref="AB848:AB862" si="1144">L848/$S848*100</f>
        <v>77.230860897557903</v>
      </c>
      <c r="AC848" s="64"/>
      <c r="AD848" s="64">
        <f t="shared" ref="AD848:AD862" si="1145">M848/$S848*100</f>
        <v>8.6892476766606816E-2</v>
      </c>
      <c r="AE848" s="64"/>
      <c r="AF848" s="64">
        <f t="shared" ref="AF848:AF862" si="1146">N848/$S848*100</f>
        <v>7.0858745934673409E-2</v>
      </c>
      <c r="AG848" s="64"/>
      <c r="AH848" s="64">
        <f t="shared" ref="AH848:AH862" si="1147">O848/$S848*100</f>
        <v>0.65738296410926933</v>
      </c>
      <c r="AI848" s="64"/>
      <c r="AJ848" s="64">
        <f t="shared" ref="AJ848:AJ862" si="1148">P848/$S848*100</f>
        <v>0.12092536350019449</v>
      </c>
      <c r="AK848" s="64"/>
      <c r="AL848" s="64">
        <f t="shared" ref="AL848:AL862" si="1149">Q848/$S848*100</f>
        <v>13.168347967129817</v>
      </c>
      <c r="AM848" s="64"/>
      <c r="AN848" s="64">
        <f t="shared" ref="AN848:AN862" si="1150">R848/$S848*100</f>
        <v>8.275473977772077E-3</v>
      </c>
      <c r="AO848" s="64"/>
      <c r="AP848" s="64">
        <f t="shared" ref="AP848:AP862" si="1151">V848+X848</f>
        <v>8.1099644982166357</v>
      </c>
      <c r="AQ848" s="64">
        <f t="shared" ref="AQ848:AQ861" si="1152">AD848/X848</f>
        <v>2.0638820638820637E-2</v>
      </c>
      <c r="AR848" s="64">
        <f t="shared" ref="AR848:AR861" si="1153">AB848/AD848</f>
        <v>888.80952380952363</v>
      </c>
      <c r="AS848" s="64">
        <f t="shared" ref="AS848:AS861" si="1154">AB848/X848</f>
        <v>18.343980343980341</v>
      </c>
      <c r="AT848" s="64">
        <f t="shared" ref="AT848:AT861" si="1155">AF848/AH848</f>
        <v>0.10778914240755311</v>
      </c>
      <c r="AU848" s="64">
        <f t="shared" ref="AU848:AU861" si="1156">Z848/AF848</f>
        <v>7.7109489051094897</v>
      </c>
      <c r="AV848" s="64">
        <f t="shared" ref="AV848:AV861" si="1157">Z848/AD848</f>
        <v>6.288095238095238</v>
      </c>
      <c r="AW848" s="64">
        <f t="shared" ref="AW848:AW861" si="1158">Z848/AB848</f>
        <v>7.0747388159657122E-3</v>
      </c>
      <c r="AX848" s="64">
        <f t="shared" ref="AX848:AX861" si="1159">AF848/(Z848+AF848)*100</f>
        <v>11.479805597452655</v>
      </c>
      <c r="AY848" s="85">
        <v>56.06</v>
      </c>
      <c r="AZ848" s="85"/>
      <c r="BA848" s="85"/>
      <c r="BB848" s="85"/>
      <c r="BC848" s="85">
        <v>4717.03</v>
      </c>
      <c r="BD848" s="85">
        <v>3.86</v>
      </c>
      <c r="BE848" s="85"/>
      <c r="BF848" s="85"/>
      <c r="BG848" s="84" t="s">
        <v>765</v>
      </c>
      <c r="BH848" s="84"/>
      <c r="BI848" s="84">
        <v>0.23300000000000001</v>
      </c>
      <c r="BJ848" s="84"/>
      <c r="BK848" s="84"/>
      <c r="BL848" s="84"/>
      <c r="BM848" s="85">
        <v>132.35</v>
      </c>
      <c r="BN848" s="85">
        <v>88.38</v>
      </c>
      <c r="BO848" s="85">
        <v>12.33</v>
      </c>
      <c r="BP848" s="85">
        <v>53.27</v>
      </c>
      <c r="BQ848" s="85">
        <v>9.2100000000000009</v>
      </c>
      <c r="BR848" s="85"/>
      <c r="BS848" s="85">
        <v>4.54</v>
      </c>
      <c r="BT848" s="85">
        <v>1140.27</v>
      </c>
      <c r="BU848" s="85">
        <v>14.2</v>
      </c>
      <c r="BV848" s="85">
        <v>30.46</v>
      </c>
      <c r="BW848" s="85">
        <v>3.32</v>
      </c>
      <c r="BX848" s="85">
        <v>12.03</v>
      </c>
      <c r="BY848" s="85">
        <v>2.29</v>
      </c>
      <c r="BZ848" s="85">
        <v>0.42899999999999999</v>
      </c>
      <c r="CA848" s="85">
        <v>1.69</v>
      </c>
      <c r="CB848" s="85">
        <v>0.26600000000000001</v>
      </c>
      <c r="CC848" s="85">
        <v>1.89</v>
      </c>
      <c r="CD848" s="85">
        <v>0.28199999999999997</v>
      </c>
      <c r="CE848" s="85">
        <v>1.0900000000000001</v>
      </c>
      <c r="CF848" s="85">
        <v>0.154</v>
      </c>
      <c r="CG848" s="85">
        <v>1.32</v>
      </c>
      <c r="CH848" s="85">
        <v>0.14299999999999999</v>
      </c>
      <c r="CI848" s="85">
        <v>2.36</v>
      </c>
      <c r="CJ848" s="85">
        <v>0.79200000000000004</v>
      </c>
      <c r="CK848" s="85">
        <v>21.89</v>
      </c>
      <c r="CL848" s="85">
        <v>8.5299999999999994</v>
      </c>
      <c r="CM848" s="85">
        <v>3.61</v>
      </c>
      <c r="CN848" s="67">
        <f>BU848/CL848</f>
        <v>1.6647127784290738</v>
      </c>
      <c r="CO848" s="67">
        <f>BU848/CG848</f>
        <v>10.757575757575756</v>
      </c>
      <c r="CP848" s="67">
        <f>BM848/BU848</f>
        <v>9.320422535211268</v>
      </c>
      <c r="CQ848" s="67">
        <f>BU848/BY848</f>
        <v>6.2008733624454146</v>
      </c>
      <c r="CR848" s="67">
        <f>BV848/CG848</f>
        <v>23.075757575757574</v>
      </c>
      <c r="CS848" s="67">
        <f>BP848/BS848</f>
        <v>11.733480176211454</v>
      </c>
      <c r="CT848" s="67">
        <f>CK848/BX848</f>
        <v>1.8196176226101415</v>
      </c>
      <c r="CU848" s="67">
        <f>AY848/BO848</f>
        <v>4.5466342254663425</v>
      </c>
      <c r="CV848" s="67">
        <f>BQ848/BM848</f>
        <v>6.9588213071401603E-2</v>
      </c>
      <c r="CW848" s="67">
        <f>BT848/BV848</f>
        <v>37.434996717005909</v>
      </c>
      <c r="CX848" s="67">
        <f>BV848/CK848</f>
        <v>1.3915029693924166</v>
      </c>
      <c r="CY848" s="67">
        <f>CM848/CL848</f>
        <v>0.42321219226260259</v>
      </c>
      <c r="CZ848" s="67">
        <f>BT848/BU848</f>
        <v>80.300704225352121</v>
      </c>
      <c r="DA848" s="67">
        <f>CM848/CK848</f>
        <v>0.16491548652352672</v>
      </c>
      <c r="DB848" s="67">
        <f>BT848/BM848</f>
        <v>8.6155647903286745</v>
      </c>
      <c r="DC848" s="67">
        <f>BQ848/CJ848</f>
        <v>11.628787878787879</v>
      </c>
      <c r="DD848" s="67">
        <f>BT848/CL848</f>
        <v>133.6776084407972</v>
      </c>
      <c r="DE848" s="67">
        <f>CL848/CJ848</f>
        <v>10.770202020202019</v>
      </c>
      <c r="DF848" s="67">
        <f>BT848/BQ848</f>
        <v>123.80781758957653</v>
      </c>
      <c r="DG848" s="67">
        <f>BQ848/CL848</f>
        <v>1.0797186400937868</v>
      </c>
      <c r="DH848" s="67">
        <f>BM848/CI848</f>
        <v>56.08050847457627</v>
      </c>
      <c r="DI848" s="67">
        <f>BM848/BX848</f>
        <v>11.001662510390689</v>
      </c>
      <c r="DJ848" s="67">
        <f>BM848/BN848</f>
        <v>1.497510749038244</v>
      </c>
      <c r="DK848" s="67">
        <f>BT848/BP848</f>
        <v>21.405481509292283</v>
      </c>
      <c r="DL848" s="67" t="e">
        <f>(#REF!*0.59933)/BP848*10000</f>
        <v>#REF!</v>
      </c>
      <c r="DM848" s="67">
        <f>BP848/BQ848</f>
        <v>5.7839305103148746</v>
      </c>
      <c r="DN848" s="67">
        <f>CC848/CH848</f>
        <v>13.216783216783217</v>
      </c>
      <c r="DO848" s="67">
        <f>BU848/BQ848</f>
        <v>1.541802388707926</v>
      </c>
      <c r="DP848" s="67">
        <f>BY848/CG848</f>
        <v>1.7348484848484849</v>
      </c>
      <c r="DQ848" s="67">
        <f>CJ848/CM848</f>
        <v>0.21939058171745154</v>
      </c>
      <c r="DR848" s="67">
        <f>BQ848/BP848</f>
        <v>0.17289281021212691</v>
      </c>
      <c r="DS848" s="67">
        <f>BV848/BZ848</f>
        <v>71.002331002331005</v>
      </c>
      <c r="DT848" s="67">
        <f>BV848/CI848</f>
        <v>12.90677966101695</v>
      </c>
      <c r="DU848" s="67">
        <f>BY848/BX848</f>
        <v>0.19035743973399835</v>
      </c>
      <c r="DV848" s="67">
        <f>BY848/BP848</f>
        <v>4.2988548901820911E-2</v>
      </c>
      <c r="DW848" s="67">
        <f>CH848/CI848</f>
        <v>6.0593220338983046E-2</v>
      </c>
      <c r="DX848" s="67" t="e">
        <f>(#REF!*0.83014)/BU848</f>
        <v>#REF!</v>
      </c>
      <c r="DY848" s="67">
        <f>BM848/CL848</f>
        <v>15.515826494724502</v>
      </c>
      <c r="DZ848" s="67" t="e">
        <f>BQ848/(#REF!*0.59933)</f>
        <v>#REF!</v>
      </c>
      <c r="EA848" s="67">
        <f>BP848/CI848</f>
        <v>22.572033898305087</v>
      </c>
      <c r="EB848" s="67">
        <f>BQ848/CM848</f>
        <v>2.5512465373961222</v>
      </c>
      <c r="EC848" s="67">
        <f>BM848/BS848</f>
        <v>29.151982378854623</v>
      </c>
      <c r="ED848" s="67">
        <f>BV848/CM848</f>
        <v>8.4376731301939056</v>
      </c>
      <c r="EE848" s="67">
        <f>BN848/BX848</f>
        <v>7.3466334164588529</v>
      </c>
      <c r="EF848" s="67">
        <f>CM848/BU848</f>
        <v>0.25422535211267605</v>
      </c>
      <c r="EG848" s="67">
        <f>BT848/BU848*0.1</f>
        <v>8.0300704225352124</v>
      </c>
      <c r="EH848" s="67">
        <f>BT848/BU848*0.3</f>
        <v>24.090211267605635</v>
      </c>
      <c r="EI848" s="67">
        <f>DM848*1.1</f>
        <v>6.3623235613463622</v>
      </c>
      <c r="EJ848" s="67">
        <f>CY848*50</f>
        <v>21.160609613130131</v>
      </c>
      <c r="EK848" s="67">
        <f>CR848*1.5</f>
        <v>34.61363636363636</v>
      </c>
      <c r="EL848" s="67">
        <f>CI848/3</f>
        <v>0.78666666666666663</v>
      </c>
    </row>
    <row r="849" spans="1:142" s="30" customFormat="1">
      <c r="B849" s="31" t="s">
        <v>766</v>
      </c>
      <c r="C849" s="31" t="s">
        <v>506</v>
      </c>
      <c r="D849" s="37"/>
      <c r="E849" s="16"/>
      <c r="F849" s="16"/>
      <c r="G849" s="16"/>
      <c r="H849" s="16"/>
      <c r="I849" s="64">
        <v>3.8</v>
      </c>
      <c r="J849" s="64">
        <v>3.95</v>
      </c>
      <c r="K849" s="64">
        <v>0.58160000000000001</v>
      </c>
      <c r="L849" s="64">
        <v>74.760000000000005</v>
      </c>
      <c r="M849" s="64">
        <v>8.3000000000000004E-2</v>
      </c>
      <c r="N849" s="64">
        <v>8.9599999999999999E-2</v>
      </c>
      <c r="O849" s="64">
        <v>0.6351</v>
      </c>
      <c r="P849" s="64">
        <v>0</v>
      </c>
      <c r="Q849" s="64">
        <v>12.53</v>
      </c>
      <c r="R849" s="64">
        <v>2.63E-2</v>
      </c>
      <c r="S849" s="64">
        <v>96.455699999999993</v>
      </c>
      <c r="T849" s="31"/>
      <c r="V849" s="64">
        <f t="shared" si="1141"/>
        <v>3.939632390828121</v>
      </c>
      <c r="W849" s="64"/>
      <c r="X849" s="64">
        <f t="shared" si="1142"/>
        <v>4.0951441957292314</v>
      </c>
      <c r="Y849" s="64"/>
      <c r="Z849" s="64">
        <f t="shared" si="1143"/>
        <v>0.60297110486990402</v>
      </c>
      <c r="AA849" s="64"/>
      <c r="AB849" s="64">
        <f t="shared" si="1144"/>
        <v>77.507083562713248</v>
      </c>
      <c r="AC849" s="64"/>
      <c r="AD849" s="64">
        <f t="shared" si="1145"/>
        <v>8.6049865378614226E-2</v>
      </c>
      <c r="AE849" s="64"/>
      <c r="AF849" s="64">
        <f t="shared" si="1146"/>
        <v>9.2892384794263066E-2</v>
      </c>
      <c r="AG849" s="64"/>
      <c r="AH849" s="64">
        <f t="shared" si="1147"/>
        <v>0.65843698195129996</v>
      </c>
      <c r="AI849" s="64"/>
      <c r="AJ849" s="64">
        <f t="shared" si="1148"/>
        <v>0</v>
      </c>
      <c r="AK849" s="64"/>
      <c r="AL849" s="64">
        <f t="shared" si="1149"/>
        <v>12.990419436072726</v>
      </c>
      <c r="AM849" s="64"/>
      <c r="AN849" s="64">
        <f t="shared" si="1150"/>
        <v>2.7266403125994629E-2</v>
      </c>
      <c r="AO849" s="64"/>
      <c r="AP849" s="64">
        <f t="shared" si="1151"/>
        <v>8.0347765865573528</v>
      </c>
      <c r="AQ849" s="64">
        <f t="shared" si="1152"/>
        <v>2.1012658227848102E-2</v>
      </c>
      <c r="AR849" s="64">
        <f t="shared" si="1153"/>
        <v>900.72289156626505</v>
      </c>
      <c r="AS849" s="64">
        <f t="shared" si="1154"/>
        <v>18.92658227848101</v>
      </c>
      <c r="AT849" s="64">
        <f t="shared" si="1155"/>
        <v>0.1410801448590773</v>
      </c>
      <c r="AU849" s="64">
        <f t="shared" si="1156"/>
        <v>6.4910714285714288</v>
      </c>
      <c r="AV849" s="64">
        <f t="shared" si="1157"/>
        <v>7.0072289156626502</v>
      </c>
      <c r="AW849" s="64">
        <f t="shared" si="1158"/>
        <v>7.7795612627073298E-3</v>
      </c>
      <c r="AX849" s="64">
        <f t="shared" si="1159"/>
        <v>13.349225268176401</v>
      </c>
      <c r="AY849" s="85">
        <v>57.1</v>
      </c>
      <c r="AZ849" s="85"/>
      <c r="BA849" s="85"/>
      <c r="BB849" s="85"/>
      <c r="BC849" s="85">
        <v>4717.03</v>
      </c>
      <c r="BD849" s="85">
        <v>3.9</v>
      </c>
      <c r="BE849" s="85"/>
      <c r="BF849" s="85"/>
      <c r="BG849" s="84" t="s">
        <v>767</v>
      </c>
      <c r="BH849" s="84"/>
      <c r="BI849" s="84">
        <v>0.159</v>
      </c>
      <c r="BJ849" s="84"/>
      <c r="BK849" s="84"/>
      <c r="BL849" s="84"/>
      <c r="BM849" s="85">
        <v>128.52000000000001</v>
      </c>
      <c r="BN849" s="85">
        <v>86.42</v>
      </c>
      <c r="BO849" s="85">
        <v>11.82</v>
      </c>
      <c r="BP849" s="85">
        <v>52</v>
      </c>
      <c r="BQ849" s="85">
        <v>9.6300000000000008</v>
      </c>
      <c r="BR849" s="85"/>
      <c r="BS849" s="85">
        <v>4.7699999999999996</v>
      </c>
      <c r="BT849" s="85">
        <v>1120.3499999999999</v>
      </c>
      <c r="BU849" s="85">
        <v>13.72</v>
      </c>
      <c r="BV849" s="85">
        <v>29.58</v>
      </c>
      <c r="BW849" s="85">
        <v>3.21</v>
      </c>
      <c r="BX849" s="85">
        <v>11.44</v>
      </c>
      <c r="BY849" s="85">
        <v>2.38</v>
      </c>
      <c r="BZ849" s="85">
        <v>0.38300000000000001</v>
      </c>
      <c r="CA849" s="85">
        <v>1.79</v>
      </c>
      <c r="CB849" s="85">
        <v>0.33500000000000002</v>
      </c>
      <c r="CC849" s="85">
        <v>1.94</v>
      </c>
      <c r="CD849" s="85">
        <v>0.33400000000000002</v>
      </c>
      <c r="CE849" s="85">
        <v>1.04</v>
      </c>
      <c r="CF849" s="85">
        <v>0.216</v>
      </c>
      <c r="CG849" s="85">
        <v>1.1599999999999999</v>
      </c>
      <c r="CH849" s="85">
        <v>0.21299999999999999</v>
      </c>
      <c r="CI849" s="85">
        <v>2.2400000000000002</v>
      </c>
      <c r="CJ849" s="85">
        <v>0.81499999999999995</v>
      </c>
      <c r="CK849" s="85">
        <v>23.32</v>
      </c>
      <c r="CL849" s="85">
        <v>8.0500000000000007</v>
      </c>
      <c r="CM849" s="85">
        <v>3.76</v>
      </c>
      <c r="CN849" s="67">
        <f>BU849/CL849</f>
        <v>1.7043478260869565</v>
      </c>
      <c r="CO849" s="67">
        <f>BU849/CG849</f>
        <v>11.827586206896553</v>
      </c>
      <c r="CP849" s="67">
        <f>BM849/BU849</f>
        <v>9.3673469387755102</v>
      </c>
      <c r="CQ849" s="67">
        <f>BU849/BY849</f>
        <v>5.764705882352942</v>
      </c>
      <c r="CR849" s="67">
        <f>BV849/CG849</f>
        <v>25.5</v>
      </c>
      <c r="CS849" s="67">
        <f>BP849/BS849</f>
        <v>10.901467505241092</v>
      </c>
      <c r="CT849" s="67">
        <f>CK849/BX849</f>
        <v>2.0384615384615388</v>
      </c>
      <c r="CU849" s="67">
        <f>AY849/BO849</f>
        <v>4.8307952622673431</v>
      </c>
      <c r="CV849" s="67">
        <f>BQ849/BM849</f>
        <v>7.4929971988795516E-2</v>
      </c>
      <c r="CW849" s="67">
        <f>BT849/BV849</f>
        <v>37.875253549695742</v>
      </c>
      <c r="CX849" s="67">
        <f>BV849/CK849</f>
        <v>1.2684391080617494</v>
      </c>
      <c r="CY849" s="67">
        <f>CM849/CL849</f>
        <v>0.46708074534161481</v>
      </c>
      <c r="CZ849" s="67">
        <f>BT849/BU849</f>
        <v>81.658163265306115</v>
      </c>
      <c r="DA849" s="67">
        <f>CM849/CK849</f>
        <v>0.16123499142367065</v>
      </c>
      <c r="DB849" s="67">
        <f>BT849/BM849</f>
        <v>8.7173202614379068</v>
      </c>
      <c r="DC849" s="67">
        <f>BQ849/CJ849</f>
        <v>11.815950920245401</v>
      </c>
      <c r="DD849" s="67">
        <f>BT849/CL849</f>
        <v>139.17391304347825</v>
      </c>
      <c r="DE849" s="67">
        <f>CL849/CJ849</f>
        <v>9.8773006134969332</v>
      </c>
      <c r="DF849" s="67">
        <f>BT849/BQ849</f>
        <v>116.33956386292833</v>
      </c>
      <c r="DG849" s="67">
        <f>BQ849/CL849</f>
        <v>1.1962732919254657</v>
      </c>
      <c r="DH849" s="67">
        <f>BM849/CI849</f>
        <v>57.375</v>
      </c>
      <c r="DI849" s="67">
        <f>BM849/BX849</f>
        <v>11.234265734265735</v>
      </c>
      <c r="DJ849" s="67">
        <f>BM849/BN849</f>
        <v>1.4871557509835687</v>
      </c>
      <c r="DK849" s="67">
        <f>BT849/BP849</f>
        <v>21.545192307692307</v>
      </c>
      <c r="DL849" s="67" t="e">
        <f>(#REF!*0.59933)/BP849*10000</f>
        <v>#REF!</v>
      </c>
      <c r="DM849" s="67">
        <f>BP849/BQ849</f>
        <v>5.3997923156801653</v>
      </c>
      <c r="DN849" s="67">
        <f>CC849/CH849</f>
        <v>9.1079812206572761</v>
      </c>
      <c r="DO849" s="67">
        <f>BU849/BQ849</f>
        <v>1.4247144340602285</v>
      </c>
      <c r="DP849" s="67">
        <f>BY849/CG849</f>
        <v>2.0517241379310347</v>
      </c>
      <c r="DQ849" s="67">
        <f>CJ849/CM849</f>
        <v>0.21675531914893617</v>
      </c>
      <c r="DR849" s="67">
        <f>BQ849/BP849</f>
        <v>0.18519230769230771</v>
      </c>
      <c r="DS849" s="67">
        <f>BV849/BZ849</f>
        <v>77.232375979112263</v>
      </c>
      <c r="DT849" s="67">
        <f>BV849/CI849</f>
        <v>13.205357142857141</v>
      </c>
      <c r="DU849" s="67">
        <f>BY849/BX849</f>
        <v>0.20804195804195805</v>
      </c>
      <c r="DV849" s="67">
        <f>BY849/BP849</f>
        <v>4.576923076923077E-2</v>
      </c>
      <c r="DW849" s="67">
        <f>CH849/CI849</f>
        <v>9.508928571428571E-2</v>
      </c>
      <c r="DX849" s="67" t="e">
        <f>(#REF!*0.83014)/BU849</f>
        <v>#REF!</v>
      </c>
      <c r="DY849" s="67">
        <f>BM849/CL849</f>
        <v>15.965217391304348</v>
      </c>
      <c r="DZ849" s="67" t="e">
        <f>BQ849/(#REF!*0.59933)</f>
        <v>#REF!</v>
      </c>
      <c r="EA849" s="67">
        <f>BP849/CI849</f>
        <v>23.214285714285712</v>
      </c>
      <c r="EB849" s="67">
        <f>BQ849/CM849</f>
        <v>2.5611702127659579</v>
      </c>
      <c r="EC849" s="67">
        <f>BM849/BS849</f>
        <v>26.9433962264151</v>
      </c>
      <c r="ED849" s="67">
        <f>BV849/CM849</f>
        <v>7.8670212765957448</v>
      </c>
      <c r="EE849" s="67">
        <f>BN849/BX849</f>
        <v>7.5541958041958051</v>
      </c>
      <c r="EF849" s="67">
        <f>CM849/BU849</f>
        <v>0.27405247813411077</v>
      </c>
      <c r="EG849" s="67">
        <f>BT849/BU849*0.1</f>
        <v>8.1658163265306118</v>
      </c>
      <c r="EH849" s="67">
        <f>BT849/BU849*0.3</f>
        <v>24.497448979591834</v>
      </c>
      <c r="EI849" s="67">
        <f>DM849*1.1</f>
        <v>5.9397715472481822</v>
      </c>
      <c r="EJ849" s="67">
        <f>CY849*50</f>
        <v>23.354037267080741</v>
      </c>
      <c r="EK849" s="67">
        <f>CR849*1.5</f>
        <v>38.25</v>
      </c>
      <c r="EL849" s="67">
        <f>CI849/3</f>
        <v>0.7466666666666667</v>
      </c>
    </row>
    <row r="850" spans="1:142" s="30" customFormat="1">
      <c r="A850" s="30" t="s">
        <v>768</v>
      </c>
      <c r="B850" s="31" t="s">
        <v>769</v>
      </c>
      <c r="C850" s="31" t="s">
        <v>506</v>
      </c>
      <c r="D850" s="37"/>
      <c r="E850" s="16"/>
      <c r="F850" s="16"/>
      <c r="G850" s="16"/>
      <c r="H850" s="16"/>
      <c r="I850" s="64">
        <v>3.8</v>
      </c>
      <c r="J850" s="64">
        <v>3.98</v>
      </c>
      <c r="K850" s="64">
        <v>0.43319999999999997</v>
      </c>
      <c r="L850" s="64">
        <v>75.19</v>
      </c>
      <c r="M850" s="64">
        <v>7.9799999999999996E-2</v>
      </c>
      <c r="N850" s="64">
        <v>8.7499999999999994E-2</v>
      </c>
      <c r="O850" s="64">
        <v>0.6593</v>
      </c>
      <c r="P850" s="64">
        <v>3.1E-2</v>
      </c>
      <c r="Q850" s="64">
        <v>12.44</v>
      </c>
      <c r="R850" s="64">
        <v>4.0599999999999997E-2</v>
      </c>
      <c r="S850" s="64">
        <v>96.741500000000002</v>
      </c>
      <c r="T850" s="31"/>
      <c r="V850" s="64">
        <f t="shared" si="1141"/>
        <v>3.9279936738628196</v>
      </c>
      <c r="W850" s="64"/>
      <c r="X850" s="64">
        <f t="shared" si="1142"/>
        <v>4.1140565320984273</v>
      </c>
      <c r="Y850" s="64"/>
      <c r="Z850" s="64">
        <f t="shared" si="1143"/>
        <v>0.4477912788203614</v>
      </c>
      <c r="AA850" s="64"/>
      <c r="AB850" s="64">
        <f t="shared" si="1144"/>
        <v>77.722590615196168</v>
      </c>
      <c r="AC850" s="64"/>
      <c r="AD850" s="64">
        <f t="shared" si="1145"/>
        <v>8.2487867151119221E-2</v>
      </c>
      <c r="AE850" s="64"/>
      <c r="AF850" s="64">
        <f t="shared" si="1146"/>
        <v>9.0447222753420195E-2</v>
      </c>
      <c r="AG850" s="64"/>
      <c r="AH850" s="64">
        <f t="shared" si="1147"/>
        <v>0.68150690241519929</v>
      </c>
      <c r="AI850" s="64"/>
      <c r="AJ850" s="64">
        <f t="shared" si="1148"/>
        <v>3.2044158918354583E-2</v>
      </c>
      <c r="AK850" s="64"/>
      <c r="AL850" s="64">
        <f t="shared" si="1149"/>
        <v>12.85901086917197</v>
      </c>
      <c r="AM850" s="64"/>
      <c r="AN850" s="64">
        <f t="shared" si="1150"/>
        <v>4.1967511357586966E-2</v>
      </c>
      <c r="AO850" s="64"/>
      <c r="AP850" s="64">
        <f t="shared" si="1151"/>
        <v>8.042050205961246</v>
      </c>
      <c r="AQ850" s="64">
        <f t="shared" si="1152"/>
        <v>2.0050251256281407E-2</v>
      </c>
      <c r="AR850" s="64">
        <f t="shared" si="1153"/>
        <v>942.23057644110281</v>
      </c>
      <c r="AS850" s="64">
        <f t="shared" si="1154"/>
        <v>18.891959798994975</v>
      </c>
      <c r="AT850" s="64">
        <f t="shared" si="1155"/>
        <v>0.1327165175185803</v>
      </c>
      <c r="AU850" s="64">
        <f t="shared" si="1156"/>
        <v>4.9508571428571422</v>
      </c>
      <c r="AV850" s="64">
        <f t="shared" si="1157"/>
        <v>5.4285714285714279</v>
      </c>
      <c r="AW850" s="64">
        <f t="shared" si="1158"/>
        <v>5.761404442080063E-3</v>
      </c>
      <c r="AX850" s="64">
        <f t="shared" si="1159"/>
        <v>16.804301901286731</v>
      </c>
      <c r="AY850" s="85">
        <v>49.35</v>
      </c>
      <c r="AZ850" s="85"/>
      <c r="BA850" s="85"/>
      <c r="BB850" s="85"/>
      <c r="BC850" s="85">
        <v>4717.03</v>
      </c>
      <c r="BD850" s="85">
        <v>4.1399999999999997</v>
      </c>
      <c r="BE850" s="85"/>
      <c r="BF850" s="85"/>
      <c r="BG850" s="84" t="s">
        <v>770</v>
      </c>
      <c r="BH850" s="84"/>
      <c r="BI850" s="84">
        <v>0.13700000000000001</v>
      </c>
      <c r="BJ850" s="84"/>
      <c r="BK850" s="84"/>
      <c r="BL850" s="84"/>
      <c r="BM850" s="85">
        <v>115.36</v>
      </c>
      <c r="BN850" s="85">
        <v>78.150000000000006</v>
      </c>
      <c r="BO850" s="85">
        <v>10.38</v>
      </c>
      <c r="BP850" s="85">
        <v>46.61</v>
      </c>
      <c r="BQ850" s="85">
        <v>8.61</v>
      </c>
      <c r="BR850" s="85"/>
      <c r="BS850" s="85">
        <v>4.32</v>
      </c>
      <c r="BT850" s="85">
        <v>1033.27</v>
      </c>
      <c r="BU850" s="85">
        <v>12.45</v>
      </c>
      <c r="BV850" s="85">
        <v>28.47</v>
      </c>
      <c r="BW850" s="85">
        <v>2.87</v>
      </c>
      <c r="BX850" s="85">
        <v>10.07</v>
      </c>
      <c r="BY850" s="85">
        <v>2</v>
      </c>
      <c r="BZ850" s="85">
        <v>0.42399999999999999</v>
      </c>
      <c r="CA850" s="85">
        <v>1.6</v>
      </c>
      <c r="CB850" s="85">
        <v>0.26900000000000002</v>
      </c>
      <c r="CC850" s="85">
        <v>1.77</v>
      </c>
      <c r="CD850" s="85">
        <v>0.39200000000000002</v>
      </c>
      <c r="CE850" s="85">
        <v>1.03</v>
      </c>
      <c r="CF850" s="85">
        <v>0.14599999999999999</v>
      </c>
      <c r="CG850" s="85">
        <v>1.1200000000000001</v>
      </c>
      <c r="CH850" s="85">
        <v>0.13300000000000001</v>
      </c>
      <c r="CI850" s="85">
        <v>2.06</v>
      </c>
      <c r="CJ850" s="85">
        <v>0.68200000000000005</v>
      </c>
      <c r="CK850" s="85">
        <v>19.62</v>
      </c>
      <c r="CL850" s="85">
        <v>7.54</v>
      </c>
      <c r="CM850" s="85">
        <v>3.38</v>
      </c>
      <c r="CN850" s="67">
        <f>BU850/CL850</f>
        <v>1.6511936339522546</v>
      </c>
      <c r="CO850" s="67">
        <f>BU850/CG850</f>
        <v>11.116071428571427</v>
      </c>
      <c r="CP850" s="67">
        <f>BM850/BU850</f>
        <v>9.2658634538152622</v>
      </c>
      <c r="CQ850" s="67">
        <f>BU850/BY850</f>
        <v>6.2249999999999996</v>
      </c>
      <c r="CR850" s="67">
        <f>BV850/CG850</f>
        <v>25.419642857142854</v>
      </c>
      <c r="CS850" s="67">
        <f>BP850/BS850</f>
        <v>10.789351851851851</v>
      </c>
      <c r="CT850" s="67">
        <f>CK850/BX850</f>
        <v>1.948361469712016</v>
      </c>
      <c r="CU850" s="67">
        <f>AY850/BO850</f>
        <v>4.7543352601156066</v>
      </c>
      <c r="CV850" s="67">
        <f>BQ850/BM850</f>
        <v>7.4635922330097082E-2</v>
      </c>
      <c r="CW850" s="67">
        <f>BT850/BV850</f>
        <v>36.293291183702145</v>
      </c>
      <c r="CX850" s="67">
        <f>BV850/CK850</f>
        <v>1.4510703363914372</v>
      </c>
      <c r="CY850" s="67">
        <f>CM850/CL850</f>
        <v>0.44827586206896552</v>
      </c>
      <c r="CZ850" s="67">
        <f>BT850/BU850</f>
        <v>82.993574297188758</v>
      </c>
      <c r="DA850" s="67">
        <f>CM850/CK850</f>
        <v>0.17227319062181445</v>
      </c>
      <c r="DB850" s="67">
        <f>BT850/BM850</f>
        <v>8.9569174757281544</v>
      </c>
      <c r="DC850" s="67">
        <f>BQ850/CJ850</f>
        <v>12.624633431085043</v>
      </c>
      <c r="DD850" s="67">
        <f>BT850/CL850</f>
        <v>137.03846153846155</v>
      </c>
      <c r="DE850" s="67">
        <f>CL850/CJ850</f>
        <v>11.055718475073313</v>
      </c>
      <c r="DF850" s="67">
        <f>BT850/BQ850</f>
        <v>120.00813008130082</v>
      </c>
      <c r="DG850" s="67">
        <f>BQ850/CL850</f>
        <v>1.1419098143236073</v>
      </c>
      <c r="DH850" s="67">
        <f>BM850/CI850</f>
        <v>56</v>
      </c>
      <c r="DI850" s="67">
        <f>BM850/BX850</f>
        <v>11.455809334657397</v>
      </c>
      <c r="DJ850" s="67">
        <f>BM850/BN850</f>
        <v>1.476135636596289</v>
      </c>
      <c r="DK850" s="67">
        <f>BT850/BP850</f>
        <v>22.168418794250162</v>
      </c>
      <c r="DL850" s="67" t="e">
        <f>(#REF!*0.59933)/BP850*10000</f>
        <v>#REF!</v>
      </c>
      <c r="DM850" s="67">
        <f>BP850/BQ850</f>
        <v>5.4134727061556331</v>
      </c>
      <c r="DN850" s="67">
        <f>CC850/CH850</f>
        <v>13.308270676691729</v>
      </c>
      <c r="DO850" s="67">
        <f>BU850/BQ850</f>
        <v>1.4459930313588851</v>
      </c>
      <c r="DP850" s="67">
        <f>BY850/CG850</f>
        <v>1.7857142857142856</v>
      </c>
      <c r="DQ850" s="67">
        <f>CJ850/CM850</f>
        <v>0.20177514792899409</v>
      </c>
      <c r="DR850" s="67">
        <f>BQ850/BP850</f>
        <v>0.18472430808839305</v>
      </c>
      <c r="DS850" s="67">
        <f>BV850/BZ850</f>
        <v>67.146226415094333</v>
      </c>
      <c r="DT850" s="67">
        <f>BV850/CI850</f>
        <v>13.820388349514563</v>
      </c>
      <c r="DU850" s="67">
        <f>BY850/BX850</f>
        <v>0.19860973187686196</v>
      </c>
      <c r="DV850" s="67">
        <f>BY850/BP850</f>
        <v>4.2909246942716153E-2</v>
      </c>
      <c r="DW850" s="67">
        <f>CH850/CI850</f>
        <v>6.4563106796116501E-2</v>
      </c>
      <c r="DX850" s="67" t="e">
        <f>(#REF!*0.83014)/BU850</f>
        <v>#REF!</v>
      </c>
      <c r="DY850" s="67">
        <f>BM850/CL850</f>
        <v>15.299734748010611</v>
      </c>
      <c r="DZ850" s="67" t="e">
        <f>BQ850/(#REF!*0.59933)</f>
        <v>#REF!</v>
      </c>
      <c r="EA850" s="67">
        <f>BP850/CI850</f>
        <v>22.626213592233007</v>
      </c>
      <c r="EB850" s="67">
        <f>BQ850/CM850</f>
        <v>2.5473372781065087</v>
      </c>
      <c r="EC850" s="67">
        <f>BM850/BS850</f>
        <v>26.703703703703702</v>
      </c>
      <c r="ED850" s="67">
        <f>BV850/CM850</f>
        <v>8.4230769230769234</v>
      </c>
      <c r="EE850" s="67">
        <f>BN850/BX850</f>
        <v>7.7606752730883812</v>
      </c>
      <c r="EF850" s="67">
        <f>CM850/BU850</f>
        <v>0.27148594377510044</v>
      </c>
      <c r="EG850" s="67">
        <f>BT850/BU850*0.1</f>
        <v>8.2993574297188761</v>
      </c>
      <c r="EH850" s="67">
        <f>BT850/BU850*0.3</f>
        <v>24.898072289156627</v>
      </c>
      <c r="EI850" s="67">
        <f>DM850*1.1</f>
        <v>5.9548199767711969</v>
      </c>
      <c r="EJ850" s="67">
        <f>CY850*50</f>
        <v>22.413793103448278</v>
      </c>
      <c r="EK850" s="67">
        <f>CR850*1.5</f>
        <v>38.129464285714278</v>
      </c>
      <c r="EL850" s="67">
        <f>CI850/3</f>
        <v>0.68666666666666665</v>
      </c>
    </row>
    <row r="851" spans="1:142" s="30" customFormat="1">
      <c r="B851" s="31" t="s">
        <v>771</v>
      </c>
      <c r="C851" s="31" t="s">
        <v>506</v>
      </c>
      <c r="D851" s="37"/>
      <c r="E851" s="16"/>
      <c r="F851" s="16"/>
      <c r="G851" s="16"/>
      <c r="H851" s="16"/>
      <c r="I851" s="64">
        <v>3.74</v>
      </c>
      <c r="J851" s="64">
        <v>3.96</v>
      </c>
      <c r="K851" s="64">
        <v>0.4375</v>
      </c>
      <c r="L851" s="64">
        <v>74.650000000000006</v>
      </c>
      <c r="M851" s="64">
        <v>9.8599999999999993E-2</v>
      </c>
      <c r="N851" s="64">
        <v>8.7599999999999997E-2</v>
      </c>
      <c r="O851" s="64">
        <v>0.59640000000000004</v>
      </c>
      <c r="P851" s="64">
        <v>0.13</v>
      </c>
      <c r="Q851" s="64">
        <v>12.47</v>
      </c>
      <c r="R851" s="64">
        <v>2.4E-2</v>
      </c>
      <c r="S851" s="64">
        <v>96.194199999999995</v>
      </c>
      <c r="T851" s="31"/>
      <c r="V851" s="64">
        <f t="shared" si="1141"/>
        <v>3.8879682974649201</v>
      </c>
      <c r="W851" s="64"/>
      <c r="X851" s="64">
        <f t="shared" si="1142"/>
        <v>4.116672314962857</v>
      </c>
      <c r="Y851" s="64"/>
      <c r="Z851" s="64">
        <f t="shared" si="1143"/>
        <v>0.45480912570612364</v>
      </c>
      <c r="AA851" s="64"/>
      <c r="AB851" s="64">
        <f t="shared" si="1144"/>
        <v>77.603431391913446</v>
      </c>
      <c r="AC851" s="64"/>
      <c r="AD851" s="64">
        <f t="shared" si="1145"/>
        <v>0.10250098238771153</v>
      </c>
      <c r="AE851" s="64"/>
      <c r="AF851" s="64">
        <f t="shared" si="1146"/>
        <v>9.1065781512814706E-2</v>
      </c>
      <c r="AG851" s="64"/>
      <c r="AH851" s="64">
        <f t="shared" si="1147"/>
        <v>0.61999580016258782</v>
      </c>
      <c r="AI851" s="64"/>
      <c r="AJ851" s="64">
        <f t="shared" si="1148"/>
        <v>0.13514328306696247</v>
      </c>
      <c r="AK851" s="64"/>
      <c r="AL851" s="64">
        <f t="shared" si="1149"/>
        <v>12.963359537269401</v>
      </c>
      <c r="AM851" s="64"/>
      <c r="AN851" s="64">
        <f t="shared" si="1150"/>
        <v>2.4949529181593072E-2</v>
      </c>
      <c r="AO851" s="64"/>
      <c r="AP851" s="64">
        <f t="shared" si="1151"/>
        <v>8.004640612427778</v>
      </c>
      <c r="AQ851" s="64">
        <f t="shared" si="1152"/>
        <v>2.4898989898989896E-2</v>
      </c>
      <c r="AR851" s="64">
        <f t="shared" si="1153"/>
        <v>757.09939148073022</v>
      </c>
      <c r="AS851" s="64">
        <f t="shared" si="1154"/>
        <v>18.8510101010101</v>
      </c>
      <c r="AT851" s="64">
        <f t="shared" si="1155"/>
        <v>0.14688128772635814</v>
      </c>
      <c r="AU851" s="64">
        <f t="shared" si="1156"/>
        <v>4.9942922374429219</v>
      </c>
      <c r="AV851" s="64">
        <f t="shared" si="1157"/>
        <v>4.4371196754563886</v>
      </c>
      <c r="AW851" s="64">
        <f t="shared" si="1158"/>
        <v>5.8606831882116539E-3</v>
      </c>
      <c r="AX851" s="64">
        <f t="shared" si="1159"/>
        <v>16.682536659683869</v>
      </c>
      <c r="AY851" s="64"/>
      <c r="AZ851" s="64"/>
      <c r="BA851" s="64"/>
      <c r="BB851" s="64"/>
      <c r="BC851" s="64"/>
      <c r="BD851" s="64"/>
      <c r="BE851" s="64"/>
      <c r="BF851" s="64"/>
      <c r="BG851" s="64"/>
      <c r="BH851" s="64"/>
      <c r="BI851" s="64"/>
      <c r="BJ851" s="64"/>
      <c r="BK851" s="64"/>
      <c r="BL851" s="64"/>
      <c r="BM851" s="64"/>
      <c r="BN851" s="64"/>
      <c r="BO851" s="64"/>
      <c r="BP851" s="64"/>
      <c r="BQ851" s="64"/>
      <c r="BR851" s="64"/>
      <c r="BS851" s="64"/>
      <c r="BT851" s="64"/>
      <c r="BU851" s="64"/>
      <c r="BV851" s="64"/>
      <c r="BW851" s="64"/>
      <c r="BX851" s="64"/>
      <c r="BY851" s="64"/>
      <c r="BZ851" s="64"/>
      <c r="CA851" s="64"/>
      <c r="CB851" s="64"/>
      <c r="CC851" s="64"/>
      <c r="CD851" s="64"/>
      <c r="CE851" s="64"/>
      <c r="CF851" s="64"/>
      <c r="CG851" s="64"/>
      <c r="CH851" s="64"/>
      <c r="CI851" s="64"/>
      <c r="CJ851" s="64"/>
      <c r="CK851" s="64"/>
      <c r="CL851" s="64"/>
      <c r="CM851" s="64"/>
      <c r="CN851" s="64"/>
      <c r="CO851" s="64"/>
      <c r="CP851" s="64"/>
      <c r="CQ851" s="64"/>
      <c r="CR851" s="64"/>
      <c r="CS851" s="64"/>
      <c r="CT851" s="64"/>
      <c r="CU851" s="64"/>
      <c r="CV851" s="64"/>
      <c r="CW851" s="64"/>
      <c r="CX851" s="64"/>
      <c r="CY851" s="64"/>
      <c r="CZ851" s="64"/>
      <c r="DA851" s="64"/>
      <c r="DB851" s="64"/>
      <c r="DC851" s="64"/>
      <c r="DD851" s="64"/>
      <c r="DE851" s="64"/>
      <c r="DF851" s="64"/>
      <c r="DG851" s="64"/>
      <c r="DH851" s="64"/>
      <c r="DI851" s="64"/>
      <c r="DJ851" s="64"/>
      <c r="DK851" s="64"/>
      <c r="DL851" s="64"/>
      <c r="DM851" s="64"/>
      <c r="DN851" s="64"/>
      <c r="DO851" s="64"/>
      <c r="DP851" s="64"/>
      <c r="DQ851" s="64"/>
      <c r="DR851" s="64"/>
      <c r="DS851" s="64"/>
      <c r="DT851" s="64"/>
      <c r="DU851" s="64"/>
      <c r="DV851" s="64"/>
      <c r="DW851" s="64"/>
      <c r="DX851" s="64"/>
      <c r="DY851" s="64"/>
      <c r="DZ851" s="64"/>
      <c r="EA851" s="64"/>
      <c r="EB851" s="64"/>
      <c r="EC851" s="64"/>
      <c r="ED851" s="64"/>
      <c r="EE851" s="64"/>
      <c r="EF851" s="64"/>
      <c r="EG851" s="64"/>
      <c r="EH851" s="64"/>
      <c r="EI851" s="64"/>
      <c r="EJ851" s="64"/>
      <c r="EK851" s="64"/>
      <c r="EL851" s="64"/>
    </row>
    <row r="852" spans="1:142" s="30" customFormat="1">
      <c r="B852" s="31" t="s">
        <v>772</v>
      </c>
      <c r="C852" s="31" t="s">
        <v>506</v>
      </c>
      <c r="D852" s="37"/>
      <c r="E852" s="16"/>
      <c r="F852" s="16"/>
      <c r="G852" s="16"/>
      <c r="H852" s="16"/>
      <c r="I852" s="64">
        <v>3.94</v>
      </c>
      <c r="J852" s="64">
        <v>3.94</v>
      </c>
      <c r="K852" s="64">
        <v>0.59640000000000004</v>
      </c>
      <c r="L852" s="64">
        <v>74.959999999999994</v>
      </c>
      <c r="M852" s="64">
        <v>9.9099999999999994E-2</v>
      </c>
      <c r="N852" s="64">
        <v>8.9700000000000002E-2</v>
      </c>
      <c r="O852" s="64">
        <v>0.62239999999999995</v>
      </c>
      <c r="P852" s="64">
        <v>5.9799999999999999E-2</v>
      </c>
      <c r="Q852" s="64">
        <v>12.57</v>
      </c>
      <c r="R852" s="64">
        <v>1.5E-3</v>
      </c>
      <c r="S852" s="64">
        <v>96.879000000000005</v>
      </c>
      <c r="T852" s="31"/>
      <c r="V852" s="64">
        <f t="shared" si="1141"/>
        <v>4.066928849389444</v>
      </c>
      <c r="W852" s="64"/>
      <c r="X852" s="64">
        <f t="shared" si="1142"/>
        <v>4.066928849389444</v>
      </c>
      <c r="Y852" s="64"/>
      <c r="Z852" s="64">
        <f t="shared" si="1143"/>
        <v>0.61561329080605698</v>
      </c>
      <c r="AA852" s="64"/>
      <c r="AB852" s="64">
        <f t="shared" si="1144"/>
        <v>77.374869682800181</v>
      </c>
      <c r="AC852" s="64"/>
      <c r="AD852" s="64">
        <f t="shared" si="1145"/>
        <v>0.10229255050114058</v>
      </c>
      <c r="AE852" s="64"/>
      <c r="AF852" s="64">
        <f t="shared" si="1146"/>
        <v>9.258972532747034E-2</v>
      </c>
      <c r="AG852" s="64"/>
      <c r="AH852" s="64">
        <f t="shared" si="1147"/>
        <v>0.64245089235025132</v>
      </c>
      <c r="AI852" s="64"/>
      <c r="AJ852" s="64">
        <f t="shared" si="1148"/>
        <v>6.1726483551646893E-2</v>
      </c>
      <c r="AK852" s="64"/>
      <c r="AL852" s="64">
        <f t="shared" si="1149"/>
        <v>12.974948131173939</v>
      </c>
      <c r="AM852" s="64"/>
      <c r="AN852" s="64">
        <f t="shared" si="1150"/>
        <v>1.5483231660112097E-3</v>
      </c>
      <c r="AO852" s="64"/>
      <c r="AP852" s="64">
        <f t="shared" si="1151"/>
        <v>8.133857698778888</v>
      </c>
      <c r="AQ852" s="64">
        <f t="shared" si="1152"/>
        <v>2.515228426395939E-2</v>
      </c>
      <c r="AR852" s="64">
        <f t="shared" si="1153"/>
        <v>756.40766902119071</v>
      </c>
      <c r="AS852" s="64">
        <f t="shared" si="1154"/>
        <v>19.025380710659899</v>
      </c>
      <c r="AT852" s="64">
        <f t="shared" si="1155"/>
        <v>0.14411953727506427</v>
      </c>
      <c r="AU852" s="64">
        <f t="shared" si="1156"/>
        <v>6.6488294314381271</v>
      </c>
      <c r="AV852" s="64">
        <f t="shared" si="1157"/>
        <v>6.0181634712411709</v>
      </c>
      <c r="AW852" s="64">
        <f t="shared" si="1158"/>
        <v>7.9562433297758802E-3</v>
      </c>
      <c r="AX852" s="64">
        <f t="shared" si="1159"/>
        <v>13.073895933537386</v>
      </c>
      <c r="AY852" s="64"/>
      <c r="AZ852" s="64"/>
      <c r="BA852" s="64"/>
      <c r="BB852" s="64"/>
      <c r="BC852" s="64"/>
      <c r="BD852" s="64"/>
      <c r="BE852" s="64"/>
      <c r="BF852" s="64"/>
      <c r="BG852" s="64"/>
      <c r="BH852" s="64"/>
      <c r="BI852" s="64"/>
      <c r="BJ852" s="64"/>
      <c r="BK852" s="64"/>
      <c r="BL852" s="64"/>
      <c r="BM852" s="64"/>
      <c r="BN852" s="64"/>
      <c r="BO852" s="64"/>
      <c r="BP852" s="64"/>
      <c r="BQ852" s="64"/>
      <c r="BR852" s="64"/>
      <c r="BS852" s="64"/>
      <c r="BT852" s="64"/>
      <c r="BU852" s="64"/>
      <c r="BV852" s="64"/>
      <c r="BW852" s="64"/>
      <c r="BX852" s="64"/>
      <c r="BY852" s="64"/>
      <c r="BZ852" s="64"/>
      <c r="CA852" s="64"/>
      <c r="CB852" s="64"/>
      <c r="CC852" s="64"/>
      <c r="CD852" s="64"/>
      <c r="CE852" s="64"/>
      <c r="CF852" s="64"/>
      <c r="CG852" s="64"/>
      <c r="CH852" s="64"/>
      <c r="CI852" s="64"/>
      <c r="CJ852" s="64"/>
      <c r="CK852" s="64"/>
      <c r="CL852" s="64"/>
      <c r="CM852" s="64"/>
      <c r="CN852" s="64"/>
      <c r="CO852" s="64"/>
      <c r="CP852" s="64"/>
      <c r="CQ852" s="64"/>
      <c r="CR852" s="64"/>
      <c r="CS852" s="64"/>
      <c r="CT852" s="64"/>
      <c r="CU852" s="64"/>
      <c r="CV852" s="64"/>
      <c r="CW852" s="64"/>
      <c r="CX852" s="64"/>
      <c r="CY852" s="64"/>
      <c r="CZ852" s="64"/>
      <c r="DA852" s="64"/>
      <c r="DB852" s="64"/>
      <c r="DC852" s="64"/>
      <c r="DD852" s="64"/>
      <c r="DE852" s="64"/>
      <c r="DF852" s="64"/>
      <c r="DG852" s="64"/>
      <c r="DH852" s="64"/>
      <c r="DI852" s="64"/>
      <c r="DJ852" s="64"/>
      <c r="DK852" s="64"/>
      <c r="DL852" s="64"/>
      <c r="DM852" s="64"/>
      <c r="DN852" s="64"/>
      <c r="DO852" s="64"/>
      <c r="DP852" s="64"/>
      <c r="DQ852" s="64"/>
      <c r="DR852" s="64"/>
      <c r="DS852" s="64"/>
      <c r="DT852" s="64"/>
      <c r="DU852" s="64"/>
      <c r="DV852" s="64"/>
      <c r="DW852" s="64"/>
      <c r="DX852" s="64"/>
      <c r="DY852" s="64"/>
      <c r="DZ852" s="64"/>
      <c r="EA852" s="64"/>
      <c r="EB852" s="64"/>
      <c r="EC852" s="64"/>
      <c r="ED852" s="64"/>
      <c r="EE852" s="64"/>
      <c r="EF852" s="64"/>
      <c r="EG852" s="64"/>
      <c r="EH852" s="64"/>
      <c r="EI852" s="64"/>
      <c r="EJ852" s="64"/>
      <c r="EK852" s="64"/>
      <c r="EL852" s="64"/>
    </row>
    <row r="853" spans="1:142" s="30" customFormat="1">
      <c r="B853" s="31" t="s">
        <v>773</v>
      </c>
      <c r="C853" s="31" t="s">
        <v>506</v>
      </c>
      <c r="D853" s="37"/>
      <c r="E853" s="16"/>
      <c r="F853" s="16"/>
      <c r="G853" s="16"/>
      <c r="H853" s="16"/>
      <c r="I853" s="64">
        <v>3.79</v>
      </c>
      <c r="J853" s="64">
        <v>3.97</v>
      </c>
      <c r="K853" s="64">
        <v>0.51680000000000004</v>
      </c>
      <c r="L853" s="64">
        <v>74.86</v>
      </c>
      <c r="M853" s="64">
        <v>0.1638</v>
      </c>
      <c r="N853" s="64">
        <v>0.10050000000000001</v>
      </c>
      <c r="O853" s="64">
        <v>0.63439999999999996</v>
      </c>
      <c r="P853" s="64">
        <v>7.2900000000000006E-2</v>
      </c>
      <c r="Q853" s="64">
        <v>12.55</v>
      </c>
      <c r="R853" s="64">
        <v>0</v>
      </c>
      <c r="S853" s="64">
        <v>96.658500000000004</v>
      </c>
      <c r="T853" s="31"/>
      <c r="V853" s="64">
        <f t="shared" si="1141"/>
        <v>3.9210209138358239</v>
      </c>
      <c r="W853" s="64"/>
      <c r="X853" s="64">
        <f t="shared" si="1142"/>
        <v>4.1072435429889769</v>
      </c>
      <c r="Y853" s="64"/>
      <c r="Z853" s="64">
        <f t="shared" si="1143"/>
        <v>0.53466585970194036</v>
      </c>
      <c r="AA853" s="64"/>
      <c r="AB853" s="64">
        <f t="shared" si="1144"/>
        <v>77.447922324472245</v>
      </c>
      <c r="AC853" s="64"/>
      <c r="AD853" s="64">
        <f t="shared" si="1145"/>
        <v>0.16946259252936885</v>
      </c>
      <c r="AE853" s="64"/>
      <c r="AF853" s="64">
        <f t="shared" si="1146"/>
        <v>0.10397430127717687</v>
      </c>
      <c r="AG853" s="64"/>
      <c r="AH853" s="64">
        <f t="shared" si="1147"/>
        <v>0.65633131074866669</v>
      </c>
      <c r="AI853" s="64"/>
      <c r="AJ853" s="64">
        <f t="shared" si="1148"/>
        <v>7.5420164807026804E-2</v>
      </c>
      <c r="AK853" s="64"/>
      <c r="AL853" s="64">
        <f t="shared" si="1149"/>
        <v>12.983855532622584</v>
      </c>
      <c r="AM853" s="64"/>
      <c r="AN853" s="64">
        <f t="shared" si="1150"/>
        <v>0</v>
      </c>
      <c r="AO853" s="64"/>
      <c r="AP853" s="64">
        <f t="shared" si="1151"/>
        <v>8.0282644568248003</v>
      </c>
      <c r="AQ853" s="64">
        <f t="shared" si="1152"/>
        <v>4.1259445843828714E-2</v>
      </c>
      <c r="AR853" s="64">
        <f t="shared" si="1153"/>
        <v>457.02075702075706</v>
      </c>
      <c r="AS853" s="64">
        <f t="shared" si="1154"/>
        <v>18.856423173803528</v>
      </c>
      <c r="AT853" s="64">
        <f t="shared" si="1155"/>
        <v>0.15841740226986128</v>
      </c>
      <c r="AU853" s="64">
        <f t="shared" si="1156"/>
        <v>5.1422885572139307</v>
      </c>
      <c r="AV853" s="64">
        <f t="shared" si="1157"/>
        <v>3.1550671550671554</v>
      </c>
      <c r="AW853" s="64">
        <f t="shared" si="1158"/>
        <v>6.9035532994923855E-3</v>
      </c>
      <c r="AX853" s="64">
        <f t="shared" si="1159"/>
        <v>16.280576705005672</v>
      </c>
      <c r="AY853" s="64"/>
      <c r="AZ853" s="64"/>
      <c r="BA853" s="64"/>
      <c r="BB853" s="64"/>
      <c r="BC853" s="64"/>
      <c r="BD853" s="64"/>
      <c r="BE853" s="64"/>
      <c r="BF853" s="64"/>
      <c r="BG853" s="64"/>
      <c r="BH853" s="64"/>
      <c r="BI853" s="64"/>
      <c r="BJ853" s="64"/>
      <c r="BK853" s="64"/>
      <c r="BL853" s="64"/>
      <c r="BM853" s="64"/>
      <c r="BN853" s="64"/>
      <c r="BO853" s="64"/>
      <c r="BP853" s="64"/>
      <c r="BQ853" s="64"/>
      <c r="BR853" s="64"/>
      <c r="BS853" s="64"/>
      <c r="BT853" s="64"/>
      <c r="BU853" s="64"/>
      <c r="BV853" s="64"/>
      <c r="BW853" s="64"/>
      <c r="BX853" s="64"/>
      <c r="BY853" s="64"/>
      <c r="BZ853" s="64"/>
      <c r="CA853" s="64"/>
      <c r="CB853" s="64"/>
      <c r="CC853" s="64"/>
      <c r="CD853" s="64"/>
      <c r="CE853" s="64"/>
      <c r="CF853" s="64"/>
      <c r="CG853" s="64"/>
      <c r="CH853" s="64"/>
      <c r="CI853" s="64"/>
      <c r="CJ853" s="64"/>
      <c r="CK853" s="64"/>
      <c r="CL853" s="64"/>
      <c r="CM853" s="64"/>
      <c r="CN853" s="64"/>
      <c r="CO853" s="64"/>
      <c r="CP853" s="64"/>
      <c r="CQ853" s="64"/>
      <c r="CR853" s="64"/>
      <c r="CS853" s="64"/>
      <c r="CT853" s="64"/>
      <c r="CU853" s="64"/>
      <c r="CV853" s="64"/>
      <c r="CW853" s="64"/>
      <c r="CX853" s="64"/>
      <c r="CY853" s="64"/>
      <c r="CZ853" s="64"/>
      <c r="DA853" s="64"/>
      <c r="DB853" s="64"/>
      <c r="DC853" s="64"/>
      <c r="DD853" s="64"/>
      <c r="DE853" s="64"/>
      <c r="DF853" s="64"/>
      <c r="DG853" s="64"/>
      <c r="DH853" s="64"/>
      <c r="DI853" s="64"/>
      <c r="DJ853" s="64"/>
      <c r="DK853" s="64"/>
      <c r="DL853" s="64"/>
      <c r="DM853" s="64"/>
      <c r="DN853" s="64"/>
      <c r="DO853" s="64"/>
      <c r="DP853" s="64"/>
      <c r="DQ853" s="64"/>
      <c r="DR853" s="64"/>
      <c r="DS853" s="64"/>
      <c r="DT853" s="64"/>
      <c r="DU853" s="64"/>
      <c r="DV853" s="64"/>
      <c r="DW853" s="64"/>
      <c r="DX853" s="64"/>
      <c r="DY853" s="64"/>
      <c r="DZ853" s="64"/>
      <c r="EA853" s="64"/>
      <c r="EB853" s="64"/>
      <c r="EC853" s="64"/>
      <c r="ED853" s="64"/>
      <c r="EE853" s="64"/>
      <c r="EF853" s="64"/>
      <c r="EG853" s="64"/>
      <c r="EH853" s="64"/>
      <c r="EI853" s="64"/>
      <c r="EJ853" s="64"/>
      <c r="EK853" s="64"/>
      <c r="EL853" s="64"/>
    </row>
    <row r="854" spans="1:142" s="30" customFormat="1">
      <c r="B854" s="31" t="s">
        <v>774</v>
      </c>
      <c r="C854" s="31" t="s">
        <v>506</v>
      </c>
      <c r="D854" s="37"/>
      <c r="E854" s="16"/>
      <c r="F854" s="16"/>
      <c r="G854" s="16"/>
      <c r="H854" s="16"/>
      <c r="I854" s="64">
        <v>3.81</v>
      </c>
      <c r="J854" s="64">
        <v>4.09</v>
      </c>
      <c r="K854" s="64">
        <v>0.5847</v>
      </c>
      <c r="L854" s="64">
        <v>74.599999999999994</v>
      </c>
      <c r="M854" s="64">
        <v>5.5300000000000002E-2</v>
      </c>
      <c r="N854" s="64">
        <v>0.1133</v>
      </c>
      <c r="O854" s="64">
        <v>0.64190000000000003</v>
      </c>
      <c r="P854" s="64">
        <v>1.6299999999999999E-2</v>
      </c>
      <c r="Q854" s="64">
        <v>12.57</v>
      </c>
      <c r="R854" s="64">
        <v>1.6000000000000001E-3</v>
      </c>
      <c r="S854" s="64">
        <v>96.483099999999993</v>
      </c>
      <c r="T854" s="31"/>
      <c r="V854" s="64">
        <f t="shared" si="1141"/>
        <v>3.9488780936765098</v>
      </c>
      <c r="W854" s="64"/>
      <c r="X854" s="64">
        <f t="shared" si="1142"/>
        <v>4.2390843577787196</v>
      </c>
      <c r="Y854" s="64"/>
      <c r="Z854" s="64">
        <f t="shared" si="1143"/>
        <v>0.60601286650200914</v>
      </c>
      <c r="AA854" s="64"/>
      <c r="AB854" s="64">
        <f t="shared" si="1144"/>
        <v>77.319240364374693</v>
      </c>
      <c r="AC854" s="64"/>
      <c r="AD854" s="64">
        <f t="shared" si="1145"/>
        <v>5.7315737160186606E-2</v>
      </c>
      <c r="AE854" s="64"/>
      <c r="AF854" s="64">
        <f t="shared" si="1146"/>
        <v>0.11742989186707309</v>
      </c>
      <c r="AG854" s="64"/>
      <c r="AH854" s="64">
        <f t="shared" si="1147"/>
        <v>0.66529786045431794</v>
      </c>
      <c r="AI854" s="64"/>
      <c r="AJ854" s="64">
        <f t="shared" si="1148"/>
        <v>1.6894150374521546E-2</v>
      </c>
      <c r="AK854" s="64"/>
      <c r="AL854" s="64">
        <f t="shared" si="1149"/>
        <v>13.028188356302813</v>
      </c>
      <c r="AM854" s="64"/>
      <c r="AN854" s="64">
        <f t="shared" si="1150"/>
        <v>1.6583215091554896E-3</v>
      </c>
      <c r="AO854" s="64"/>
      <c r="AP854" s="64">
        <f t="shared" si="1151"/>
        <v>8.1879624514552294</v>
      </c>
      <c r="AQ854" s="64">
        <f t="shared" si="1152"/>
        <v>1.352078239608802E-2</v>
      </c>
      <c r="AR854" s="64">
        <f t="shared" si="1153"/>
        <v>1349.005424954792</v>
      </c>
      <c r="AS854" s="64">
        <f t="shared" si="1154"/>
        <v>18.239608801955992</v>
      </c>
      <c r="AT854" s="64">
        <f t="shared" si="1155"/>
        <v>0.17650724411902163</v>
      </c>
      <c r="AU854" s="64">
        <f t="shared" si="1156"/>
        <v>5.1606354810238306</v>
      </c>
      <c r="AV854" s="64">
        <f t="shared" si="1157"/>
        <v>10.573236889692584</v>
      </c>
      <c r="AW854" s="64">
        <f t="shared" si="1158"/>
        <v>7.8378016085790883E-3</v>
      </c>
      <c r="AX854" s="64">
        <f t="shared" si="1159"/>
        <v>16.232091690544411</v>
      </c>
      <c r="AY854" s="64"/>
      <c r="AZ854" s="64"/>
      <c r="BA854" s="64"/>
      <c r="BB854" s="64"/>
      <c r="BC854" s="64"/>
      <c r="BD854" s="64"/>
      <c r="BE854" s="64"/>
      <c r="BF854" s="64"/>
      <c r="BG854" s="64"/>
      <c r="BH854" s="64"/>
      <c r="BI854" s="64"/>
      <c r="BJ854" s="64"/>
      <c r="BK854" s="64"/>
      <c r="BL854" s="64"/>
      <c r="BM854" s="64"/>
      <c r="BN854" s="64"/>
      <c r="BO854" s="64"/>
      <c r="BP854" s="64"/>
      <c r="BQ854" s="64"/>
      <c r="BR854" s="64"/>
      <c r="BS854" s="64"/>
      <c r="BT854" s="64"/>
      <c r="BU854" s="64"/>
      <c r="BV854" s="64"/>
      <c r="BW854" s="64"/>
      <c r="BX854" s="64"/>
      <c r="BY854" s="64"/>
      <c r="BZ854" s="64"/>
      <c r="CA854" s="64"/>
      <c r="CB854" s="64"/>
      <c r="CC854" s="64"/>
      <c r="CD854" s="64"/>
      <c r="CE854" s="64"/>
      <c r="CF854" s="64"/>
      <c r="CG854" s="64"/>
      <c r="CH854" s="64"/>
      <c r="CI854" s="64"/>
      <c r="CJ854" s="64"/>
      <c r="CK854" s="64"/>
      <c r="CL854" s="64"/>
      <c r="CM854" s="64"/>
      <c r="CN854" s="64"/>
      <c r="CO854" s="64"/>
      <c r="CP854" s="64"/>
      <c r="CQ854" s="64"/>
      <c r="CR854" s="64"/>
      <c r="CS854" s="64"/>
      <c r="CT854" s="64"/>
      <c r="CU854" s="64"/>
      <c r="CV854" s="64"/>
      <c r="CW854" s="64"/>
      <c r="CX854" s="64"/>
      <c r="CY854" s="64"/>
      <c r="CZ854" s="64"/>
      <c r="DA854" s="64"/>
      <c r="DB854" s="64"/>
      <c r="DC854" s="64"/>
      <c r="DD854" s="64"/>
      <c r="DE854" s="64"/>
      <c r="DF854" s="64"/>
      <c r="DG854" s="64"/>
      <c r="DH854" s="64"/>
      <c r="DI854" s="64"/>
      <c r="DJ854" s="64"/>
      <c r="DK854" s="64"/>
      <c r="DL854" s="64"/>
      <c r="DM854" s="64"/>
      <c r="DN854" s="64"/>
      <c r="DO854" s="64"/>
      <c r="DP854" s="64"/>
      <c r="DQ854" s="64"/>
      <c r="DR854" s="64"/>
      <c r="DS854" s="64"/>
      <c r="DT854" s="64"/>
      <c r="DU854" s="64"/>
      <c r="DV854" s="64"/>
      <c r="DW854" s="64"/>
      <c r="DX854" s="64"/>
      <c r="DY854" s="64"/>
      <c r="DZ854" s="64"/>
      <c r="EA854" s="64"/>
      <c r="EB854" s="64"/>
      <c r="EC854" s="64"/>
      <c r="ED854" s="64"/>
      <c r="EE854" s="64"/>
      <c r="EF854" s="64"/>
      <c r="EG854" s="64"/>
      <c r="EH854" s="64"/>
      <c r="EI854" s="64"/>
      <c r="EJ854" s="64"/>
      <c r="EK854" s="64"/>
      <c r="EL854" s="64"/>
    </row>
    <row r="855" spans="1:142" s="30" customFormat="1">
      <c r="B855" s="31" t="s">
        <v>775</v>
      </c>
      <c r="C855" s="31" t="s">
        <v>506</v>
      </c>
      <c r="D855" s="37"/>
      <c r="E855" s="16"/>
      <c r="F855" s="16"/>
      <c r="G855" s="16"/>
      <c r="H855" s="16"/>
      <c r="I855" s="64">
        <v>3.72</v>
      </c>
      <c r="J855" s="64">
        <v>4.08</v>
      </c>
      <c r="K855" s="64">
        <v>0.49099999999999999</v>
      </c>
      <c r="L855" s="64">
        <v>74.58</v>
      </c>
      <c r="M855" s="64">
        <v>7.1999999999999995E-2</v>
      </c>
      <c r="N855" s="64">
        <v>7.4800000000000005E-2</v>
      </c>
      <c r="O855" s="64">
        <v>0.67079999999999995</v>
      </c>
      <c r="P855" s="64">
        <v>7.0699999999999999E-2</v>
      </c>
      <c r="Q855" s="64">
        <v>12.44</v>
      </c>
      <c r="R855" s="64">
        <v>3.2399999999999998E-2</v>
      </c>
      <c r="S855" s="64">
        <v>96.231800000000007</v>
      </c>
      <c r="T855" s="31"/>
      <c r="V855" s="64">
        <f t="shared" si="1141"/>
        <v>3.8656660272383974</v>
      </c>
      <c r="W855" s="64"/>
      <c r="X855" s="64">
        <f t="shared" si="1142"/>
        <v>4.2397627395517903</v>
      </c>
      <c r="Y855" s="64"/>
      <c r="Z855" s="64">
        <f t="shared" si="1143"/>
        <v>0.51022634929410027</v>
      </c>
      <c r="AA855" s="64"/>
      <c r="AB855" s="64">
        <f t="shared" si="1144"/>
        <v>77.500368900924627</v>
      </c>
      <c r="AC855" s="64"/>
      <c r="AD855" s="64">
        <f t="shared" si="1145"/>
        <v>7.4819342462678656E-2</v>
      </c>
      <c r="AE855" s="64"/>
      <c r="AF855" s="64">
        <f t="shared" si="1146"/>
        <v>7.7728983558449496E-2</v>
      </c>
      <c r="AG855" s="64"/>
      <c r="AH855" s="64">
        <f t="shared" si="1147"/>
        <v>0.69706687394395606</v>
      </c>
      <c r="AI855" s="64"/>
      <c r="AJ855" s="64">
        <f t="shared" si="1148"/>
        <v>7.3468437668213621E-2</v>
      </c>
      <c r="AK855" s="64"/>
      <c r="AL855" s="64">
        <f t="shared" si="1149"/>
        <v>12.927119725496144</v>
      </c>
      <c r="AM855" s="64"/>
      <c r="AN855" s="64">
        <f t="shared" si="1150"/>
        <v>3.366870410820539E-2</v>
      </c>
      <c r="AO855" s="64"/>
      <c r="AP855" s="64">
        <f t="shared" si="1151"/>
        <v>8.1054287667901868</v>
      </c>
      <c r="AQ855" s="64">
        <f t="shared" si="1152"/>
        <v>1.7647058823529412E-2</v>
      </c>
      <c r="AR855" s="64">
        <f t="shared" si="1153"/>
        <v>1035.833333333333</v>
      </c>
      <c r="AS855" s="64">
        <f t="shared" si="1154"/>
        <v>18.27941176470588</v>
      </c>
      <c r="AT855" s="64">
        <f t="shared" si="1155"/>
        <v>0.11150864639236734</v>
      </c>
      <c r="AU855" s="64">
        <f t="shared" si="1156"/>
        <v>6.5641711229946518</v>
      </c>
      <c r="AV855" s="64">
        <f t="shared" si="1157"/>
        <v>6.8194444444444446</v>
      </c>
      <c r="AW855" s="64">
        <f t="shared" si="1158"/>
        <v>6.5835344596406557E-3</v>
      </c>
      <c r="AX855" s="64">
        <f t="shared" si="1159"/>
        <v>13.220219158713329</v>
      </c>
      <c r="AY855" s="64"/>
      <c r="AZ855" s="64"/>
      <c r="BA855" s="64"/>
      <c r="BB855" s="64"/>
      <c r="BC855" s="64"/>
      <c r="BD855" s="64"/>
      <c r="BE855" s="64"/>
      <c r="BF855" s="64"/>
      <c r="BG855" s="64"/>
      <c r="BH855" s="64"/>
      <c r="BI855" s="64"/>
      <c r="BJ855" s="64"/>
      <c r="BK855" s="64"/>
      <c r="BL855" s="64"/>
      <c r="BM855" s="64"/>
      <c r="BN855" s="64"/>
      <c r="BO855" s="64"/>
      <c r="BP855" s="64"/>
      <c r="BQ855" s="64"/>
      <c r="BR855" s="64"/>
      <c r="BS855" s="64"/>
      <c r="BT855" s="64"/>
      <c r="BU855" s="64"/>
      <c r="BV855" s="64"/>
      <c r="BW855" s="64"/>
      <c r="BX855" s="64"/>
      <c r="BY855" s="64"/>
      <c r="BZ855" s="64"/>
      <c r="CA855" s="64"/>
      <c r="CB855" s="64"/>
      <c r="CC855" s="64"/>
      <c r="CD855" s="64"/>
      <c r="CE855" s="64"/>
      <c r="CF855" s="64"/>
      <c r="CG855" s="64"/>
      <c r="CH855" s="64"/>
      <c r="CI855" s="64"/>
      <c r="CJ855" s="64"/>
      <c r="CK855" s="64"/>
      <c r="CL855" s="64"/>
      <c r="CM855" s="64"/>
      <c r="CN855" s="64"/>
      <c r="CO855" s="64"/>
      <c r="CP855" s="64"/>
      <c r="CQ855" s="64"/>
      <c r="CR855" s="64"/>
      <c r="CS855" s="64"/>
      <c r="CT855" s="64"/>
      <c r="CU855" s="64"/>
      <c r="CV855" s="64"/>
      <c r="CW855" s="64"/>
      <c r="CX855" s="64"/>
      <c r="CY855" s="64"/>
      <c r="CZ855" s="64"/>
      <c r="DA855" s="64"/>
      <c r="DB855" s="64"/>
      <c r="DC855" s="64"/>
      <c r="DD855" s="64"/>
      <c r="DE855" s="64"/>
      <c r="DF855" s="64"/>
      <c r="DG855" s="64"/>
      <c r="DH855" s="64"/>
      <c r="DI855" s="64"/>
      <c r="DJ855" s="64"/>
      <c r="DK855" s="64"/>
      <c r="DL855" s="64"/>
      <c r="DM855" s="64"/>
      <c r="DN855" s="64"/>
      <c r="DO855" s="64"/>
      <c r="DP855" s="64"/>
      <c r="DQ855" s="64"/>
      <c r="DR855" s="64"/>
      <c r="DS855" s="64"/>
      <c r="DT855" s="64"/>
      <c r="DU855" s="64"/>
      <c r="DV855" s="64"/>
      <c r="DW855" s="64"/>
      <c r="DX855" s="64"/>
      <c r="DY855" s="64"/>
      <c r="DZ855" s="64"/>
      <c r="EA855" s="64"/>
      <c r="EB855" s="64"/>
      <c r="EC855" s="64"/>
      <c r="ED855" s="64"/>
      <c r="EE855" s="64"/>
      <c r="EF855" s="64"/>
      <c r="EG855" s="64"/>
      <c r="EH855" s="64"/>
      <c r="EI855" s="64"/>
      <c r="EJ855" s="64"/>
      <c r="EK855" s="64"/>
      <c r="EL855" s="64"/>
    </row>
    <row r="856" spans="1:142" s="30" customFormat="1">
      <c r="B856" s="31" t="s">
        <v>776</v>
      </c>
      <c r="C856" s="31" t="s">
        <v>506</v>
      </c>
      <c r="D856" s="37"/>
      <c r="E856" s="16"/>
      <c r="F856" s="16"/>
      <c r="G856" s="16"/>
      <c r="H856" s="16"/>
      <c r="I856" s="64">
        <v>3.77</v>
      </c>
      <c r="J856" s="64">
        <v>3.98</v>
      </c>
      <c r="K856" s="64">
        <v>0.54239999999999999</v>
      </c>
      <c r="L856" s="64">
        <v>75.239999999999995</v>
      </c>
      <c r="M856" s="64">
        <v>8.3500000000000005E-2</v>
      </c>
      <c r="N856" s="64">
        <v>0.1081</v>
      </c>
      <c r="O856" s="64">
        <v>0.66539999999999999</v>
      </c>
      <c r="P856" s="64">
        <v>6.1699999999999998E-2</v>
      </c>
      <c r="Q856" s="64">
        <v>12.59</v>
      </c>
      <c r="R856" s="64">
        <v>3.9199999999999999E-2</v>
      </c>
      <c r="S856" s="64">
        <v>97.080399999999997</v>
      </c>
      <c r="T856" s="31"/>
      <c r="V856" s="64">
        <f t="shared" si="1141"/>
        <v>3.8833791372923887</v>
      </c>
      <c r="W856" s="64"/>
      <c r="X856" s="64">
        <f t="shared" si="1142"/>
        <v>4.0996946860540344</v>
      </c>
      <c r="Y856" s="64"/>
      <c r="Z856" s="64">
        <f t="shared" si="1143"/>
        <v>0.5587121602300773</v>
      </c>
      <c r="AA856" s="64"/>
      <c r="AB856" s="64">
        <f t="shared" si="1144"/>
        <v>77.502770899172219</v>
      </c>
      <c r="AC856" s="64"/>
      <c r="AD856" s="64">
        <f t="shared" si="1145"/>
        <v>8.6011182483796939E-2</v>
      </c>
      <c r="AE856" s="64"/>
      <c r="AF856" s="64">
        <f t="shared" si="1146"/>
        <v>0.11135100391016106</v>
      </c>
      <c r="AG856" s="64"/>
      <c r="AH856" s="64">
        <f t="shared" si="1147"/>
        <v>0.68541126736189795</v>
      </c>
      <c r="AI856" s="64"/>
      <c r="AJ856" s="64">
        <f t="shared" si="1148"/>
        <v>6.3555568374254745E-2</v>
      </c>
      <c r="AK856" s="64"/>
      <c r="AL856" s="64">
        <f t="shared" si="1149"/>
        <v>12.968632185281479</v>
      </c>
      <c r="AM856" s="64"/>
      <c r="AN856" s="64">
        <f t="shared" si="1150"/>
        <v>4.0378902435507062E-2</v>
      </c>
      <c r="AO856" s="64"/>
      <c r="AP856" s="64">
        <f t="shared" si="1151"/>
        <v>7.9830738233464231</v>
      </c>
      <c r="AQ856" s="64">
        <f t="shared" si="1152"/>
        <v>2.0979899497487433E-2</v>
      </c>
      <c r="AR856" s="64">
        <f t="shared" si="1153"/>
        <v>901.07784431137702</v>
      </c>
      <c r="AS856" s="64">
        <f t="shared" si="1154"/>
        <v>18.904522613065321</v>
      </c>
      <c r="AT856" s="64">
        <f t="shared" si="1155"/>
        <v>0.16245867147580403</v>
      </c>
      <c r="AU856" s="64">
        <f t="shared" si="1156"/>
        <v>5.0175763182238668</v>
      </c>
      <c r="AV856" s="64">
        <f t="shared" si="1157"/>
        <v>6.4958083832335323</v>
      </c>
      <c r="AW856" s="64">
        <f t="shared" si="1158"/>
        <v>7.2089314194577359E-3</v>
      </c>
      <c r="AX856" s="64">
        <f t="shared" si="1159"/>
        <v>16.617986164488855</v>
      </c>
      <c r="AY856" s="64"/>
      <c r="AZ856" s="64"/>
      <c r="BA856" s="64"/>
      <c r="BB856" s="64"/>
      <c r="BC856" s="64"/>
      <c r="BD856" s="64"/>
      <c r="BE856" s="64"/>
      <c r="BF856" s="64"/>
      <c r="BG856" s="64"/>
      <c r="BH856" s="64"/>
      <c r="BI856" s="64"/>
      <c r="BJ856" s="64"/>
      <c r="BK856" s="64"/>
      <c r="BL856" s="64"/>
      <c r="BM856" s="64"/>
      <c r="BN856" s="64"/>
      <c r="BO856" s="64"/>
      <c r="BP856" s="64"/>
      <c r="BQ856" s="64"/>
      <c r="BR856" s="64"/>
      <c r="BS856" s="64"/>
      <c r="BT856" s="64"/>
      <c r="BU856" s="64"/>
      <c r="BV856" s="64"/>
      <c r="BW856" s="64"/>
      <c r="BX856" s="64"/>
      <c r="BY856" s="64"/>
      <c r="BZ856" s="64"/>
      <c r="CA856" s="64"/>
      <c r="CB856" s="64"/>
      <c r="CC856" s="64"/>
      <c r="CD856" s="64"/>
      <c r="CE856" s="64"/>
      <c r="CF856" s="64"/>
      <c r="CG856" s="64"/>
      <c r="CH856" s="64"/>
      <c r="CI856" s="64"/>
      <c r="CJ856" s="64"/>
      <c r="CK856" s="64"/>
      <c r="CL856" s="64"/>
      <c r="CM856" s="64"/>
      <c r="CN856" s="64"/>
      <c r="CO856" s="64"/>
      <c r="CP856" s="64"/>
      <c r="CQ856" s="64"/>
      <c r="CR856" s="64"/>
      <c r="CS856" s="64"/>
      <c r="CT856" s="64"/>
      <c r="CU856" s="64"/>
      <c r="CV856" s="64"/>
      <c r="CW856" s="64"/>
      <c r="CX856" s="64"/>
      <c r="CY856" s="64"/>
      <c r="CZ856" s="64"/>
      <c r="DA856" s="64"/>
      <c r="DB856" s="64"/>
      <c r="DC856" s="64"/>
      <c r="DD856" s="64"/>
      <c r="DE856" s="64"/>
      <c r="DF856" s="64"/>
      <c r="DG856" s="64"/>
      <c r="DH856" s="64"/>
      <c r="DI856" s="64"/>
      <c r="DJ856" s="64"/>
      <c r="DK856" s="64"/>
      <c r="DL856" s="64"/>
      <c r="DM856" s="64"/>
      <c r="DN856" s="64"/>
      <c r="DO856" s="64"/>
      <c r="DP856" s="64"/>
      <c r="DQ856" s="64"/>
      <c r="DR856" s="64"/>
      <c r="DS856" s="64"/>
      <c r="DT856" s="64"/>
      <c r="DU856" s="64"/>
      <c r="DV856" s="64"/>
      <c r="DW856" s="64"/>
      <c r="DX856" s="64"/>
      <c r="DY856" s="64"/>
      <c r="DZ856" s="64"/>
      <c r="EA856" s="64"/>
      <c r="EB856" s="64"/>
      <c r="EC856" s="64"/>
      <c r="ED856" s="64"/>
      <c r="EE856" s="64"/>
      <c r="EF856" s="64"/>
      <c r="EG856" s="64"/>
      <c r="EH856" s="64"/>
      <c r="EI856" s="64"/>
      <c r="EJ856" s="64"/>
      <c r="EK856" s="64"/>
      <c r="EL856" s="64"/>
    </row>
    <row r="857" spans="1:142" s="30" customFormat="1">
      <c r="B857" s="31" t="s">
        <v>777</v>
      </c>
      <c r="C857" s="31" t="s">
        <v>506</v>
      </c>
      <c r="D857" s="37"/>
      <c r="E857" s="16"/>
      <c r="F857" s="16"/>
      <c r="G857" s="16"/>
      <c r="H857" s="16"/>
      <c r="I857" s="64">
        <v>3.68</v>
      </c>
      <c r="J857" s="64">
        <v>3.96</v>
      </c>
      <c r="K857" s="64">
        <v>0.55189999999999995</v>
      </c>
      <c r="L857" s="64">
        <v>74.849999999999994</v>
      </c>
      <c r="M857" s="64">
        <v>8.8700000000000001E-2</v>
      </c>
      <c r="N857" s="64">
        <v>9.7199999999999995E-2</v>
      </c>
      <c r="O857" s="64">
        <v>0.62260000000000004</v>
      </c>
      <c r="P857" s="64">
        <v>8.4000000000000005E-2</v>
      </c>
      <c r="Q857" s="64">
        <v>12.66</v>
      </c>
      <c r="R857" s="64">
        <v>4.8999999999999998E-3</v>
      </c>
      <c r="S857" s="64">
        <v>96.599299999999999</v>
      </c>
      <c r="T857" s="31"/>
      <c r="V857" s="64">
        <f t="shared" si="1141"/>
        <v>3.8095514149688459</v>
      </c>
      <c r="W857" s="64"/>
      <c r="X857" s="64">
        <f t="shared" si="1142"/>
        <v>4.0994085878469093</v>
      </c>
      <c r="Y857" s="64"/>
      <c r="Z857" s="64">
        <f t="shared" si="1143"/>
        <v>0.57132919182644171</v>
      </c>
      <c r="AA857" s="64"/>
      <c r="AB857" s="64">
        <f t="shared" si="1144"/>
        <v>77.485033535439698</v>
      </c>
      <c r="AC857" s="64"/>
      <c r="AD857" s="64">
        <f t="shared" si="1145"/>
        <v>9.1822611551015385E-2</v>
      </c>
      <c r="AE857" s="64"/>
      <c r="AF857" s="64">
        <f t="shared" si="1146"/>
        <v>0.10062184715624234</v>
      </c>
      <c r="AG857" s="64"/>
      <c r="AH857" s="64">
        <f t="shared" si="1147"/>
        <v>0.64451812797815311</v>
      </c>
      <c r="AI857" s="64"/>
      <c r="AJ857" s="64">
        <f t="shared" si="1148"/>
        <v>8.6957151863419305E-2</v>
      </c>
      <c r="AK857" s="64"/>
      <c r="AL857" s="64">
        <f t="shared" si="1149"/>
        <v>13.105685030843908</v>
      </c>
      <c r="AM857" s="64"/>
      <c r="AN857" s="64">
        <f t="shared" si="1150"/>
        <v>5.0725005253661254E-3</v>
      </c>
      <c r="AO857" s="64"/>
      <c r="AP857" s="64">
        <f t="shared" si="1151"/>
        <v>7.9089600028157552</v>
      </c>
      <c r="AQ857" s="64">
        <f t="shared" si="1152"/>
        <v>2.2398989898989904E-2</v>
      </c>
      <c r="AR857" s="64">
        <f t="shared" si="1153"/>
        <v>843.85569334836521</v>
      </c>
      <c r="AS857" s="64">
        <f t="shared" si="1154"/>
        <v>18.901515151515152</v>
      </c>
      <c r="AT857" s="64">
        <f t="shared" si="1155"/>
        <v>0.15611949887568261</v>
      </c>
      <c r="AU857" s="64">
        <f t="shared" si="1156"/>
        <v>5.6779835390946491</v>
      </c>
      <c r="AV857" s="64">
        <f t="shared" si="1157"/>
        <v>6.2220969560315655</v>
      </c>
      <c r="AW857" s="64">
        <f t="shared" si="1158"/>
        <v>7.3734134936539733E-3</v>
      </c>
      <c r="AX857" s="64">
        <f t="shared" si="1159"/>
        <v>14.974580187952553</v>
      </c>
      <c r="AY857" s="64"/>
      <c r="AZ857" s="64"/>
      <c r="BA857" s="64"/>
      <c r="BB857" s="64"/>
      <c r="BC857" s="64"/>
      <c r="BD857" s="64"/>
      <c r="BE857" s="64"/>
      <c r="BF857" s="64"/>
      <c r="BG857" s="64"/>
      <c r="BH857" s="64"/>
      <c r="BI857" s="64"/>
      <c r="BJ857" s="64"/>
      <c r="BK857" s="64"/>
      <c r="BL857" s="64"/>
      <c r="BM857" s="64"/>
      <c r="BN857" s="64"/>
      <c r="BO857" s="64"/>
      <c r="BP857" s="64"/>
      <c r="BQ857" s="64"/>
      <c r="BR857" s="64"/>
      <c r="BS857" s="64"/>
      <c r="BT857" s="64"/>
      <c r="BU857" s="64"/>
      <c r="BV857" s="64"/>
      <c r="BW857" s="64"/>
      <c r="BX857" s="64"/>
      <c r="BY857" s="64"/>
      <c r="BZ857" s="64"/>
      <c r="CA857" s="64"/>
      <c r="CB857" s="64"/>
      <c r="CC857" s="64"/>
      <c r="CD857" s="64"/>
      <c r="CE857" s="64"/>
      <c r="CF857" s="64"/>
      <c r="CG857" s="64"/>
      <c r="CH857" s="64"/>
      <c r="CI857" s="64"/>
      <c r="CJ857" s="64"/>
      <c r="CK857" s="64"/>
      <c r="CL857" s="64"/>
      <c r="CM857" s="64"/>
      <c r="CN857" s="64"/>
      <c r="CO857" s="64"/>
      <c r="CP857" s="64"/>
      <c r="CQ857" s="64"/>
      <c r="CR857" s="64"/>
      <c r="CS857" s="64"/>
      <c r="CT857" s="64"/>
      <c r="CU857" s="64"/>
      <c r="CV857" s="64"/>
      <c r="CW857" s="64"/>
      <c r="CX857" s="64"/>
      <c r="CY857" s="64"/>
      <c r="CZ857" s="64"/>
      <c r="DA857" s="64"/>
      <c r="DB857" s="64"/>
      <c r="DC857" s="64"/>
      <c r="DD857" s="64"/>
      <c r="DE857" s="64"/>
      <c r="DF857" s="64"/>
      <c r="DG857" s="64"/>
      <c r="DH857" s="64"/>
      <c r="DI857" s="64"/>
      <c r="DJ857" s="64"/>
      <c r="DK857" s="64"/>
      <c r="DL857" s="64"/>
      <c r="DM857" s="64"/>
      <c r="DN857" s="64"/>
      <c r="DO857" s="64"/>
      <c r="DP857" s="64"/>
      <c r="DQ857" s="64"/>
      <c r="DR857" s="64"/>
      <c r="DS857" s="64"/>
      <c r="DT857" s="64"/>
      <c r="DU857" s="64"/>
      <c r="DV857" s="64"/>
      <c r="DW857" s="64"/>
      <c r="DX857" s="64"/>
      <c r="DY857" s="64"/>
      <c r="DZ857" s="64"/>
      <c r="EA857" s="64"/>
      <c r="EB857" s="64"/>
      <c r="EC857" s="64"/>
      <c r="ED857" s="64"/>
      <c r="EE857" s="64"/>
      <c r="EF857" s="64"/>
      <c r="EG857" s="64"/>
      <c r="EH857" s="64"/>
      <c r="EI857" s="64"/>
      <c r="EJ857" s="64"/>
      <c r="EK857" s="64"/>
      <c r="EL857" s="64"/>
    </row>
    <row r="858" spans="1:142" s="30" customFormat="1">
      <c r="B858" s="31" t="s">
        <v>778</v>
      </c>
      <c r="C858" s="31" t="s">
        <v>506</v>
      </c>
      <c r="D858" s="37"/>
      <c r="E858" s="16"/>
      <c r="F858" s="16"/>
      <c r="G858" s="16"/>
      <c r="H858" s="16"/>
      <c r="I858" s="64">
        <v>3.8</v>
      </c>
      <c r="J858" s="64">
        <v>4</v>
      </c>
      <c r="K858" s="64">
        <v>0.4924</v>
      </c>
      <c r="L858" s="64">
        <v>74.37</v>
      </c>
      <c r="M858" s="64">
        <v>0.11890000000000001</v>
      </c>
      <c r="N858" s="64">
        <v>0.1268</v>
      </c>
      <c r="O858" s="64">
        <v>0.64770000000000005</v>
      </c>
      <c r="P858" s="64">
        <v>0.1469</v>
      </c>
      <c r="Q858" s="64">
        <v>12.63</v>
      </c>
      <c r="R858" s="64">
        <v>1.46E-2</v>
      </c>
      <c r="S858" s="64">
        <v>96.347399999999993</v>
      </c>
      <c r="T858" s="31"/>
      <c r="V858" s="64">
        <f t="shared" si="1141"/>
        <v>3.9440607634456142</v>
      </c>
      <c r="W858" s="64"/>
      <c r="X858" s="64">
        <f t="shared" si="1142"/>
        <v>4.1516429088901203</v>
      </c>
      <c r="Y858" s="64"/>
      <c r="Z858" s="64">
        <f t="shared" si="1143"/>
        <v>0.51106724208437382</v>
      </c>
      <c r="AA858" s="64"/>
      <c r="AB858" s="64">
        <f t="shared" si="1144"/>
        <v>77.189420783539575</v>
      </c>
      <c r="AC858" s="64"/>
      <c r="AD858" s="64">
        <f t="shared" si="1145"/>
        <v>0.12340758546675885</v>
      </c>
      <c r="AE858" s="64"/>
      <c r="AF858" s="64">
        <f t="shared" si="1146"/>
        <v>0.13160708021181683</v>
      </c>
      <c r="AG858" s="64"/>
      <c r="AH858" s="64">
        <f t="shared" si="1147"/>
        <v>0.67225477802203293</v>
      </c>
      <c r="AI858" s="64"/>
      <c r="AJ858" s="64">
        <f t="shared" si="1148"/>
        <v>0.15246908582898969</v>
      </c>
      <c r="AK858" s="64"/>
      <c r="AL858" s="64">
        <f t="shared" si="1149"/>
        <v>13.108812484820556</v>
      </c>
      <c r="AM858" s="64"/>
      <c r="AN858" s="64">
        <f t="shared" si="1150"/>
        <v>1.5153496617448942E-2</v>
      </c>
      <c r="AO858" s="64"/>
      <c r="AP858" s="64">
        <f t="shared" si="1151"/>
        <v>8.0957036723357341</v>
      </c>
      <c r="AQ858" s="64">
        <f t="shared" si="1152"/>
        <v>2.9725000000000005E-2</v>
      </c>
      <c r="AR858" s="64">
        <f t="shared" si="1153"/>
        <v>625.48359966358282</v>
      </c>
      <c r="AS858" s="64">
        <f t="shared" si="1154"/>
        <v>18.592500000000005</v>
      </c>
      <c r="AT858" s="64">
        <f t="shared" si="1155"/>
        <v>0.19576964644125364</v>
      </c>
      <c r="AU858" s="64">
        <f t="shared" si="1156"/>
        <v>3.8832807570977912</v>
      </c>
      <c r="AV858" s="64">
        <f t="shared" si="1157"/>
        <v>4.1412952060555082</v>
      </c>
      <c r="AW858" s="64">
        <f t="shared" si="1158"/>
        <v>6.6209493075164707E-3</v>
      </c>
      <c r="AX858" s="64">
        <f t="shared" si="1159"/>
        <v>20.478036175710599</v>
      </c>
      <c r="AY858" s="64"/>
      <c r="AZ858" s="64"/>
      <c r="BA858" s="64"/>
      <c r="BB858" s="64"/>
      <c r="BC858" s="64"/>
      <c r="BD858" s="64"/>
      <c r="BE858" s="64"/>
      <c r="BF858" s="64"/>
      <c r="BG858" s="64"/>
      <c r="BH858" s="64"/>
      <c r="BI858" s="64"/>
      <c r="BJ858" s="64"/>
      <c r="BK858" s="64"/>
      <c r="BL858" s="64"/>
      <c r="BM858" s="64"/>
      <c r="BN858" s="64"/>
      <c r="BO858" s="64"/>
      <c r="BP858" s="64"/>
      <c r="BQ858" s="64"/>
      <c r="BR858" s="64"/>
      <c r="BS858" s="64"/>
      <c r="BT858" s="64"/>
      <c r="BU858" s="64"/>
      <c r="BV858" s="64"/>
      <c r="BW858" s="64"/>
      <c r="BX858" s="64"/>
      <c r="BY858" s="64"/>
      <c r="BZ858" s="64"/>
      <c r="CA858" s="64"/>
      <c r="CB858" s="64"/>
      <c r="CC858" s="64"/>
      <c r="CD858" s="64"/>
      <c r="CE858" s="64"/>
      <c r="CF858" s="64"/>
      <c r="CG858" s="64"/>
      <c r="CH858" s="64"/>
      <c r="CI858" s="64"/>
      <c r="CJ858" s="64"/>
      <c r="CK858" s="64"/>
      <c r="CL858" s="64"/>
      <c r="CM858" s="64"/>
      <c r="CN858" s="64"/>
      <c r="CO858" s="64"/>
      <c r="CP858" s="64"/>
      <c r="CQ858" s="64"/>
      <c r="CR858" s="64"/>
      <c r="CS858" s="64"/>
      <c r="CT858" s="64"/>
      <c r="CU858" s="64"/>
      <c r="CV858" s="64"/>
      <c r="CW858" s="64"/>
      <c r="CX858" s="64"/>
      <c r="CY858" s="64"/>
      <c r="CZ858" s="64"/>
      <c r="DA858" s="64"/>
      <c r="DB858" s="64"/>
      <c r="DC858" s="64"/>
      <c r="DD858" s="64"/>
      <c r="DE858" s="64"/>
      <c r="DF858" s="64"/>
      <c r="DG858" s="64"/>
      <c r="DH858" s="64"/>
      <c r="DI858" s="64"/>
      <c r="DJ858" s="64"/>
      <c r="DK858" s="64"/>
      <c r="DL858" s="64"/>
      <c r="DM858" s="64"/>
      <c r="DN858" s="64"/>
      <c r="DO858" s="64"/>
      <c r="DP858" s="64"/>
      <c r="DQ858" s="64"/>
      <c r="DR858" s="64"/>
      <c r="DS858" s="64"/>
      <c r="DT858" s="64"/>
      <c r="DU858" s="64"/>
      <c r="DV858" s="64"/>
      <c r="DW858" s="64"/>
      <c r="DX858" s="64"/>
      <c r="DY858" s="64"/>
      <c r="DZ858" s="64"/>
      <c r="EA858" s="64"/>
      <c r="EB858" s="64"/>
      <c r="EC858" s="64"/>
      <c r="ED858" s="64"/>
      <c r="EE858" s="64"/>
      <c r="EF858" s="64"/>
      <c r="EG858" s="64"/>
      <c r="EH858" s="64"/>
      <c r="EI858" s="64"/>
      <c r="EJ858" s="64"/>
      <c r="EK858" s="64"/>
      <c r="EL858" s="64"/>
    </row>
    <row r="859" spans="1:142" s="30" customFormat="1">
      <c r="B859" s="31" t="s">
        <v>779</v>
      </c>
      <c r="C859" s="31" t="s">
        <v>506</v>
      </c>
      <c r="D859" s="37"/>
      <c r="E859" s="16"/>
      <c r="F859" s="16"/>
      <c r="G859" s="16"/>
      <c r="H859" s="16"/>
      <c r="I859" s="64">
        <v>3.6</v>
      </c>
      <c r="J859" s="64">
        <v>3.92</v>
      </c>
      <c r="K859" s="64">
        <v>0.55220000000000002</v>
      </c>
      <c r="L859" s="64">
        <v>75.12</v>
      </c>
      <c r="M859" s="64">
        <v>5.5800000000000002E-2</v>
      </c>
      <c r="N859" s="64">
        <v>0.12139999999999999</v>
      </c>
      <c r="O859" s="64">
        <v>0.63570000000000004</v>
      </c>
      <c r="P859" s="64">
        <v>8.6199999999999999E-2</v>
      </c>
      <c r="Q859" s="64">
        <v>12.53</v>
      </c>
      <c r="R859" s="64">
        <v>1.5299999999999999E-2</v>
      </c>
      <c r="S859" s="64">
        <v>96.636600000000001</v>
      </c>
      <c r="T859" s="31"/>
      <c r="V859" s="64">
        <f t="shared" si="1141"/>
        <v>3.7252966267439049</v>
      </c>
      <c r="W859" s="64"/>
      <c r="X859" s="64">
        <f t="shared" si="1142"/>
        <v>4.0564341046766952</v>
      </c>
      <c r="Y859" s="64"/>
      <c r="Z859" s="64">
        <f t="shared" si="1143"/>
        <v>0.57141911035777337</v>
      </c>
      <c r="AA859" s="64"/>
      <c r="AB859" s="64">
        <f t="shared" si="1144"/>
        <v>77.734522944722812</v>
      </c>
      <c r="AC859" s="64"/>
      <c r="AD859" s="64">
        <f t="shared" si="1145"/>
        <v>5.7742097714530524E-2</v>
      </c>
      <c r="AE859" s="64"/>
      <c r="AF859" s="64">
        <f t="shared" si="1146"/>
        <v>0.12562528069075277</v>
      </c>
      <c r="AG859" s="64"/>
      <c r="AH859" s="64">
        <f t="shared" si="1147"/>
        <v>0.65782529600586115</v>
      </c>
      <c r="AI859" s="64"/>
      <c r="AJ859" s="64">
        <f t="shared" si="1148"/>
        <v>8.9200158118145717E-2</v>
      </c>
      <c r="AK859" s="64"/>
      <c r="AL859" s="64">
        <f t="shared" si="1149"/>
        <v>12.966101870305865</v>
      </c>
      <c r="AM859" s="64"/>
      <c r="AN859" s="64">
        <f t="shared" si="1150"/>
        <v>1.5832510663661592E-2</v>
      </c>
      <c r="AO859" s="64"/>
      <c r="AP859" s="64">
        <f t="shared" si="1151"/>
        <v>7.7817307314206001</v>
      </c>
      <c r="AQ859" s="64">
        <f t="shared" si="1152"/>
        <v>1.4234693877551025E-2</v>
      </c>
      <c r="AR859" s="64">
        <f t="shared" si="1153"/>
        <v>1346.236559139785</v>
      </c>
      <c r="AS859" s="64">
        <f t="shared" si="1154"/>
        <v>19.163265306122454</v>
      </c>
      <c r="AT859" s="64">
        <f t="shared" si="1155"/>
        <v>0.1909705836086204</v>
      </c>
      <c r="AU859" s="64">
        <f t="shared" si="1156"/>
        <v>4.5485996705107095</v>
      </c>
      <c r="AV859" s="64">
        <f t="shared" si="1157"/>
        <v>9.8960573476702507</v>
      </c>
      <c r="AW859" s="64">
        <f t="shared" si="1158"/>
        <v>7.3509052183173586E-3</v>
      </c>
      <c r="AX859" s="64">
        <f t="shared" si="1159"/>
        <v>18.02256532066508</v>
      </c>
      <c r="AY859" s="64"/>
      <c r="AZ859" s="64"/>
      <c r="BA859" s="64"/>
      <c r="BB859" s="64"/>
      <c r="BC859" s="64"/>
      <c r="BD859" s="64"/>
      <c r="BE859" s="64"/>
      <c r="BF859" s="64"/>
      <c r="BG859" s="64"/>
      <c r="BH859" s="64"/>
      <c r="BI859" s="64"/>
      <c r="BJ859" s="64"/>
      <c r="BK859" s="64"/>
      <c r="BL859" s="64"/>
      <c r="BM859" s="64"/>
      <c r="BN859" s="64"/>
      <c r="BO859" s="64"/>
      <c r="BP859" s="64"/>
      <c r="BQ859" s="64"/>
      <c r="BR859" s="64"/>
      <c r="BS859" s="64"/>
      <c r="BT859" s="64"/>
      <c r="BU859" s="64"/>
      <c r="BV859" s="64"/>
      <c r="BW859" s="64"/>
      <c r="BX859" s="64"/>
      <c r="BY859" s="64"/>
      <c r="BZ859" s="64"/>
      <c r="CA859" s="64"/>
      <c r="CB859" s="64"/>
      <c r="CC859" s="64"/>
      <c r="CD859" s="64"/>
      <c r="CE859" s="64"/>
      <c r="CF859" s="64"/>
      <c r="CG859" s="64"/>
      <c r="CH859" s="64"/>
      <c r="CI859" s="64"/>
      <c r="CJ859" s="64"/>
      <c r="CK859" s="64"/>
      <c r="CL859" s="64"/>
      <c r="CM859" s="64"/>
      <c r="CN859" s="64"/>
      <c r="CO859" s="64"/>
      <c r="CP859" s="64"/>
      <c r="CQ859" s="64"/>
      <c r="CR859" s="64"/>
      <c r="CS859" s="64"/>
      <c r="CT859" s="64"/>
      <c r="CU859" s="64"/>
      <c r="CV859" s="64"/>
      <c r="CW859" s="64"/>
      <c r="CX859" s="64"/>
      <c r="CY859" s="64"/>
      <c r="CZ859" s="64"/>
      <c r="DA859" s="64"/>
      <c r="DB859" s="64"/>
      <c r="DC859" s="64"/>
      <c r="DD859" s="64"/>
      <c r="DE859" s="64"/>
      <c r="DF859" s="64"/>
      <c r="DG859" s="64"/>
      <c r="DH859" s="64"/>
      <c r="DI859" s="64"/>
      <c r="DJ859" s="64"/>
      <c r="DK859" s="64"/>
      <c r="DL859" s="64"/>
      <c r="DM859" s="64"/>
      <c r="DN859" s="64"/>
      <c r="DO859" s="64"/>
      <c r="DP859" s="64"/>
      <c r="DQ859" s="64"/>
      <c r="DR859" s="64"/>
      <c r="DS859" s="64"/>
      <c r="DT859" s="64"/>
      <c r="DU859" s="64"/>
      <c r="DV859" s="64"/>
      <c r="DW859" s="64"/>
      <c r="DX859" s="64"/>
      <c r="DY859" s="64"/>
      <c r="DZ859" s="64"/>
      <c r="EA859" s="64"/>
      <c r="EB859" s="64"/>
      <c r="EC859" s="64"/>
      <c r="ED859" s="64"/>
      <c r="EE859" s="64"/>
      <c r="EF859" s="64"/>
      <c r="EG859" s="64"/>
      <c r="EH859" s="64"/>
      <c r="EI859" s="64"/>
      <c r="EJ859" s="64"/>
      <c r="EK859" s="64"/>
      <c r="EL859" s="64"/>
    </row>
    <row r="860" spans="1:142" s="30" customFormat="1">
      <c r="B860" s="31" t="s">
        <v>780</v>
      </c>
      <c r="C860" s="31" t="s">
        <v>506</v>
      </c>
      <c r="D860" s="37"/>
      <c r="E860" s="16"/>
      <c r="F860" s="16"/>
      <c r="G860" s="16"/>
      <c r="H860" s="16"/>
      <c r="I860" s="64">
        <v>3.78</v>
      </c>
      <c r="J860" s="64">
        <v>3.93</v>
      </c>
      <c r="K860" s="64">
        <v>0.50370000000000004</v>
      </c>
      <c r="L860" s="64">
        <v>74.900000000000006</v>
      </c>
      <c r="M860" s="64">
        <v>9.8599999999999993E-2</v>
      </c>
      <c r="N860" s="64">
        <v>6.5299999999999997E-2</v>
      </c>
      <c r="O860" s="64">
        <v>0.65720000000000001</v>
      </c>
      <c r="P860" s="64">
        <v>6.8500000000000005E-2</v>
      </c>
      <c r="Q860" s="64">
        <v>12.48</v>
      </c>
      <c r="R860" s="64">
        <v>3.6299999999999999E-2</v>
      </c>
      <c r="S860" s="64">
        <v>96.5197</v>
      </c>
      <c r="T860" s="31"/>
      <c r="V860" s="64">
        <f t="shared" si="1141"/>
        <v>3.9162989524418332</v>
      </c>
      <c r="W860" s="64"/>
      <c r="X860" s="64">
        <f t="shared" si="1142"/>
        <v>4.0717076410307955</v>
      </c>
      <c r="Y860" s="64"/>
      <c r="Z860" s="64">
        <f t="shared" si="1143"/>
        <v>0.52186237628173326</v>
      </c>
      <c r="AA860" s="64"/>
      <c r="AB860" s="64">
        <f t="shared" si="1144"/>
        <v>77.600738502088191</v>
      </c>
      <c r="AC860" s="64"/>
      <c r="AD860" s="64">
        <f t="shared" si="1145"/>
        <v>0.1021553112991441</v>
      </c>
      <c r="AE860" s="64"/>
      <c r="AF860" s="64">
        <f t="shared" si="1146"/>
        <v>6.7654582432394625E-2</v>
      </c>
      <c r="AG860" s="64"/>
      <c r="AH860" s="64">
        <f t="shared" si="1147"/>
        <v>0.68089726760443725</v>
      </c>
      <c r="AI860" s="64"/>
      <c r="AJ860" s="64">
        <f t="shared" si="1148"/>
        <v>7.0969967788959157E-2</v>
      </c>
      <c r="AK860" s="64"/>
      <c r="AL860" s="64">
        <f t="shared" si="1149"/>
        <v>12.930002890601608</v>
      </c>
      <c r="AM860" s="64"/>
      <c r="AN860" s="64">
        <f t="shared" si="1150"/>
        <v>3.7608902638528716E-2</v>
      </c>
      <c r="AO860" s="64"/>
      <c r="AP860" s="64">
        <f t="shared" si="1151"/>
        <v>7.9880065934726288</v>
      </c>
      <c r="AQ860" s="64">
        <f t="shared" si="1152"/>
        <v>2.5089058524173018E-2</v>
      </c>
      <c r="AR860" s="64">
        <f t="shared" si="1153"/>
        <v>759.63488843813411</v>
      </c>
      <c r="AS860" s="64">
        <f t="shared" si="1154"/>
        <v>19.05852417302799</v>
      </c>
      <c r="AT860" s="64">
        <f t="shared" si="1155"/>
        <v>9.9360925136944597E-2</v>
      </c>
      <c r="AU860" s="64">
        <f t="shared" si="1156"/>
        <v>7.7136294027565109</v>
      </c>
      <c r="AV860" s="64">
        <f t="shared" si="1157"/>
        <v>5.1085192697768784</v>
      </c>
      <c r="AW860" s="64">
        <f t="shared" si="1158"/>
        <v>6.7249666221628835E-3</v>
      </c>
      <c r="AX860" s="64">
        <f t="shared" si="1159"/>
        <v>11.476274165202106</v>
      </c>
      <c r="AY860" s="64"/>
      <c r="AZ860" s="64"/>
      <c r="BA860" s="64"/>
      <c r="BB860" s="64"/>
      <c r="BC860" s="64"/>
      <c r="BD860" s="64"/>
      <c r="BE860" s="64"/>
      <c r="BF860" s="64"/>
      <c r="BG860" s="64"/>
      <c r="BH860" s="64"/>
      <c r="BI860" s="64"/>
      <c r="BJ860" s="64"/>
      <c r="BK860" s="64"/>
      <c r="BL860" s="64"/>
      <c r="BM860" s="64"/>
      <c r="BN860" s="64"/>
      <c r="BO860" s="64"/>
      <c r="BP860" s="64"/>
      <c r="BQ860" s="64"/>
      <c r="BR860" s="64"/>
      <c r="BS860" s="64"/>
      <c r="BT860" s="64"/>
      <c r="BU860" s="64"/>
      <c r="BV860" s="64"/>
      <c r="BW860" s="64"/>
      <c r="BX860" s="64"/>
      <c r="BY860" s="64"/>
      <c r="BZ860" s="64"/>
      <c r="CA860" s="64"/>
      <c r="CB860" s="64"/>
      <c r="CC860" s="64"/>
      <c r="CD860" s="64"/>
      <c r="CE860" s="64"/>
      <c r="CF860" s="64"/>
      <c r="CG860" s="64"/>
      <c r="CH860" s="64"/>
      <c r="CI860" s="64"/>
      <c r="CJ860" s="64"/>
      <c r="CK860" s="64"/>
      <c r="CL860" s="64"/>
      <c r="CM860" s="64"/>
      <c r="CN860" s="64"/>
      <c r="CO860" s="64"/>
      <c r="CP860" s="64"/>
      <c r="CQ860" s="64"/>
      <c r="CR860" s="64"/>
      <c r="CS860" s="64"/>
      <c r="CT860" s="64"/>
      <c r="CU860" s="64"/>
      <c r="CV860" s="64"/>
      <c r="CW860" s="64"/>
      <c r="CX860" s="64"/>
      <c r="CY860" s="64"/>
      <c r="CZ860" s="64"/>
      <c r="DA860" s="64"/>
      <c r="DB860" s="64"/>
      <c r="DC860" s="64"/>
      <c r="DD860" s="64"/>
      <c r="DE860" s="64"/>
      <c r="DF860" s="64"/>
      <c r="DG860" s="64"/>
      <c r="DH860" s="64"/>
      <c r="DI860" s="64"/>
      <c r="DJ860" s="64"/>
      <c r="DK860" s="64"/>
      <c r="DL860" s="64"/>
      <c r="DM860" s="64"/>
      <c r="DN860" s="64"/>
      <c r="DO860" s="64"/>
      <c r="DP860" s="64"/>
      <c r="DQ860" s="64"/>
      <c r="DR860" s="64"/>
      <c r="DS860" s="64"/>
      <c r="DT860" s="64"/>
      <c r="DU860" s="64"/>
      <c r="DV860" s="64"/>
      <c r="DW860" s="64"/>
      <c r="DX860" s="64"/>
      <c r="DY860" s="64"/>
      <c r="DZ860" s="64"/>
      <c r="EA860" s="64"/>
      <c r="EB860" s="64"/>
      <c r="EC860" s="64"/>
      <c r="ED860" s="64"/>
      <c r="EE860" s="64"/>
      <c r="EF860" s="64"/>
      <c r="EG860" s="64"/>
      <c r="EH860" s="64"/>
      <c r="EI860" s="64"/>
      <c r="EJ860" s="64"/>
      <c r="EK860" s="64"/>
      <c r="EL860" s="64"/>
    </row>
    <row r="861" spans="1:142" s="30" customFormat="1">
      <c r="B861" s="31" t="s">
        <v>781</v>
      </c>
      <c r="C861" s="31" t="s">
        <v>506</v>
      </c>
      <c r="D861" s="37"/>
      <c r="E861" s="16"/>
      <c r="F861" s="16"/>
      <c r="G861" s="16"/>
      <c r="H861" s="16"/>
      <c r="I861" s="64">
        <v>3.6</v>
      </c>
      <c r="J861" s="64">
        <v>4.0199999999999996</v>
      </c>
      <c r="K861" s="64">
        <v>0.53920000000000001</v>
      </c>
      <c r="L861" s="64">
        <v>74.569999999999993</v>
      </c>
      <c r="M861" s="64">
        <v>0.1075</v>
      </c>
      <c r="N861" s="64">
        <v>0.10929999999999999</v>
      </c>
      <c r="O861" s="64">
        <v>0.65500000000000003</v>
      </c>
      <c r="P861" s="64">
        <v>6.6500000000000004E-2</v>
      </c>
      <c r="Q861" s="64">
        <v>12.56</v>
      </c>
      <c r="R861" s="64">
        <v>3.3700000000000001E-2</v>
      </c>
      <c r="S861" s="64">
        <v>96.261200000000002</v>
      </c>
      <c r="T861" s="31"/>
      <c r="V861" s="64">
        <f t="shared" si="1141"/>
        <v>3.7398245606744984</v>
      </c>
      <c r="W861" s="64"/>
      <c r="X861" s="64">
        <f t="shared" si="1142"/>
        <v>4.1761374260865223</v>
      </c>
      <c r="Y861" s="64"/>
      <c r="Z861" s="64">
        <f t="shared" si="1143"/>
        <v>0.56014261197658033</v>
      </c>
      <c r="AA861" s="64"/>
      <c r="AB861" s="64">
        <f t="shared" si="1144"/>
        <v>77.466310413749255</v>
      </c>
      <c r="AC861" s="64"/>
      <c r="AD861" s="64">
        <f t="shared" si="1145"/>
        <v>0.11167531674236349</v>
      </c>
      <c r="AE861" s="64"/>
      <c r="AF861" s="64">
        <f t="shared" si="1146"/>
        <v>0.11354522902270073</v>
      </c>
      <c r="AG861" s="64"/>
      <c r="AH861" s="64">
        <f t="shared" si="1147"/>
        <v>0.6804403020116101</v>
      </c>
      <c r="AI861" s="64"/>
      <c r="AJ861" s="64">
        <f t="shared" si="1148"/>
        <v>6.9082870356903928E-2</v>
      </c>
      <c r="AK861" s="64"/>
      <c r="AL861" s="64">
        <f t="shared" si="1149"/>
        <v>13.047832356131028</v>
      </c>
      <c r="AM861" s="64"/>
      <c r="AN861" s="64">
        <f t="shared" si="1150"/>
        <v>3.5008913248536271E-2</v>
      </c>
      <c r="AO861" s="64"/>
      <c r="AP861" s="64">
        <f t="shared" si="1151"/>
        <v>7.9159619867610207</v>
      </c>
      <c r="AQ861" s="64">
        <f t="shared" si="1152"/>
        <v>2.6741293532338312E-2</v>
      </c>
      <c r="AR861" s="64">
        <f t="shared" si="1153"/>
        <v>693.67441860465112</v>
      </c>
      <c r="AS861" s="64">
        <f t="shared" si="1154"/>
        <v>18.549751243781095</v>
      </c>
      <c r="AT861" s="64">
        <f t="shared" si="1155"/>
        <v>0.16687022900763357</v>
      </c>
      <c r="AU861" s="64">
        <f t="shared" si="1156"/>
        <v>4.9332113449222321</v>
      </c>
      <c r="AV861" s="64">
        <f t="shared" si="1157"/>
        <v>5.0158139534883714</v>
      </c>
      <c r="AW861" s="64">
        <f t="shared" si="1158"/>
        <v>7.2307898618747483E-3</v>
      </c>
      <c r="AX861" s="64">
        <f t="shared" si="1159"/>
        <v>16.854279105628375</v>
      </c>
      <c r="AY861" s="64"/>
      <c r="AZ861" s="64"/>
      <c r="BA861" s="64"/>
      <c r="BB861" s="64"/>
      <c r="BC861" s="64"/>
      <c r="BD861" s="64"/>
      <c r="BE861" s="64"/>
      <c r="BF861" s="64"/>
      <c r="BG861" s="64"/>
      <c r="BH861" s="64"/>
      <c r="BI861" s="64"/>
      <c r="BJ861" s="64"/>
      <c r="BK861" s="64"/>
      <c r="BL861" s="64"/>
      <c r="BM861" s="64"/>
      <c r="BN861" s="64"/>
      <c r="BO861" s="64"/>
      <c r="BP861" s="64"/>
      <c r="BQ861" s="64"/>
      <c r="BR861" s="64"/>
      <c r="BS861" s="64"/>
      <c r="BT861" s="64"/>
      <c r="BU861" s="64"/>
      <c r="BV861" s="64"/>
      <c r="BW861" s="64"/>
      <c r="BX861" s="64"/>
      <c r="BY861" s="64"/>
      <c r="BZ861" s="64"/>
      <c r="CA861" s="64"/>
      <c r="CB861" s="64"/>
      <c r="CC861" s="64"/>
      <c r="CD861" s="64"/>
      <c r="CE861" s="64"/>
      <c r="CF861" s="64"/>
      <c r="CG861" s="64"/>
      <c r="CH861" s="64"/>
      <c r="CI861" s="64"/>
      <c r="CJ861" s="64"/>
      <c r="CK861" s="64"/>
      <c r="CL861" s="64"/>
      <c r="CM861" s="64"/>
      <c r="CN861" s="64"/>
      <c r="CO861" s="64"/>
      <c r="CP861" s="64"/>
      <c r="CQ861" s="64"/>
      <c r="CR861" s="64"/>
      <c r="CS861" s="64"/>
      <c r="CT861" s="64"/>
      <c r="CU861" s="64"/>
      <c r="CV861" s="64"/>
      <c r="CW861" s="64"/>
      <c r="CX861" s="64"/>
      <c r="CY861" s="64"/>
      <c r="CZ861" s="64"/>
      <c r="DA861" s="64"/>
      <c r="DB861" s="64"/>
      <c r="DC861" s="64"/>
      <c r="DD861" s="64"/>
      <c r="DE861" s="64"/>
      <c r="DF861" s="64"/>
      <c r="DG861" s="64"/>
      <c r="DH861" s="64"/>
      <c r="DI861" s="64"/>
      <c r="DJ861" s="64"/>
      <c r="DK861" s="64"/>
      <c r="DL861" s="64"/>
      <c r="DM861" s="64"/>
      <c r="DN861" s="64"/>
      <c r="DO861" s="64"/>
      <c r="DP861" s="64"/>
      <c r="DQ861" s="64"/>
      <c r="DR861" s="64"/>
      <c r="DS861" s="64"/>
      <c r="DT861" s="64"/>
      <c r="DU861" s="64"/>
      <c r="DV861" s="64"/>
      <c r="DW861" s="64"/>
      <c r="DX861" s="64"/>
      <c r="DY861" s="64"/>
      <c r="DZ861" s="64"/>
      <c r="EA861" s="64"/>
      <c r="EB861" s="64"/>
      <c r="EC861" s="64"/>
      <c r="ED861" s="64"/>
      <c r="EE861" s="64"/>
      <c r="EF861" s="64"/>
      <c r="EG861" s="64"/>
      <c r="EH861" s="64"/>
      <c r="EI861" s="64"/>
      <c r="EJ861" s="64"/>
      <c r="EK861" s="64"/>
      <c r="EL861" s="64"/>
    </row>
    <row r="862" spans="1:142" s="30" customFormat="1">
      <c r="B862" s="31" t="s">
        <v>782</v>
      </c>
      <c r="C862" s="31" t="s">
        <v>506</v>
      </c>
      <c r="D862" s="37"/>
      <c r="E862" s="16"/>
      <c r="F862" s="16"/>
      <c r="G862" s="16"/>
      <c r="H862" s="16"/>
      <c r="I862" s="64">
        <v>3.76</v>
      </c>
      <c r="J862" s="64">
        <v>3.93</v>
      </c>
      <c r="K862" s="64">
        <v>0.56369999999999998</v>
      </c>
      <c r="L862" s="64">
        <v>74.569999999999993</v>
      </c>
      <c r="M862" s="64">
        <v>8.3400000000000002E-2</v>
      </c>
      <c r="N862" s="64">
        <v>5.3800000000000001E-2</v>
      </c>
      <c r="O862" s="64">
        <v>0.59279999999999999</v>
      </c>
      <c r="P862" s="64">
        <v>0.1149</v>
      </c>
      <c r="Q862" s="64">
        <v>12.63</v>
      </c>
      <c r="R862" s="64">
        <v>1.12E-2</v>
      </c>
      <c r="S862" s="64">
        <v>96.309799999999996</v>
      </c>
      <c r="T862" s="31"/>
      <c r="V862" s="64">
        <f t="shared" si="1141"/>
        <v>3.9040679141686518</v>
      </c>
      <c r="W862" s="64"/>
      <c r="X862" s="64">
        <f t="shared" si="1142"/>
        <v>4.0805816230539369</v>
      </c>
      <c r="Y862" s="64"/>
      <c r="Z862" s="64">
        <f t="shared" si="1143"/>
        <v>0.58529869234491194</v>
      </c>
      <c r="AA862" s="64"/>
      <c r="AB862" s="64">
        <f t="shared" si="1144"/>
        <v>77.427219244562849</v>
      </c>
      <c r="AC862" s="64"/>
      <c r="AD862" s="64">
        <f t="shared" si="1145"/>
        <v>8.659554894725148E-2</v>
      </c>
      <c r="AE862" s="64"/>
      <c r="AF862" s="64">
        <f t="shared" si="1146"/>
        <v>5.5861397282519543E-2</v>
      </c>
      <c r="AG862" s="64"/>
      <c r="AH862" s="64">
        <f t="shared" si="1147"/>
        <v>0.61551368604233425</v>
      </c>
      <c r="AI862" s="64"/>
      <c r="AJ862" s="64">
        <f t="shared" si="1148"/>
        <v>0.11930250088776012</v>
      </c>
      <c r="AK862" s="64"/>
      <c r="AL862" s="64">
        <f t="shared" si="1149"/>
        <v>13.113930254242041</v>
      </c>
      <c r="AM862" s="64"/>
      <c r="AN862" s="64">
        <f t="shared" si="1150"/>
        <v>1.1629138467736409E-2</v>
      </c>
      <c r="AO862" s="64"/>
      <c r="AP862" s="64">
        <f t="shared" si="1151"/>
        <v>7.9846495372225892</v>
      </c>
      <c r="AQ862" s="64">
        <f t="shared" ref="AQ862" si="1160">AD862/X862</f>
        <v>2.1221374045801527E-2</v>
      </c>
      <c r="AR862" s="64">
        <f t="shared" ref="AR862" si="1161">AB862/AD862</f>
        <v>894.12470023980802</v>
      </c>
      <c r="AS862" s="64">
        <f t="shared" ref="AS862" si="1162">AB862/X862</f>
        <v>18.974554707379131</v>
      </c>
      <c r="AT862" s="64">
        <f t="shared" ref="AT862" si="1163">AF862/AH862</f>
        <v>9.0755735492577608E-2</v>
      </c>
      <c r="AU862" s="64">
        <f t="shared" ref="AU862" si="1164">Z862/AF862</f>
        <v>10.477695167286244</v>
      </c>
      <c r="AV862" s="64">
        <f t="shared" ref="AV862" si="1165">Z862/AD862</f>
        <v>6.758992805755395</v>
      </c>
      <c r="AW862" s="64">
        <f t="shared" ref="AW862" si="1166">Z862/AB862</f>
        <v>7.5593402172455422E-3</v>
      </c>
      <c r="AX862" s="64">
        <f t="shared" ref="AX862" si="1167">AF862/(Z862+AF862)*100</f>
        <v>8.7125506072874526</v>
      </c>
      <c r="AY862" s="64"/>
      <c r="AZ862" s="64"/>
      <c r="BA862" s="64"/>
      <c r="BB862" s="64"/>
      <c r="BC862" s="64"/>
      <c r="BD862" s="64"/>
      <c r="BE862" s="64"/>
      <c r="BF862" s="64"/>
      <c r="BG862" s="64"/>
      <c r="BH862" s="64"/>
      <c r="BI862" s="64"/>
      <c r="BJ862" s="64"/>
      <c r="BK862" s="64"/>
      <c r="BL862" s="64"/>
      <c r="BM862" s="64"/>
      <c r="BN862" s="64"/>
      <c r="BO862" s="64"/>
      <c r="BP862" s="64"/>
      <c r="BQ862" s="64"/>
      <c r="BR862" s="64"/>
      <c r="BS862" s="64"/>
      <c r="BT862" s="64"/>
      <c r="BU862" s="64"/>
      <c r="BV862" s="64"/>
      <c r="BW862" s="64"/>
      <c r="BX862" s="64"/>
      <c r="BY862" s="64"/>
      <c r="BZ862" s="64"/>
      <c r="CA862" s="64"/>
      <c r="CB862" s="64"/>
      <c r="CC862" s="64"/>
      <c r="CD862" s="64"/>
      <c r="CE862" s="64"/>
      <c r="CF862" s="64"/>
      <c r="CG862" s="64"/>
      <c r="CH862" s="64"/>
      <c r="CI862" s="64"/>
      <c r="CJ862" s="64"/>
      <c r="CK862" s="64"/>
      <c r="CL862" s="64"/>
      <c r="CM862" s="64"/>
      <c r="CN862" s="64"/>
      <c r="CO862" s="64"/>
      <c r="CP862" s="64"/>
      <c r="CQ862" s="64"/>
      <c r="CR862" s="64"/>
      <c r="CS862" s="64"/>
      <c r="CT862" s="64"/>
      <c r="CU862" s="64"/>
      <c r="CV862" s="64"/>
      <c r="CW862" s="64"/>
      <c r="CX862" s="64"/>
      <c r="CY862" s="64"/>
      <c r="CZ862" s="64"/>
      <c r="DA862" s="64"/>
      <c r="DB862" s="64"/>
      <c r="DC862" s="64"/>
      <c r="DD862" s="64"/>
      <c r="DE862" s="64"/>
      <c r="DF862" s="64"/>
      <c r="DG862" s="64"/>
      <c r="DH862" s="64"/>
      <c r="DI862" s="64"/>
      <c r="DJ862" s="64"/>
      <c r="DK862" s="64"/>
      <c r="DL862" s="64"/>
      <c r="DM862" s="64"/>
      <c r="DN862" s="64"/>
      <c r="DO862" s="64"/>
      <c r="DP862" s="64"/>
      <c r="DQ862" s="64"/>
      <c r="DR862" s="64"/>
      <c r="DS862" s="64"/>
      <c r="DT862" s="64"/>
      <c r="DU862" s="64"/>
      <c r="DV862" s="64"/>
      <c r="DW862" s="64"/>
      <c r="DX862" s="64"/>
      <c r="DY862" s="64"/>
      <c r="DZ862" s="64"/>
      <c r="EA862" s="64"/>
      <c r="EB862" s="64"/>
      <c r="EC862" s="64"/>
      <c r="ED862" s="64"/>
      <c r="EE862" s="64"/>
      <c r="EF862" s="64"/>
      <c r="EG862" s="64"/>
      <c r="EH862" s="64"/>
      <c r="EI862" s="64"/>
      <c r="EJ862" s="64"/>
      <c r="EK862" s="64"/>
      <c r="EL862" s="64"/>
    </row>
    <row r="863" spans="1:142" s="44" customFormat="1">
      <c r="B863" s="39" t="s">
        <v>783</v>
      </c>
      <c r="C863" s="40"/>
      <c r="D863" s="40"/>
      <c r="E863" s="91"/>
      <c r="F863" s="91"/>
      <c r="G863" s="91"/>
      <c r="H863" s="91"/>
      <c r="I863" s="72">
        <f t="shared" ref="I863:S863" si="1168">AVERAGE(I848:I862)</f>
        <v>3.7573333333333334</v>
      </c>
      <c r="J863" s="72">
        <f t="shared" si="1168"/>
        <v>3.9853333333333327</v>
      </c>
      <c r="K863" s="72">
        <f t="shared" si="1168"/>
        <v>0.52765999999999991</v>
      </c>
      <c r="L863" s="72">
        <f t="shared" si="1168"/>
        <v>74.791999999999987</v>
      </c>
      <c r="M863" s="72">
        <f t="shared" si="1168"/>
        <v>9.1466666666666654E-2</v>
      </c>
      <c r="N863" s="72">
        <f t="shared" si="1168"/>
        <v>9.2893333333333314E-2</v>
      </c>
      <c r="O863" s="72">
        <f t="shared" si="1168"/>
        <v>0.63814666666666675</v>
      </c>
      <c r="P863" s="72">
        <f t="shared" si="1168"/>
        <v>7.5086666666666677E-2</v>
      </c>
      <c r="Q863" s="72">
        <f t="shared" si="1168"/>
        <v>12.558666666666664</v>
      </c>
      <c r="R863" s="72">
        <f t="shared" si="1168"/>
        <v>1.9306666666666663E-2</v>
      </c>
      <c r="S863" s="72">
        <f t="shared" si="1168"/>
        <v>96.537960000000012</v>
      </c>
      <c r="T863" s="45"/>
      <c r="U863" s="45"/>
      <c r="V863" s="72">
        <f t="shared" ref="V863:CW863" si="1169">AVERAGE(V848:V862)</f>
        <v>3.8920256485371238</v>
      </c>
      <c r="W863" s="72"/>
      <c r="X863" s="72">
        <f t="shared" si="1169"/>
        <v>4.1283097930886674</v>
      </c>
      <c r="Y863" s="72"/>
      <c r="Z863" s="72">
        <f t="shared" si="1169"/>
        <v>0.54655396201231932</v>
      </c>
      <c r="AA863" s="72"/>
      <c r="AB863" s="72">
        <f t="shared" si="1169"/>
        <v>77.474158937548481</v>
      </c>
      <c r="AC863" s="72"/>
      <c r="AD863" s="72">
        <f t="shared" si="1169"/>
        <v>9.4748737902819111E-2</v>
      </c>
      <c r="AE863" s="72"/>
      <c r="AF863" s="72">
        <f t="shared" si="1169"/>
        <v>9.6216897182128613E-2</v>
      </c>
      <c r="AG863" s="72"/>
      <c r="AH863" s="72">
        <f t="shared" si="1169"/>
        <v>0.66102202074412497</v>
      </c>
      <c r="AI863" s="72"/>
      <c r="AJ863" s="72">
        <f t="shared" si="1169"/>
        <v>7.7810623007023544E-2</v>
      </c>
      <c r="AK863" s="72"/>
      <c r="AL863" s="72">
        <f t="shared" si="1169"/>
        <v>13.009083108497725</v>
      </c>
      <c r="AM863" s="72"/>
      <c r="AN863" s="72">
        <f t="shared" si="1169"/>
        <v>2.0001242068206929E-2</v>
      </c>
      <c r="AO863" s="72"/>
      <c r="AP863" s="72">
        <f t="shared" si="1169"/>
        <v>8.0203354416257913</v>
      </c>
      <c r="AQ863" s="72"/>
      <c r="AR863" s="72"/>
      <c r="AS863" s="72"/>
      <c r="AT863" s="72"/>
      <c r="AU863" s="72"/>
      <c r="AV863" s="72"/>
      <c r="AW863" s="72"/>
      <c r="AX863" s="72">
        <f t="shared" si="1169"/>
        <v>14.950594976089031</v>
      </c>
      <c r="AY863" s="72">
        <f t="shared" si="1169"/>
        <v>54.169999999999995</v>
      </c>
      <c r="AZ863" s="72"/>
      <c r="BA863" s="72"/>
      <c r="BB863" s="72"/>
      <c r="BC863" s="72">
        <f t="shared" si="1169"/>
        <v>4717.03</v>
      </c>
      <c r="BD863" s="72">
        <f t="shared" si="1169"/>
        <v>3.9666666666666663</v>
      </c>
      <c r="BE863" s="72"/>
      <c r="BF863" s="72"/>
      <c r="BG863" s="72" t="e">
        <f t="shared" si="1169"/>
        <v>#DIV/0!</v>
      </c>
      <c r="BH863" s="72"/>
      <c r="BI863" s="72">
        <f t="shared" si="1169"/>
        <v>0.17633333333333334</v>
      </c>
      <c r="BJ863" s="72"/>
      <c r="BK863" s="72"/>
      <c r="BL863" s="72"/>
      <c r="BM863" s="72">
        <f t="shared" si="1169"/>
        <v>125.41000000000001</v>
      </c>
      <c r="BN863" s="72">
        <f t="shared" si="1169"/>
        <v>84.316666666666677</v>
      </c>
      <c r="BO863" s="72">
        <f t="shared" si="1169"/>
        <v>11.51</v>
      </c>
      <c r="BP863" s="72">
        <f t="shared" si="1169"/>
        <v>50.626666666666665</v>
      </c>
      <c r="BQ863" s="72">
        <f t="shared" si="1169"/>
        <v>9.15</v>
      </c>
      <c r="BR863" s="72"/>
      <c r="BS863" s="72">
        <f t="shared" si="1169"/>
        <v>4.543333333333333</v>
      </c>
      <c r="BT863" s="72">
        <f t="shared" si="1169"/>
        <v>1097.9633333333334</v>
      </c>
      <c r="BU863" s="72">
        <f t="shared" si="1169"/>
        <v>13.456666666666669</v>
      </c>
      <c r="BV863" s="72">
        <f t="shared" si="1169"/>
        <v>29.50333333333333</v>
      </c>
      <c r="BW863" s="72">
        <f t="shared" si="1169"/>
        <v>3.1333333333333329</v>
      </c>
      <c r="BX863" s="72">
        <f t="shared" si="1169"/>
        <v>11.18</v>
      </c>
      <c r="BY863" s="72">
        <f t="shared" si="1169"/>
        <v>2.2233333333333332</v>
      </c>
      <c r="BZ863" s="72">
        <f t="shared" si="1169"/>
        <v>0.41199999999999998</v>
      </c>
      <c r="CA863" s="72">
        <f t="shared" si="1169"/>
        <v>1.6933333333333334</v>
      </c>
      <c r="CB863" s="72">
        <f t="shared" si="1169"/>
        <v>0.28999999999999998</v>
      </c>
      <c r="CC863" s="72">
        <f t="shared" si="1169"/>
        <v>1.8666666666666665</v>
      </c>
      <c r="CD863" s="72">
        <f t="shared" si="1169"/>
        <v>0.33600000000000002</v>
      </c>
      <c r="CE863" s="72">
        <f t="shared" si="1169"/>
        <v>1.0533333333333335</v>
      </c>
      <c r="CF863" s="72">
        <f t="shared" si="1169"/>
        <v>0.17200000000000001</v>
      </c>
      <c r="CG863" s="72">
        <f t="shared" si="1169"/>
        <v>1.2</v>
      </c>
      <c r="CH863" s="72">
        <f t="shared" si="1169"/>
        <v>0.16300000000000001</v>
      </c>
      <c r="CI863" s="72">
        <f t="shared" si="1169"/>
        <v>2.2200000000000002</v>
      </c>
      <c r="CJ863" s="72">
        <f t="shared" si="1169"/>
        <v>0.76300000000000001</v>
      </c>
      <c r="CK863" s="72">
        <f t="shared" si="1169"/>
        <v>21.61</v>
      </c>
      <c r="CL863" s="72">
        <f t="shared" si="1169"/>
        <v>8.0399999999999991</v>
      </c>
      <c r="CM863" s="72">
        <f t="shared" si="1169"/>
        <v>3.5833333333333335</v>
      </c>
      <c r="CN863" s="72">
        <f t="shared" si="1169"/>
        <v>1.6734180794894282</v>
      </c>
      <c r="CO863" s="72">
        <f t="shared" si="1169"/>
        <v>11.233744464347913</v>
      </c>
      <c r="CP863" s="72">
        <f t="shared" si="1169"/>
        <v>9.3178776426006795</v>
      </c>
      <c r="CQ863" s="72">
        <f t="shared" si="1169"/>
        <v>6.0635264149327854</v>
      </c>
      <c r="CR863" s="72">
        <f t="shared" si="1169"/>
        <v>24.665133477633475</v>
      </c>
      <c r="CS863" s="72">
        <f t="shared" si="1169"/>
        <v>11.14143317776813</v>
      </c>
      <c r="CT863" s="72">
        <f t="shared" si="1169"/>
        <v>1.9354802102612323</v>
      </c>
      <c r="CU863" s="72">
        <f t="shared" si="1169"/>
        <v>4.7105882492830977</v>
      </c>
      <c r="CV863" s="72">
        <f t="shared" si="1169"/>
        <v>7.3051369130098062E-2</v>
      </c>
      <c r="CW863" s="72">
        <f t="shared" si="1169"/>
        <v>37.20118048346793</v>
      </c>
      <c r="CX863" s="72">
        <f t="shared" ref="CX863:EL863" si="1170">AVERAGE(CX848:CX862)</f>
        <v>1.3703374712818677</v>
      </c>
      <c r="CY863" s="72">
        <f t="shared" si="1170"/>
        <v>0.446189599891061</v>
      </c>
      <c r="CZ863" s="72">
        <f t="shared" si="1170"/>
        <v>81.650813929282336</v>
      </c>
      <c r="DA863" s="72">
        <f t="shared" si="1170"/>
        <v>0.16614122285633728</v>
      </c>
      <c r="DB863" s="72">
        <f t="shared" si="1170"/>
        <v>8.7632675091649119</v>
      </c>
      <c r="DC863" s="72">
        <f t="shared" si="1170"/>
        <v>12.023124076706109</v>
      </c>
      <c r="DD863" s="72">
        <f t="shared" si="1170"/>
        <v>136.62999434091233</v>
      </c>
      <c r="DE863" s="72">
        <f t="shared" si="1170"/>
        <v>10.567740369590755</v>
      </c>
      <c r="DF863" s="72">
        <f t="shared" si="1170"/>
        <v>120.05183717793523</v>
      </c>
      <c r="DG863" s="72">
        <f t="shared" si="1170"/>
        <v>1.1393005821142865</v>
      </c>
      <c r="DH863" s="72">
        <f t="shared" si="1170"/>
        <v>56.485169491525426</v>
      </c>
      <c r="DI863" s="72">
        <f t="shared" si="1170"/>
        <v>11.230579193104608</v>
      </c>
      <c r="DJ863" s="72">
        <f t="shared" si="1170"/>
        <v>1.4869340455393674</v>
      </c>
      <c r="DK863" s="72">
        <f t="shared" si="1170"/>
        <v>21.706364203744915</v>
      </c>
      <c r="DL863" s="72" t="e">
        <f t="shared" si="1170"/>
        <v>#REF!</v>
      </c>
      <c r="DM863" s="72">
        <f t="shared" si="1170"/>
        <v>5.5323985107168916</v>
      </c>
      <c r="DN863" s="72">
        <f t="shared" si="1170"/>
        <v>11.877678371377407</v>
      </c>
      <c r="DO863" s="72">
        <f t="shared" si="1170"/>
        <v>1.4708366180423464</v>
      </c>
      <c r="DP863" s="72">
        <f t="shared" si="1170"/>
        <v>1.8574289694979349</v>
      </c>
      <c r="DQ863" s="72">
        <f t="shared" si="1170"/>
        <v>0.21264034959846059</v>
      </c>
      <c r="DR863" s="72">
        <f t="shared" si="1170"/>
        <v>0.18093647533094256</v>
      </c>
      <c r="DS863" s="72">
        <f t="shared" si="1170"/>
        <v>71.793644465512529</v>
      </c>
      <c r="DT863" s="72">
        <f t="shared" si="1170"/>
        <v>13.310841717796217</v>
      </c>
      <c r="DU863" s="72">
        <f t="shared" si="1170"/>
        <v>0.19900304321760612</v>
      </c>
      <c r="DV863" s="72">
        <f t="shared" si="1170"/>
        <v>4.3889008871255943E-2</v>
      </c>
      <c r="DW863" s="72">
        <f t="shared" si="1170"/>
        <v>7.3415204283128421E-2</v>
      </c>
      <c r="DX863" s="72" t="e">
        <f t="shared" si="1170"/>
        <v>#REF!</v>
      </c>
      <c r="DY863" s="72">
        <f t="shared" si="1170"/>
        <v>15.593592878013155</v>
      </c>
      <c r="DZ863" s="72" t="e">
        <f t="shared" si="1170"/>
        <v>#REF!</v>
      </c>
      <c r="EA863" s="72">
        <f t="shared" si="1170"/>
        <v>22.804177734941266</v>
      </c>
      <c r="EB863" s="72">
        <f t="shared" si="1170"/>
        <v>2.5532513427561963</v>
      </c>
      <c r="EC863" s="72">
        <f t="shared" si="1170"/>
        <v>27.59969410299114</v>
      </c>
      <c r="ED863" s="72">
        <f t="shared" si="1170"/>
        <v>8.2425904432888579</v>
      </c>
      <c r="EE863" s="72">
        <f t="shared" si="1170"/>
        <v>7.5538348312476797</v>
      </c>
      <c r="EF863" s="72">
        <f t="shared" si="1170"/>
        <v>0.26658792467396242</v>
      </c>
      <c r="EG863" s="72">
        <f t="shared" si="1170"/>
        <v>8.1650813929282346</v>
      </c>
      <c r="EH863" s="72">
        <f t="shared" si="1170"/>
        <v>24.495244178784699</v>
      </c>
      <c r="EI863" s="72">
        <f t="shared" si="1170"/>
        <v>6.0856383617885799</v>
      </c>
      <c r="EJ863" s="72">
        <f t="shared" si="1170"/>
        <v>22.309479994553055</v>
      </c>
      <c r="EK863" s="72">
        <f t="shared" si="1170"/>
        <v>36.997700216450212</v>
      </c>
      <c r="EL863" s="72">
        <f t="shared" si="1170"/>
        <v>0.73999999999999988</v>
      </c>
    </row>
    <row r="864" spans="1:142" s="41" customFormat="1">
      <c r="B864" s="46" t="s">
        <v>784</v>
      </c>
      <c r="C864" s="43"/>
      <c r="D864" s="43"/>
      <c r="E864" s="92"/>
      <c r="F864" s="92"/>
      <c r="G864" s="92"/>
      <c r="H864" s="92"/>
      <c r="I864" s="71">
        <f t="shared" ref="I864:S864" si="1171">STDEV(I848:I862)</f>
        <v>8.4807906190289481E-2</v>
      </c>
      <c r="J864" s="71">
        <f t="shared" si="1171"/>
        <v>5.5916604570258585E-2</v>
      </c>
      <c r="K864" s="71">
        <f t="shared" si="1171"/>
        <v>4.9322869224847701E-2</v>
      </c>
      <c r="L864" s="71">
        <f t="shared" si="1171"/>
        <v>0.25518060830937522</v>
      </c>
      <c r="M864" s="71">
        <f t="shared" si="1171"/>
        <v>2.6404319632175651E-2</v>
      </c>
      <c r="N864" s="71">
        <f t="shared" si="1171"/>
        <v>2.1121737843364394E-2</v>
      </c>
      <c r="O864" s="71">
        <f t="shared" si="1171"/>
        <v>2.2887827915000287E-2</v>
      </c>
      <c r="P864" s="71">
        <f t="shared" si="1171"/>
        <v>4.0796163451738345E-2</v>
      </c>
      <c r="Q864" s="71">
        <f t="shared" si="1171"/>
        <v>8.2363884827086439E-2</v>
      </c>
      <c r="R864" s="71">
        <f t="shared" si="1171"/>
        <v>1.4711825499366466E-2</v>
      </c>
      <c r="S864" s="71">
        <f t="shared" si="1171"/>
        <v>0.25138673052831323</v>
      </c>
      <c r="T864" s="42"/>
      <c r="U864" s="42"/>
      <c r="V864" s="71">
        <f t="shared" ref="V864:CW864" si="1172">STDEV(V848:V862)</f>
        <v>8.463303847935337E-2</v>
      </c>
      <c r="W864" s="71"/>
      <c r="X864" s="71">
        <f t="shared" si="1172"/>
        <v>6.1046833685686371E-2</v>
      </c>
      <c r="Y864" s="71"/>
      <c r="Z864" s="71">
        <f t="shared" si="1172"/>
        <v>5.0747537129863109E-2</v>
      </c>
      <c r="AA864" s="71"/>
      <c r="AB864" s="71">
        <f t="shared" si="1172"/>
        <v>0.15630339765534149</v>
      </c>
      <c r="AC864" s="71"/>
      <c r="AD864" s="71">
        <f t="shared" si="1172"/>
        <v>2.7345495763780245E-2</v>
      </c>
      <c r="AE864" s="71"/>
      <c r="AF864" s="71">
        <f t="shared" si="1172"/>
        <v>2.1859037469263397E-2</v>
      </c>
      <c r="AG864" s="71"/>
      <c r="AH864" s="71">
        <f t="shared" si="1172"/>
        <v>2.338164947918471E-2</v>
      </c>
      <c r="AI864" s="71"/>
      <c r="AJ864" s="71">
        <f t="shared" si="1172"/>
        <v>4.2362449176368756E-2</v>
      </c>
      <c r="AK864" s="71"/>
      <c r="AL864" s="71">
        <f t="shared" si="1172"/>
        <v>8.4819234976271862E-2</v>
      </c>
      <c r="AM864" s="71"/>
      <c r="AN864" s="71">
        <f t="shared" si="1172"/>
        <v>1.5225561765800625E-2</v>
      </c>
      <c r="AO864" s="71"/>
      <c r="AP864" s="71">
        <f t="shared" si="1172"/>
        <v>0.10242334570818565</v>
      </c>
      <c r="AQ864" s="71"/>
      <c r="AR864" s="71"/>
      <c r="AS864" s="71"/>
      <c r="AT864" s="71"/>
      <c r="AU864" s="71"/>
      <c r="AV864" s="71"/>
      <c r="AW864" s="71"/>
      <c r="AX864" s="71">
        <f t="shared" si="1172"/>
        <v>3.027875171919713</v>
      </c>
      <c r="AY864" s="71">
        <f t="shared" si="1172"/>
        <v>4.2065068643709598</v>
      </c>
      <c r="AZ864" s="71"/>
      <c r="BA864" s="71"/>
      <c r="BB864" s="71"/>
      <c r="BC864" s="71">
        <f t="shared" si="1172"/>
        <v>0</v>
      </c>
      <c r="BD864" s="71">
        <f t="shared" si="1172"/>
        <v>0.15143755588800717</v>
      </c>
      <c r="BE864" s="71"/>
      <c r="BF864" s="71"/>
      <c r="BG864" s="71" t="e">
        <f t="shared" si="1172"/>
        <v>#DIV/0!</v>
      </c>
      <c r="BH864" s="71"/>
      <c r="BI864" s="71">
        <f t="shared" si="1172"/>
        <v>5.0292477900112806E-2</v>
      </c>
      <c r="BJ864" s="71"/>
      <c r="BK864" s="71"/>
      <c r="BL864" s="71"/>
      <c r="BM864" s="71">
        <f t="shared" si="1172"/>
        <v>8.9117394486149557</v>
      </c>
      <c r="BN864" s="71">
        <f t="shared" si="1172"/>
        <v>5.4296623590545003</v>
      </c>
      <c r="BO864" s="71">
        <f t="shared" si="1172"/>
        <v>1.0112863096077189</v>
      </c>
      <c r="BP864" s="71">
        <f t="shared" si="1172"/>
        <v>3.5360194192528613</v>
      </c>
      <c r="BQ864" s="71">
        <f t="shared" si="1172"/>
        <v>0.51264022471905257</v>
      </c>
      <c r="BR864" s="71"/>
      <c r="BS864" s="71">
        <f t="shared" si="1172"/>
        <v>0.22501851775650192</v>
      </c>
      <c r="BT864" s="71">
        <f t="shared" si="1172"/>
        <v>56.904500114958672</v>
      </c>
      <c r="BU864" s="71">
        <f t="shared" si="1172"/>
        <v>0.90423079649685323</v>
      </c>
      <c r="BV864" s="71">
        <f t="shared" si="1172"/>
        <v>0.99721278237562483</v>
      </c>
      <c r="BW864" s="71">
        <f t="shared" si="1172"/>
        <v>0.23459184413217196</v>
      </c>
      <c r="BX864" s="71">
        <f t="shared" si="1172"/>
        <v>1.0055346836385104</v>
      </c>
      <c r="BY864" s="71">
        <f t="shared" si="1172"/>
        <v>0.19857828011475304</v>
      </c>
      <c r="BZ864" s="71">
        <f t="shared" si="1172"/>
        <v>2.5238858928247915E-2</v>
      </c>
      <c r="CA864" s="71">
        <f t="shared" si="1172"/>
        <v>9.5043849529221652E-2</v>
      </c>
      <c r="CB864" s="71">
        <f t="shared" si="1172"/>
        <v>3.9000000000000284E-2</v>
      </c>
      <c r="CC864" s="71">
        <f t="shared" si="1172"/>
        <v>8.7368949480540997E-2</v>
      </c>
      <c r="CD864" s="71">
        <f t="shared" si="1172"/>
        <v>5.5027265968790443E-2</v>
      </c>
      <c r="CE864" s="71">
        <f t="shared" si="1172"/>
        <v>3.2145502536643208E-2</v>
      </c>
      <c r="CF864" s="71">
        <f t="shared" si="1172"/>
        <v>3.8314488121335998E-2</v>
      </c>
      <c r="CG864" s="71">
        <f t="shared" si="1172"/>
        <v>0.10583005244258363</v>
      </c>
      <c r="CH864" s="71">
        <f t="shared" si="1172"/>
        <v>4.3588989435406726E-2</v>
      </c>
      <c r="CI864" s="71">
        <f t="shared" si="1172"/>
        <v>0.15099668870541494</v>
      </c>
      <c r="CJ864" s="71">
        <f t="shared" si="1172"/>
        <v>7.1084456810191599E-2</v>
      </c>
      <c r="CK864" s="71">
        <f t="shared" si="1172"/>
        <v>1.8658242146568895</v>
      </c>
      <c r="CL864" s="71">
        <f t="shared" si="1172"/>
        <v>0.49507575177946223</v>
      </c>
      <c r="CM864" s="71">
        <f t="shared" si="1172"/>
        <v>0.19139836293274118</v>
      </c>
      <c r="CN864" s="71">
        <f t="shared" si="1172"/>
        <v>2.7625689770334357E-2</v>
      </c>
      <c r="CO864" s="71">
        <f t="shared" si="1172"/>
        <v>0.54462445586437269</v>
      </c>
      <c r="CP864" s="71">
        <f t="shared" si="1172"/>
        <v>5.0789583466679333E-2</v>
      </c>
      <c r="CQ864" s="71">
        <f t="shared" si="1172"/>
        <v>0.25906718564572884</v>
      </c>
      <c r="CR864" s="71">
        <f t="shared" si="1172"/>
        <v>1.3770261928154883</v>
      </c>
      <c r="CS864" s="71">
        <f t="shared" si="1172"/>
        <v>0.51578310965757135</v>
      </c>
      <c r="CT864" s="71">
        <f t="shared" si="1172"/>
        <v>0.10998913587292233</v>
      </c>
      <c r="CU864" s="71">
        <f t="shared" si="1172"/>
        <v>0.14704497416280388</v>
      </c>
      <c r="CV864" s="71">
        <f t="shared" si="1172"/>
        <v>3.0027826620669181E-3</v>
      </c>
      <c r="CW864" s="71">
        <f t="shared" si="1172"/>
        <v>0.81648867423524574</v>
      </c>
      <c r="CX864" s="71">
        <f t="shared" ref="CX864:EL864" si="1173">STDEV(CX848:CX862)</f>
        <v>9.3137130742810492E-2</v>
      </c>
      <c r="CY864" s="71">
        <f t="shared" si="1173"/>
        <v>2.200856321338911E-2</v>
      </c>
      <c r="CZ864" s="71">
        <f t="shared" si="1173"/>
        <v>1.3464500790981286</v>
      </c>
      <c r="DA864" s="71">
        <f t="shared" si="1173"/>
        <v>5.6202564490114267E-3</v>
      </c>
      <c r="DB864" s="71">
        <f t="shared" si="1173"/>
        <v>0.17525346255530636</v>
      </c>
      <c r="DC864" s="71">
        <f t="shared" si="1173"/>
        <v>0.52926139909871572</v>
      </c>
      <c r="DD864" s="71">
        <f t="shared" si="1173"/>
        <v>2.7708257180790903</v>
      </c>
      <c r="DE864" s="71">
        <f t="shared" si="1173"/>
        <v>0.61474401509631627</v>
      </c>
      <c r="DF864" s="71">
        <f t="shared" si="1173"/>
        <v>3.7343187014662846</v>
      </c>
      <c r="DG864" s="71">
        <f t="shared" si="1173"/>
        <v>5.8321117834302438E-2</v>
      </c>
      <c r="DH864" s="71">
        <f t="shared" si="1173"/>
        <v>0.7716664784599252</v>
      </c>
      <c r="DI864" s="71">
        <f t="shared" si="1173"/>
        <v>0.2270958551739409</v>
      </c>
      <c r="DJ864" s="71">
        <f t="shared" si="1173"/>
        <v>1.0689280750104111E-2</v>
      </c>
      <c r="DK864" s="71">
        <f t="shared" si="1173"/>
        <v>0.40620267140015193</v>
      </c>
      <c r="DL864" s="71" t="e">
        <f t="shared" si="1173"/>
        <v>#REF!</v>
      </c>
      <c r="DM864" s="71">
        <f t="shared" si="1173"/>
        <v>0.2179404698242397</v>
      </c>
      <c r="DN864" s="71">
        <f t="shared" si="1173"/>
        <v>2.3990642381688136</v>
      </c>
      <c r="DO864" s="71">
        <f t="shared" si="1173"/>
        <v>6.2372270524403001E-2</v>
      </c>
      <c r="DP864" s="71">
        <f t="shared" si="1173"/>
        <v>0.17017576731651526</v>
      </c>
      <c r="DQ864" s="71">
        <f t="shared" si="1173"/>
        <v>9.5013476775606918E-3</v>
      </c>
      <c r="DR864" s="71">
        <f t="shared" si="1173"/>
        <v>6.9699474399061816E-3</v>
      </c>
      <c r="DS864" s="71">
        <f t="shared" si="1173"/>
        <v>5.0894239364287612</v>
      </c>
      <c r="DT864" s="71">
        <f t="shared" si="1173"/>
        <v>0.46584917686644067</v>
      </c>
      <c r="DU864" s="71">
        <f t="shared" si="1173"/>
        <v>8.848817282790333E-3</v>
      </c>
      <c r="DV864" s="71">
        <f t="shared" si="1173"/>
        <v>1.6288026244445657E-3</v>
      </c>
      <c r="DW864" s="71">
        <f t="shared" si="1173"/>
        <v>1.8874966331995414E-2</v>
      </c>
      <c r="DX864" s="71" t="e">
        <f t="shared" si="1173"/>
        <v>#REF!</v>
      </c>
      <c r="DY864" s="71">
        <f t="shared" si="1173"/>
        <v>0.33948857846568714</v>
      </c>
      <c r="DZ864" s="71" t="e">
        <f t="shared" si="1173"/>
        <v>#REF!</v>
      </c>
      <c r="EA864" s="71">
        <f t="shared" si="1173"/>
        <v>0.35619555843667877</v>
      </c>
      <c r="EB864" s="71">
        <f t="shared" si="1173"/>
        <v>7.1310555825897411E-3</v>
      </c>
      <c r="EC864" s="71">
        <f t="shared" si="1173"/>
        <v>1.3496526571301048</v>
      </c>
      <c r="ED864" s="71">
        <f t="shared" si="1173"/>
        <v>0.32533430735701702</v>
      </c>
      <c r="EE864" s="71">
        <f t="shared" si="1173"/>
        <v>0.20702116434415269</v>
      </c>
      <c r="EF864" s="71">
        <f t="shared" si="1173"/>
        <v>1.0782934429170849E-2</v>
      </c>
      <c r="EG864" s="71">
        <f t="shared" si="1173"/>
        <v>0.13464500790981287</v>
      </c>
      <c r="EH864" s="71">
        <f t="shared" si="1173"/>
        <v>0.40393502372943857</v>
      </c>
      <c r="EI864" s="71">
        <f t="shared" si="1173"/>
        <v>0.23973451680666349</v>
      </c>
      <c r="EJ864" s="71">
        <f t="shared" si="1173"/>
        <v>1.1004281606694555</v>
      </c>
      <c r="EK864" s="71">
        <f t="shared" si="1173"/>
        <v>2.0655392892232323</v>
      </c>
      <c r="EL864" s="71">
        <f t="shared" si="1173"/>
        <v>5.0332229568471658E-2</v>
      </c>
    </row>
    <row r="865" spans="1:142">
      <c r="B865" s="31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V865" s="58"/>
      <c r="W865" s="58"/>
      <c r="X865" s="58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8"/>
      <c r="AN865" s="58"/>
      <c r="AO865" s="58"/>
      <c r="AP865" s="58"/>
      <c r="AQ865" s="58"/>
      <c r="AR865" s="58"/>
      <c r="AS865" s="58"/>
      <c r="AT865" s="58"/>
      <c r="AU865" s="58"/>
      <c r="AV865" s="58"/>
      <c r="AW865" s="58"/>
      <c r="AX865" s="58"/>
      <c r="AY865" s="58"/>
      <c r="AZ865" s="58"/>
      <c r="BA865" s="58"/>
      <c r="BB865" s="58"/>
      <c r="BC865" s="58"/>
      <c r="BD865" s="58"/>
      <c r="BE865" s="58"/>
      <c r="BF865" s="58"/>
      <c r="BG865" s="58"/>
      <c r="BH865" s="58"/>
      <c r="BI865" s="58"/>
      <c r="BJ865" s="58"/>
      <c r="BK865" s="58"/>
      <c r="BL865" s="58"/>
      <c r="BM865" s="58"/>
      <c r="BN865" s="58"/>
      <c r="BO865" s="58"/>
      <c r="BP865" s="58"/>
      <c r="BQ865" s="58"/>
      <c r="BR865" s="58"/>
      <c r="BS865" s="58"/>
      <c r="BT865" s="58"/>
      <c r="BU865" s="58"/>
      <c r="BV865" s="58"/>
      <c r="BW865" s="58"/>
      <c r="BX865" s="58"/>
      <c r="BY865" s="58"/>
      <c r="BZ865" s="58"/>
      <c r="CA865" s="58"/>
      <c r="CB865" s="58"/>
      <c r="CC865" s="58"/>
      <c r="CD865" s="58"/>
      <c r="CE865" s="58"/>
      <c r="CF865" s="58"/>
      <c r="CG865" s="58"/>
      <c r="CH865" s="58"/>
      <c r="CI865" s="58"/>
      <c r="CJ865" s="58"/>
      <c r="CK865" s="58"/>
      <c r="CL865" s="58"/>
      <c r="CM865" s="58"/>
      <c r="CN865" s="58"/>
      <c r="CO865" s="58"/>
      <c r="CP865" s="58"/>
      <c r="CQ865" s="58"/>
      <c r="CR865" s="58"/>
      <c r="CS865" s="58"/>
      <c r="CT865" s="58"/>
      <c r="CU865" s="58"/>
      <c r="CV865" s="58"/>
      <c r="CW865" s="58"/>
      <c r="CX865" s="58"/>
      <c r="CY865" s="58"/>
      <c r="CZ865" s="58"/>
      <c r="DA865" s="58"/>
      <c r="DB865" s="58"/>
      <c r="DC865" s="58"/>
      <c r="DD865" s="58"/>
      <c r="DE865" s="58"/>
      <c r="DF865" s="58"/>
      <c r="DG865" s="58"/>
      <c r="DH865" s="58"/>
      <c r="DI865" s="58"/>
      <c r="DJ865" s="58"/>
      <c r="DK865" s="58"/>
      <c r="DL865" s="58"/>
      <c r="DM865" s="58"/>
      <c r="DN865" s="58"/>
      <c r="DO865" s="58"/>
      <c r="DP865" s="58"/>
      <c r="DQ865" s="58"/>
      <c r="DR865" s="58"/>
      <c r="DS865" s="58"/>
      <c r="DT865" s="58"/>
      <c r="DU865" s="58"/>
      <c r="DV865" s="58"/>
      <c r="DW865" s="58"/>
      <c r="DX865" s="58"/>
      <c r="DY865" s="58"/>
      <c r="DZ865" s="58"/>
      <c r="EA865" s="58"/>
      <c r="EB865" s="58"/>
      <c r="EC865" s="58"/>
      <c r="ED865" s="58"/>
      <c r="EE865" s="58"/>
      <c r="EF865" s="58"/>
      <c r="EG865" s="58"/>
      <c r="EH865" s="58"/>
      <c r="EI865" s="58"/>
      <c r="EJ865" s="58"/>
      <c r="EK865" s="58"/>
      <c r="EL865" s="58"/>
    </row>
    <row r="866" spans="1:142" s="30" customFormat="1">
      <c r="A866" s="30" t="s">
        <v>743</v>
      </c>
      <c r="B866" s="31" t="s">
        <v>785</v>
      </c>
      <c r="C866" s="30" t="s">
        <v>530</v>
      </c>
      <c r="D866" s="37"/>
      <c r="E866" s="16"/>
      <c r="F866" s="16"/>
      <c r="G866" s="8">
        <v>15.047431039999999</v>
      </c>
      <c r="H866" s="8">
        <v>-91.498411039999993</v>
      </c>
      <c r="I866" s="64">
        <v>3.45</v>
      </c>
      <c r="J866" s="64">
        <v>3.74</v>
      </c>
      <c r="K866" s="64">
        <v>0.55969999999999998</v>
      </c>
      <c r="L866" s="64">
        <v>73.87</v>
      </c>
      <c r="M866" s="64">
        <v>0.1201</v>
      </c>
      <c r="N866" s="64">
        <v>8.5000000000000006E-2</v>
      </c>
      <c r="O866" s="64">
        <v>0.68600000000000005</v>
      </c>
      <c r="P866" s="64">
        <v>2.3999999999999998E-3</v>
      </c>
      <c r="Q866" s="64">
        <v>12.3</v>
      </c>
      <c r="R866" s="64">
        <v>1.11E-2</v>
      </c>
      <c r="S866" s="64">
        <v>94.824399999999997</v>
      </c>
      <c r="T866" s="31"/>
      <c r="V866" s="64">
        <f t="shared" ref="V866:V878" si="1174">I866/$S866*100</f>
        <v>3.6383040651984091</v>
      </c>
      <c r="W866" s="64"/>
      <c r="X866" s="64">
        <f t="shared" ref="X866:X878" si="1175">J866/$S866*100</f>
        <v>3.9441325228527684</v>
      </c>
      <c r="Y866" s="64"/>
      <c r="Z866" s="64">
        <f t="shared" ref="Z866:Z878" si="1176">K866/$S866*100</f>
        <v>0.5902489232729129</v>
      </c>
      <c r="AA866" s="64"/>
      <c r="AB866" s="64">
        <f t="shared" ref="AB866:AB878" si="1177">L866/$S866*100</f>
        <v>77.901890230784488</v>
      </c>
      <c r="AC866" s="64"/>
      <c r="AD866" s="64">
        <f t="shared" ref="AD866:AD878" si="1178">M866/$S866*100</f>
        <v>0.12665516470444316</v>
      </c>
      <c r="AE866" s="64"/>
      <c r="AF866" s="64">
        <f t="shared" ref="AF866:AF878" si="1179">N866/$S866*100</f>
        <v>8.9639375519381101E-2</v>
      </c>
      <c r="AG866" s="64"/>
      <c r="AH866" s="64">
        <f t="shared" ref="AH866:AH878" si="1180">O866/$S866*100</f>
        <v>0.72344248948582857</v>
      </c>
      <c r="AI866" s="64"/>
      <c r="AJ866" s="64">
        <f t="shared" ref="AJ866:AJ878" si="1181">P866/$S866*100</f>
        <v>2.5309941323119365E-3</v>
      </c>
      <c r="AK866" s="64"/>
      <c r="AL866" s="64">
        <f t="shared" ref="AL866:AL878" si="1182">Q866/$S866*100</f>
        <v>12.971344928098677</v>
      </c>
      <c r="AM866" s="64"/>
      <c r="AN866" s="64">
        <f t="shared" ref="AN866:AN878" si="1183">R866/$S866*100</f>
        <v>1.1705847861942708E-2</v>
      </c>
      <c r="AO866" s="64"/>
      <c r="AP866" s="64">
        <f t="shared" ref="AP866:AP878" si="1184">V866+X866</f>
        <v>7.582436588051177</v>
      </c>
      <c r="AQ866" s="64">
        <f t="shared" ref="AQ866:AQ878" si="1185">AD866/X866</f>
        <v>3.2112299465240635E-2</v>
      </c>
      <c r="AR866" s="64">
        <f t="shared" ref="AR866:AR878" si="1186">AB866/AD866</f>
        <v>615.07077435470444</v>
      </c>
      <c r="AS866" s="64">
        <f t="shared" ref="AS866:AS878" si="1187">AB866/X866</f>
        <v>19.751336898395721</v>
      </c>
      <c r="AT866" s="64">
        <f t="shared" ref="AT866:AT878" si="1188">AF866/AH866</f>
        <v>0.12390670553935862</v>
      </c>
      <c r="AU866" s="64">
        <f t="shared" ref="AU866:AU878" si="1189">Z866/AF866</f>
        <v>6.5847058823529405</v>
      </c>
      <c r="AV866" s="64">
        <f t="shared" ref="AV866:AV878" si="1190">Z866/AD866</f>
        <v>4.6602830974188176</v>
      </c>
      <c r="AW866" s="64">
        <f t="shared" ref="AW866:AW878" si="1191">Z866/AB866</f>
        <v>7.5768241505347229E-3</v>
      </c>
      <c r="AX866" s="64">
        <f t="shared" ref="AX866:AX878" si="1192">AF866/(Z866+AF866)*100</f>
        <v>13.184426865208627</v>
      </c>
      <c r="AY866" s="64"/>
      <c r="AZ866" s="64"/>
      <c r="BA866" s="64"/>
      <c r="BB866" s="64"/>
      <c r="BC866" s="64"/>
      <c r="BD866" s="64"/>
      <c r="BE866" s="64"/>
      <c r="BF866" s="64"/>
      <c r="BG866" s="64"/>
      <c r="BH866" s="64"/>
      <c r="BI866" s="64"/>
      <c r="BJ866" s="64"/>
      <c r="BK866" s="64"/>
      <c r="BL866" s="64"/>
      <c r="BM866" s="64"/>
      <c r="BN866" s="64"/>
      <c r="BO866" s="64"/>
      <c r="BP866" s="64"/>
      <c r="BQ866" s="64"/>
      <c r="BR866" s="64"/>
      <c r="BS866" s="64"/>
      <c r="BT866" s="64"/>
      <c r="BU866" s="64"/>
      <c r="BV866" s="64"/>
      <c r="BW866" s="64"/>
      <c r="BX866" s="64"/>
      <c r="BY866" s="64"/>
      <c r="BZ866" s="64"/>
      <c r="CA866" s="64"/>
      <c r="CB866" s="64"/>
      <c r="CC866" s="64"/>
      <c r="CD866" s="64"/>
      <c r="CE866" s="64"/>
      <c r="CF866" s="64"/>
      <c r="CG866" s="64"/>
      <c r="CH866" s="64"/>
      <c r="CI866" s="64"/>
      <c r="CJ866" s="64"/>
      <c r="CK866" s="64"/>
      <c r="CL866" s="64"/>
      <c r="CM866" s="64"/>
      <c r="CN866" s="64"/>
      <c r="CO866" s="64"/>
      <c r="CP866" s="64"/>
      <c r="CQ866" s="64"/>
      <c r="CR866" s="64"/>
      <c r="CS866" s="64"/>
      <c r="CT866" s="64"/>
      <c r="CU866" s="64"/>
      <c r="CV866" s="64"/>
      <c r="CW866" s="64"/>
      <c r="CX866" s="64"/>
      <c r="CY866" s="64"/>
      <c r="CZ866" s="64"/>
      <c r="DA866" s="64"/>
      <c r="DB866" s="64"/>
      <c r="DC866" s="64"/>
      <c r="DD866" s="64"/>
      <c r="DE866" s="64"/>
      <c r="DF866" s="64"/>
      <c r="DG866" s="64"/>
      <c r="DH866" s="64"/>
      <c r="DI866" s="64"/>
      <c r="DJ866" s="64"/>
      <c r="DK866" s="64"/>
      <c r="DL866" s="64"/>
      <c r="DM866" s="64"/>
      <c r="DN866" s="64"/>
      <c r="DO866" s="64"/>
      <c r="DP866" s="64"/>
      <c r="DQ866" s="64"/>
      <c r="DR866" s="64"/>
      <c r="DS866" s="64"/>
      <c r="DT866" s="64"/>
      <c r="DU866" s="64"/>
      <c r="DV866" s="64"/>
      <c r="DW866" s="64"/>
      <c r="DX866" s="64"/>
      <c r="DY866" s="64"/>
      <c r="DZ866" s="64"/>
      <c r="EA866" s="64"/>
      <c r="EB866" s="64"/>
      <c r="EC866" s="64"/>
      <c r="ED866" s="64"/>
      <c r="EE866" s="64"/>
      <c r="EF866" s="64"/>
      <c r="EG866" s="64"/>
      <c r="EH866" s="64"/>
      <c r="EI866" s="64"/>
      <c r="EJ866" s="64"/>
      <c r="EK866" s="64"/>
      <c r="EL866" s="64"/>
    </row>
    <row r="867" spans="1:142" s="30" customFormat="1">
      <c r="B867" s="31" t="s">
        <v>786</v>
      </c>
      <c r="C867" s="30" t="s">
        <v>530</v>
      </c>
      <c r="D867" s="37"/>
      <c r="E867" s="16"/>
      <c r="F867" s="16"/>
      <c r="G867" s="16"/>
      <c r="H867" s="16"/>
      <c r="I867" s="64">
        <v>3.38</v>
      </c>
      <c r="J867" s="64">
        <v>3.66</v>
      </c>
      <c r="K867" s="64">
        <v>0.68700000000000006</v>
      </c>
      <c r="L867" s="64">
        <v>73.14</v>
      </c>
      <c r="M867" s="64">
        <v>9.4899999999999998E-2</v>
      </c>
      <c r="N867" s="64">
        <v>9.4E-2</v>
      </c>
      <c r="O867" s="64">
        <v>0.64629999999999999</v>
      </c>
      <c r="P867" s="64">
        <v>0.12709999999999999</v>
      </c>
      <c r="Q867" s="64">
        <v>12.29</v>
      </c>
      <c r="R867" s="64">
        <v>1.9599999999999999E-2</v>
      </c>
      <c r="S867" s="64">
        <v>94.138999999999996</v>
      </c>
      <c r="T867" s="31"/>
      <c r="V867" s="64">
        <f t="shared" si="1174"/>
        <v>3.5904354199640958</v>
      </c>
      <c r="W867" s="64"/>
      <c r="X867" s="64">
        <f t="shared" si="1175"/>
        <v>3.8878679399611218</v>
      </c>
      <c r="Y867" s="64"/>
      <c r="Z867" s="64">
        <f t="shared" si="1176"/>
        <v>0.72977193299270238</v>
      </c>
      <c r="AA867" s="64"/>
      <c r="AB867" s="64">
        <f t="shared" si="1177"/>
        <v>77.69362325922306</v>
      </c>
      <c r="AC867" s="64"/>
      <c r="AD867" s="64">
        <f t="shared" si="1178"/>
        <v>0.10080837909899193</v>
      </c>
      <c r="AE867" s="64"/>
      <c r="AF867" s="64">
        <f t="shared" si="1179"/>
        <v>9.9852345999001488E-2</v>
      </c>
      <c r="AG867" s="64"/>
      <c r="AH867" s="64">
        <f t="shared" si="1180"/>
        <v>0.68653799169313467</v>
      </c>
      <c r="AI867" s="64"/>
      <c r="AJ867" s="64">
        <f t="shared" si="1181"/>
        <v>0.13501311889864986</v>
      </c>
      <c r="AK867" s="64"/>
      <c r="AL867" s="64">
        <f t="shared" si="1182"/>
        <v>13.055163109869447</v>
      </c>
      <c r="AM867" s="64"/>
      <c r="AN867" s="64">
        <f t="shared" si="1183"/>
        <v>2.0820276399791799E-2</v>
      </c>
      <c r="AO867" s="64"/>
      <c r="AP867" s="64">
        <f t="shared" si="1184"/>
        <v>7.4783033599252171</v>
      </c>
      <c r="AQ867" s="64">
        <f t="shared" si="1185"/>
        <v>2.5928961748633881E-2</v>
      </c>
      <c r="AR867" s="64">
        <f t="shared" si="1186"/>
        <v>770.70600632244452</v>
      </c>
      <c r="AS867" s="64">
        <f t="shared" si="1187"/>
        <v>19.983606557377044</v>
      </c>
      <c r="AT867" s="64">
        <f t="shared" si="1188"/>
        <v>0.14544329258858116</v>
      </c>
      <c r="AU867" s="64">
        <f t="shared" si="1189"/>
        <v>7.3085106382978724</v>
      </c>
      <c r="AV867" s="64">
        <f t="shared" si="1190"/>
        <v>7.2391991570073762</v>
      </c>
      <c r="AW867" s="64">
        <f t="shared" si="1191"/>
        <v>9.3929450369155069E-3</v>
      </c>
      <c r="AX867" s="64">
        <f t="shared" si="1192"/>
        <v>12.03585147247119</v>
      </c>
      <c r="AY867" s="64"/>
      <c r="AZ867" s="64"/>
      <c r="BA867" s="64"/>
      <c r="BB867" s="64"/>
      <c r="BC867" s="64"/>
      <c r="BD867" s="64"/>
      <c r="BE867" s="64"/>
      <c r="BF867" s="64"/>
      <c r="BG867" s="64"/>
      <c r="BH867" s="64"/>
      <c r="BI867" s="64"/>
      <c r="BJ867" s="64"/>
      <c r="BK867" s="64"/>
      <c r="BL867" s="64"/>
      <c r="BM867" s="64"/>
      <c r="BN867" s="64"/>
      <c r="BO867" s="64"/>
      <c r="BP867" s="64"/>
      <c r="BQ867" s="64"/>
      <c r="BR867" s="64"/>
      <c r="BS867" s="64"/>
      <c r="BT867" s="64"/>
      <c r="BU867" s="64"/>
      <c r="BV867" s="64"/>
      <c r="BW867" s="64"/>
      <c r="BX867" s="64"/>
      <c r="BY867" s="64"/>
      <c r="BZ867" s="64"/>
      <c r="CA867" s="64"/>
      <c r="CB867" s="64"/>
      <c r="CC867" s="64"/>
      <c r="CD867" s="64"/>
      <c r="CE867" s="64"/>
      <c r="CF867" s="64"/>
      <c r="CG867" s="64"/>
      <c r="CH867" s="64"/>
      <c r="CI867" s="64"/>
      <c r="CJ867" s="64"/>
      <c r="CK867" s="64"/>
      <c r="CL867" s="64"/>
      <c r="CM867" s="64"/>
      <c r="CN867" s="64"/>
      <c r="CO867" s="64"/>
      <c r="CP867" s="64"/>
      <c r="CQ867" s="64"/>
      <c r="CR867" s="64"/>
      <c r="CS867" s="64"/>
      <c r="CT867" s="64"/>
      <c r="CU867" s="64"/>
      <c r="CV867" s="64"/>
      <c r="CW867" s="64"/>
      <c r="CX867" s="64"/>
      <c r="CY867" s="64"/>
      <c r="CZ867" s="64"/>
      <c r="DA867" s="64"/>
      <c r="DB867" s="64"/>
      <c r="DC867" s="64"/>
      <c r="DD867" s="64"/>
      <c r="DE867" s="64"/>
      <c r="DF867" s="64"/>
      <c r="DG867" s="64"/>
      <c r="DH867" s="64"/>
      <c r="DI867" s="64"/>
      <c r="DJ867" s="64"/>
      <c r="DK867" s="64"/>
      <c r="DL867" s="64"/>
      <c r="DM867" s="64"/>
      <c r="DN867" s="64"/>
      <c r="DO867" s="64"/>
      <c r="DP867" s="64"/>
      <c r="DQ867" s="64"/>
      <c r="DR867" s="64"/>
      <c r="DS867" s="64"/>
      <c r="DT867" s="64"/>
      <c r="DU867" s="64"/>
      <c r="DV867" s="64"/>
      <c r="DW867" s="64"/>
      <c r="DX867" s="64"/>
      <c r="DY867" s="64"/>
      <c r="DZ867" s="64"/>
      <c r="EA867" s="64"/>
      <c r="EB867" s="64"/>
      <c r="EC867" s="64"/>
      <c r="ED867" s="64"/>
      <c r="EE867" s="64"/>
      <c r="EF867" s="64"/>
      <c r="EG867" s="64"/>
      <c r="EH867" s="64"/>
      <c r="EI867" s="64"/>
      <c r="EJ867" s="64"/>
      <c r="EK867" s="64"/>
      <c r="EL867" s="64"/>
    </row>
    <row r="868" spans="1:142" s="30" customFormat="1">
      <c r="B868" s="31" t="s">
        <v>787</v>
      </c>
      <c r="C868" s="30" t="s">
        <v>530</v>
      </c>
      <c r="D868" s="37"/>
      <c r="E868" s="16"/>
      <c r="F868" s="16"/>
      <c r="G868" s="16"/>
      <c r="H868" s="16"/>
      <c r="I868" s="64">
        <v>3.73</v>
      </c>
      <c r="J868" s="64">
        <v>3.47</v>
      </c>
      <c r="K868" s="64">
        <v>0.6472</v>
      </c>
      <c r="L868" s="64">
        <v>73.44</v>
      </c>
      <c r="M868" s="64">
        <v>7.3499999999999996E-2</v>
      </c>
      <c r="N868" s="64">
        <v>0.1057</v>
      </c>
      <c r="O868" s="64">
        <v>0.71440000000000003</v>
      </c>
      <c r="P868" s="64">
        <v>0.11269999999999999</v>
      </c>
      <c r="Q868" s="64">
        <v>12.34</v>
      </c>
      <c r="R868" s="64">
        <v>5.7000000000000002E-3</v>
      </c>
      <c r="S868" s="64">
        <v>94.639300000000006</v>
      </c>
      <c r="T868" s="31"/>
      <c r="V868" s="64">
        <f t="shared" si="1174"/>
        <v>3.9412802081165008</v>
      </c>
      <c r="W868" s="64"/>
      <c r="X868" s="64">
        <f t="shared" si="1175"/>
        <v>3.6665529013845197</v>
      </c>
      <c r="Y868" s="64"/>
      <c r="Z868" s="64">
        <f t="shared" si="1176"/>
        <v>0.68385966506514739</v>
      </c>
      <c r="AA868" s="64"/>
      <c r="AB868" s="64">
        <f t="shared" si="1177"/>
        <v>77.599897716910405</v>
      </c>
      <c r="AC868" s="64"/>
      <c r="AD868" s="64">
        <f t="shared" si="1178"/>
        <v>7.7663296326156248E-2</v>
      </c>
      <c r="AE868" s="64"/>
      <c r="AF868" s="64">
        <f t="shared" si="1179"/>
        <v>0.11168721662142471</v>
      </c>
      <c r="AG868" s="64"/>
      <c r="AH868" s="64">
        <f t="shared" si="1180"/>
        <v>0.75486610742049021</v>
      </c>
      <c r="AI868" s="64"/>
      <c r="AJ868" s="64">
        <f t="shared" si="1181"/>
        <v>0.11908372103343959</v>
      </c>
      <c r="AK868" s="64"/>
      <c r="AL868" s="64">
        <f t="shared" si="1182"/>
        <v>13.038980634894806</v>
      </c>
      <c r="AM868" s="64"/>
      <c r="AN868" s="64">
        <f t="shared" si="1183"/>
        <v>6.022867878354975E-3</v>
      </c>
      <c r="AO868" s="64"/>
      <c r="AP868" s="64">
        <f t="shared" si="1184"/>
        <v>7.607833109501021</v>
      </c>
      <c r="AQ868" s="64">
        <f t="shared" si="1185"/>
        <v>2.1181556195965415E-2</v>
      </c>
      <c r="AR868" s="64">
        <f t="shared" si="1186"/>
        <v>999.18367346938771</v>
      </c>
      <c r="AS868" s="64">
        <f t="shared" si="1187"/>
        <v>21.164265129682995</v>
      </c>
      <c r="AT868" s="64">
        <f t="shared" si="1188"/>
        <v>0.14795632698768196</v>
      </c>
      <c r="AU868" s="64">
        <f t="shared" si="1189"/>
        <v>6.1229895931882696</v>
      </c>
      <c r="AV868" s="64">
        <f t="shared" si="1190"/>
        <v>8.8054421768707503</v>
      </c>
      <c r="AW868" s="64">
        <f t="shared" si="1191"/>
        <v>8.8126361655773439E-3</v>
      </c>
      <c r="AX868" s="64">
        <f t="shared" si="1192"/>
        <v>14.039049010492761</v>
      </c>
      <c r="AY868" s="64"/>
      <c r="AZ868" s="64"/>
      <c r="BA868" s="64"/>
      <c r="BB868" s="64"/>
      <c r="BC868" s="64"/>
      <c r="BD868" s="64"/>
      <c r="BE868" s="64"/>
      <c r="BF868" s="64"/>
      <c r="BG868" s="64"/>
      <c r="BH868" s="64"/>
      <c r="BI868" s="64"/>
      <c r="BJ868" s="64"/>
      <c r="BK868" s="64"/>
      <c r="BL868" s="64"/>
      <c r="BM868" s="64"/>
      <c r="BN868" s="64"/>
      <c r="BO868" s="64"/>
      <c r="BP868" s="64"/>
      <c r="BQ868" s="64"/>
      <c r="BR868" s="64"/>
      <c r="BS868" s="64"/>
      <c r="BT868" s="64"/>
      <c r="BU868" s="64"/>
      <c r="BV868" s="64"/>
      <c r="BW868" s="64"/>
      <c r="BX868" s="64"/>
      <c r="BY868" s="64"/>
      <c r="BZ868" s="64"/>
      <c r="CA868" s="64"/>
      <c r="CB868" s="64"/>
      <c r="CC868" s="64"/>
      <c r="CD868" s="64"/>
      <c r="CE868" s="64"/>
      <c r="CF868" s="64"/>
      <c r="CG868" s="64"/>
      <c r="CH868" s="64"/>
      <c r="CI868" s="64"/>
      <c r="CJ868" s="64"/>
      <c r="CK868" s="64"/>
      <c r="CL868" s="64"/>
      <c r="CM868" s="64"/>
      <c r="CN868" s="64"/>
      <c r="CO868" s="64"/>
      <c r="CP868" s="64"/>
      <c r="CQ868" s="64"/>
      <c r="CR868" s="64"/>
      <c r="CS868" s="64"/>
      <c r="CT868" s="64"/>
      <c r="CU868" s="64"/>
      <c r="CV868" s="64"/>
      <c r="CW868" s="64"/>
      <c r="CX868" s="64"/>
      <c r="CY868" s="64"/>
      <c r="CZ868" s="64"/>
      <c r="DA868" s="64"/>
      <c r="DB868" s="64"/>
      <c r="DC868" s="64"/>
      <c r="DD868" s="64"/>
      <c r="DE868" s="64"/>
      <c r="DF868" s="64"/>
      <c r="DG868" s="64"/>
      <c r="DH868" s="64"/>
      <c r="DI868" s="64"/>
      <c r="DJ868" s="64"/>
      <c r="DK868" s="64"/>
      <c r="DL868" s="64"/>
      <c r="DM868" s="64"/>
      <c r="DN868" s="64"/>
      <c r="DO868" s="64"/>
      <c r="DP868" s="64"/>
      <c r="DQ868" s="64"/>
      <c r="DR868" s="64"/>
      <c r="DS868" s="64"/>
      <c r="DT868" s="64"/>
      <c r="DU868" s="64"/>
      <c r="DV868" s="64"/>
      <c r="DW868" s="64"/>
      <c r="DX868" s="64"/>
      <c r="DY868" s="64"/>
      <c r="DZ868" s="64"/>
      <c r="EA868" s="64"/>
      <c r="EB868" s="64"/>
      <c r="EC868" s="64"/>
      <c r="ED868" s="64"/>
      <c r="EE868" s="64"/>
      <c r="EF868" s="64"/>
      <c r="EG868" s="64"/>
      <c r="EH868" s="64"/>
      <c r="EI868" s="64"/>
      <c r="EJ868" s="64"/>
      <c r="EK868" s="64"/>
      <c r="EL868" s="64"/>
    </row>
    <row r="869" spans="1:142" s="30" customFormat="1">
      <c r="A869" s="30" t="s">
        <v>788</v>
      </c>
      <c r="B869" s="31" t="s">
        <v>789</v>
      </c>
      <c r="C869" s="30" t="s">
        <v>530</v>
      </c>
      <c r="D869" s="37"/>
      <c r="E869" s="16"/>
      <c r="F869" s="16"/>
      <c r="G869" s="16"/>
      <c r="H869" s="16"/>
      <c r="I869" s="64">
        <v>3.41</v>
      </c>
      <c r="J869" s="64">
        <v>3.82</v>
      </c>
      <c r="K869" s="64">
        <v>0.51559999999999995</v>
      </c>
      <c r="L869" s="64">
        <v>73.599999999999994</v>
      </c>
      <c r="M869" s="64">
        <v>7.6700000000000004E-2</v>
      </c>
      <c r="N869" s="64">
        <v>8.6199999999999999E-2</v>
      </c>
      <c r="O869" s="64">
        <v>0.63239999999999996</v>
      </c>
      <c r="P869" s="64">
        <v>7.7600000000000002E-2</v>
      </c>
      <c r="Q869" s="64">
        <v>12.24</v>
      </c>
      <c r="R869" s="64">
        <v>0</v>
      </c>
      <c r="S869" s="64">
        <v>94.458500000000001</v>
      </c>
      <c r="T869" s="31"/>
      <c r="V869" s="64">
        <f t="shared" si="1174"/>
        <v>3.6100509747666965</v>
      </c>
      <c r="W869" s="64"/>
      <c r="X869" s="64">
        <f t="shared" si="1175"/>
        <v>4.0441040245187034</v>
      </c>
      <c r="Y869" s="64"/>
      <c r="Z869" s="64">
        <f t="shared" si="1176"/>
        <v>0.5458481767125245</v>
      </c>
      <c r="AA869" s="64"/>
      <c r="AB869" s="64">
        <f t="shared" si="1177"/>
        <v>77.917815760360369</v>
      </c>
      <c r="AC869" s="64"/>
      <c r="AD869" s="64">
        <f t="shared" si="1178"/>
        <v>8.1199680282875553E-2</v>
      </c>
      <c r="AE869" s="64"/>
      <c r="AF869" s="64">
        <f t="shared" si="1179"/>
        <v>9.1257007045422056E-2</v>
      </c>
      <c r="AG869" s="64"/>
      <c r="AH869" s="64">
        <f t="shared" si="1180"/>
        <v>0.66950036259309642</v>
      </c>
      <c r="AI869" s="64"/>
      <c r="AJ869" s="64">
        <f t="shared" si="1181"/>
        <v>8.215247966037996E-2</v>
      </c>
      <c r="AK869" s="64"/>
      <c r="AL869" s="64">
        <f t="shared" si="1182"/>
        <v>12.958071534059931</v>
      </c>
      <c r="AM869" s="64"/>
      <c r="AN869" s="64">
        <f t="shared" si="1183"/>
        <v>0</v>
      </c>
      <c r="AO869" s="64"/>
      <c r="AP869" s="64">
        <f t="shared" si="1184"/>
        <v>7.6541549992853994</v>
      </c>
      <c r="AQ869" s="64">
        <f t="shared" si="1185"/>
        <v>2.0078534031413617E-2</v>
      </c>
      <c r="AR869" s="64">
        <f t="shared" si="1186"/>
        <v>959.58279009126466</v>
      </c>
      <c r="AS869" s="64">
        <f t="shared" si="1187"/>
        <v>19.267015706806284</v>
      </c>
      <c r="AT869" s="64">
        <f t="shared" si="1188"/>
        <v>0.13630613535736874</v>
      </c>
      <c r="AU869" s="64">
        <f t="shared" si="1189"/>
        <v>5.9814385150812068</v>
      </c>
      <c r="AV869" s="64">
        <f t="shared" si="1190"/>
        <v>6.7222946544980431</v>
      </c>
      <c r="AW869" s="64">
        <f t="shared" si="1191"/>
        <v>7.0054347826086954E-3</v>
      </c>
      <c r="AX869" s="64">
        <f t="shared" si="1192"/>
        <v>14.323695579926888</v>
      </c>
      <c r="AY869" s="64"/>
      <c r="AZ869" s="64"/>
      <c r="BA869" s="64"/>
      <c r="BB869" s="64"/>
      <c r="BC869" s="64"/>
      <c r="BD869" s="64"/>
      <c r="BE869" s="64"/>
      <c r="BF869" s="64"/>
      <c r="BG869" s="64"/>
      <c r="BH869" s="64"/>
      <c r="BI869" s="64"/>
      <c r="BJ869" s="64"/>
      <c r="BK869" s="64"/>
      <c r="BL869" s="64"/>
      <c r="BM869" s="64"/>
      <c r="BN869" s="64"/>
      <c r="BO869" s="64"/>
      <c r="BP869" s="64"/>
      <c r="BQ869" s="64"/>
      <c r="BR869" s="64"/>
      <c r="BS869" s="64"/>
      <c r="BT869" s="64"/>
      <c r="BU869" s="64"/>
      <c r="BV869" s="64"/>
      <c r="BW869" s="64"/>
      <c r="BX869" s="64"/>
      <c r="BY869" s="64"/>
      <c r="BZ869" s="64"/>
      <c r="CA869" s="64"/>
      <c r="CB869" s="64"/>
      <c r="CC869" s="64"/>
      <c r="CD869" s="64"/>
      <c r="CE869" s="64"/>
      <c r="CF869" s="64"/>
      <c r="CG869" s="64"/>
      <c r="CH869" s="64"/>
      <c r="CI869" s="64"/>
      <c r="CJ869" s="64"/>
      <c r="CK869" s="64"/>
      <c r="CL869" s="64"/>
      <c r="CM869" s="64"/>
      <c r="CN869" s="64"/>
      <c r="CO869" s="64"/>
      <c r="CP869" s="64"/>
      <c r="CQ869" s="64"/>
      <c r="CR869" s="64"/>
      <c r="CS869" s="64"/>
      <c r="CT869" s="64"/>
      <c r="CU869" s="64"/>
      <c r="CV869" s="64"/>
      <c r="CW869" s="64"/>
      <c r="CX869" s="64"/>
      <c r="CY869" s="64"/>
      <c r="CZ869" s="64"/>
      <c r="DA869" s="64"/>
      <c r="DB869" s="64"/>
      <c r="DC869" s="64"/>
      <c r="DD869" s="64"/>
      <c r="DE869" s="64"/>
      <c r="DF869" s="64"/>
      <c r="DG869" s="64"/>
      <c r="DH869" s="64"/>
      <c r="DI869" s="64"/>
      <c r="DJ869" s="64"/>
      <c r="DK869" s="64"/>
      <c r="DL869" s="64"/>
      <c r="DM869" s="64"/>
      <c r="DN869" s="64"/>
      <c r="DO869" s="64"/>
      <c r="DP869" s="64"/>
      <c r="DQ869" s="64"/>
      <c r="DR869" s="64"/>
      <c r="DS869" s="64"/>
      <c r="DT869" s="64"/>
      <c r="DU869" s="64"/>
      <c r="DV869" s="64"/>
      <c r="DW869" s="64"/>
      <c r="DX869" s="64"/>
      <c r="DY869" s="64"/>
      <c r="DZ869" s="64"/>
      <c r="EA869" s="64"/>
      <c r="EB869" s="64"/>
      <c r="EC869" s="64"/>
      <c r="ED869" s="64"/>
      <c r="EE869" s="64"/>
      <c r="EF869" s="64"/>
      <c r="EG869" s="64"/>
      <c r="EH869" s="64"/>
      <c r="EI869" s="64"/>
      <c r="EJ869" s="64"/>
      <c r="EK869" s="64"/>
      <c r="EL869" s="64"/>
    </row>
    <row r="870" spans="1:142" s="30" customFormat="1">
      <c r="B870" s="31" t="s">
        <v>790</v>
      </c>
      <c r="C870" s="30" t="s">
        <v>530</v>
      </c>
      <c r="D870" s="37"/>
      <c r="E870" s="16"/>
      <c r="F870" s="16"/>
      <c r="G870" s="16"/>
      <c r="H870" s="16"/>
      <c r="I870" s="64">
        <v>3.59</v>
      </c>
      <c r="J870" s="64">
        <v>3.77</v>
      </c>
      <c r="K870" s="64">
        <v>0.55389999999999995</v>
      </c>
      <c r="L870" s="64">
        <v>73.61</v>
      </c>
      <c r="M870" s="64">
        <v>9.9199999999999997E-2</v>
      </c>
      <c r="N870" s="64">
        <v>8.3099999999999993E-2</v>
      </c>
      <c r="O870" s="64">
        <v>0.61909999999999998</v>
      </c>
      <c r="P870" s="64">
        <v>2.46E-2</v>
      </c>
      <c r="Q870" s="64">
        <v>12.51</v>
      </c>
      <c r="R870" s="64">
        <v>0</v>
      </c>
      <c r="S870" s="64">
        <v>94.86</v>
      </c>
      <c r="T870" s="31"/>
      <c r="V870" s="64">
        <f t="shared" si="1174"/>
        <v>3.7845245625131771</v>
      </c>
      <c r="W870" s="64"/>
      <c r="X870" s="64">
        <f t="shared" si="1175"/>
        <v>3.9742778831962893</v>
      </c>
      <c r="Y870" s="64"/>
      <c r="Z870" s="64">
        <f t="shared" si="1176"/>
        <v>0.58391313514653165</v>
      </c>
      <c r="AA870" s="64"/>
      <c r="AB870" s="64">
        <f t="shared" si="1177"/>
        <v>77.598566308243733</v>
      </c>
      <c r="AC870" s="64"/>
      <c r="AD870" s="64">
        <f t="shared" si="1178"/>
        <v>0.1045751633986928</v>
      </c>
      <c r="AE870" s="64"/>
      <c r="AF870" s="64">
        <f t="shared" si="1179"/>
        <v>8.760278304870335E-2</v>
      </c>
      <c r="AG870" s="64"/>
      <c r="AH870" s="64">
        <f t="shared" si="1180"/>
        <v>0.65264600463841449</v>
      </c>
      <c r="AI870" s="64"/>
      <c r="AJ870" s="64">
        <f t="shared" si="1181"/>
        <v>2.5932953826691967E-2</v>
      </c>
      <c r="AK870" s="64"/>
      <c r="AL870" s="64">
        <f t="shared" si="1182"/>
        <v>13.187855787476281</v>
      </c>
      <c r="AM870" s="64"/>
      <c r="AN870" s="64">
        <f t="shared" si="1183"/>
        <v>0</v>
      </c>
      <c r="AO870" s="64"/>
      <c r="AP870" s="64">
        <f t="shared" si="1184"/>
        <v>7.7588024457094669</v>
      </c>
      <c r="AQ870" s="64">
        <f t="shared" si="1185"/>
        <v>2.6312997347480105E-2</v>
      </c>
      <c r="AR870" s="64">
        <f t="shared" si="1186"/>
        <v>742.03629032258073</v>
      </c>
      <c r="AS870" s="64">
        <f t="shared" si="1187"/>
        <v>19.525198938992045</v>
      </c>
      <c r="AT870" s="64">
        <f t="shared" si="1188"/>
        <v>0.13422710386044256</v>
      </c>
      <c r="AU870" s="64">
        <f t="shared" si="1189"/>
        <v>6.6654632972322494</v>
      </c>
      <c r="AV870" s="64">
        <f t="shared" si="1190"/>
        <v>5.5836693548387091</v>
      </c>
      <c r="AW870" s="64">
        <f t="shared" si="1191"/>
        <v>7.5247928270615388E-3</v>
      </c>
      <c r="AX870" s="64">
        <f t="shared" si="1192"/>
        <v>13.045525902668761</v>
      </c>
      <c r="AY870" s="64"/>
      <c r="AZ870" s="64"/>
      <c r="BA870" s="64"/>
      <c r="BB870" s="64"/>
      <c r="BC870" s="64"/>
      <c r="BD870" s="64"/>
      <c r="BE870" s="64"/>
      <c r="BF870" s="64"/>
      <c r="BG870" s="64"/>
      <c r="BH870" s="64"/>
      <c r="BI870" s="64"/>
      <c r="BJ870" s="64"/>
      <c r="BK870" s="64"/>
      <c r="BL870" s="64"/>
      <c r="BM870" s="64"/>
      <c r="BN870" s="64"/>
      <c r="BO870" s="64"/>
      <c r="BP870" s="64"/>
      <c r="BQ870" s="64"/>
      <c r="BR870" s="64"/>
      <c r="BS870" s="64"/>
      <c r="BT870" s="64"/>
      <c r="BU870" s="64"/>
      <c r="BV870" s="64"/>
      <c r="BW870" s="64"/>
      <c r="BX870" s="64"/>
      <c r="BY870" s="64"/>
      <c r="BZ870" s="64"/>
      <c r="CA870" s="64"/>
      <c r="CB870" s="64"/>
      <c r="CC870" s="64"/>
      <c r="CD870" s="64"/>
      <c r="CE870" s="64"/>
      <c r="CF870" s="64"/>
      <c r="CG870" s="64"/>
      <c r="CH870" s="64"/>
      <c r="CI870" s="64"/>
      <c r="CJ870" s="64"/>
      <c r="CK870" s="64"/>
      <c r="CL870" s="64"/>
      <c r="CM870" s="64"/>
      <c r="CN870" s="64"/>
      <c r="CO870" s="64"/>
      <c r="CP870" s="64"/>
      <c r="CQ870" s="64"/>
      <c r="CR870" s="64"/>
      <c r="CS870" s="64"/>
      <c r="CT870" s="64"/>
      <c r="CU870" s="64"/>
      <c r="CV870" s="64"/>
      <c r="CW870" s="64"/>
      <c r="CX870" s="64"/>
      <c r="CY870" s="64"/>
      <c r="CZ870" s="64"/>
      <c r="DA870" s="64"/>
      <c r="DB870" s="64"/>
      <c r="DC870" s="64"/>
      <c r="DD870" s="64"/>
      <c r="DE870" s="64"/>
      <c r="DF870" s="64"/>
      <c r="DG870" s="64"/>
      <c r="DH870" s="64"/>
      <c r="DI870" s="64"/>
      <c r="DJ870" s="64"/>
      <c r="DK870" s="64"/>
      <c r="DL870" s="64"/>
      <c r="DM870" s="64"/>
      <c r="DN870" s="64"/>
      <c r="DO870" s="64"/>
      <c r="DP870" s="64"/>
      <c r="DQ870" s="64"/>
      <c r="DR870" s="64"/>
      <c r="DS870" s="64"/>
      <c r="DT870" s="64"/>
      <c r="DU870" s="64"/>
      <c r="DV870" s="64"/>
      <c r="DW870" s="64"/>
      <c r="DX870" s="64"/>
      <c r="DY870" s="64"/>
      <c r="DZ870" s="64"/>
      <c r="EA870" s="64"/>
      <c r="EB870" s="64"/>
      <c r="EC870" s="64"/>
      <c r="ED870" s="64"/>
      <c r="EE870" s="64"/>
      <c r="EF870" s="64"/>
      <c r="EG870" s="64"/>
      <c r="EH870" s="64"/>
      <c r="EI870" s="64"/>
      <c r="EJ870" s="64"/>
      <c r="EK870" s="64"/>
      <c r="EL870" s="64"/>
    </row>
    <row r="871" spans="1:142" s="30" customFormat="1">
      <c r="B871" s="31" t="s">
        <v>791</v>
      </c>
      <c r="C871" s="30" t="s">
        <v>530</v>
      </c>
      <c r="D871" s="37"/>
      <c r="E871" s="16"/>
      <c r="F871" s="16"/>
      <c r="G871" s="16"/>
      <c r="H871" s="16"/>
      <c r="I871" s="64">
        <v>3.68</v>
      </c>
      <c r="J871" s="64">
        <v>3.69</v>
      </c>
      <c r="K871" s="64">
        <v>0.5484</v>
      </c>
      <c r="L871" s="64">
        <v>74.09</v>
      </c>
      <c r="M871" s="64">
        <v>9.1800000000000007E-2</v>
      </c>
      <c r="N871" s="64">
        <v>0.1178</v>
      </c>
      <c r="O871" s="64">
        <v>0.60619999999999996</v>
      </c>
      <c r="P871" s="64">
        <v>0.127</v>
      </c>
      <c r="Q871" s="64">
        <v>12.17</v>
      </c>
      <c r="R871" s="64">
        <v>1.78E-2</v>
      </c>
      <c r="S871" s="64">
        <v>95.138999999999996</v>
      </c>
      <c r="T871" s="31"/>
      <c r="V871" s="64">
        <f t="shared" si="1174"/>
        <v>3.8680246796792064</v>
      </c>
      <c r="W871" s="64"/>
      <c r="X871" s="64">
        <f t="shared" si="1175"/>
        <v>3.8785356163087696</v>
      </c>
      <c r="Y871" s="64"/>
      <c r="Z871" s="64">
        <f t="shared" si="1176"/>
        <v>0.57641976476523826</v>
      </c>
      <c r="AA871" s="64"/>
      <c r="AB871" s="64">
        <f t="shared" si="1177"/>
        <v>77.875529488432733</v>
      </c>
      <c r="AC871" s="64"/>
      <c r="AD871" s="64">
        <f t="shared" si="1178"/>
        <v>9.6490398259388904E-2</v>
      </c>
      <c r="AE871" s="64"/>
      <c r="AF871" s="64">
        <f t="shared" si="1179"/>
        <v>0.12381883349625285</v>
      </c>
      <c r="AG871" s="64"/>
      <c r="AH871" s="64">
        <f t="shared" si="1180"/>
        <v>0.6371729784841127</v>
      </c>
      <c r="AI871" s="64"/>
      <c r="AJ871" s="64">
        <f t="shared" si="1181"/>
        <v>0.13348889519545087</v>
      </c>
      <c r="AK871" s="64"/>
      <c r="AL871" s="64">
        <f t="shared" si="1182"/>
        <v>12.791809878178245</v>
      </c>
      <c r="AM871" s="64"/>
      <c r="AN871" s="64">
        <f t="shared" si="1183"/>
        <v>1.8709467200622248E-2</v>
      </c>
      <c r="AO871" s="64"/>
      <c r="AP871" s="64">
        <f t="shared" si="1184"/>
        <v>7.746560295987976</v>
      </c>
      <c r="AQ871" s="64">
        <f t="shared" si="1185"/>
        <v>2.4878048780487806E-2</v>
      </c>
      <c r="AR871" s="64">
        <f t="shared" si="1186"/>
        <v>807.08061002178658</v>
      </c>
      <c r="AS871" s="64">
        <f t="shared" si="1187"/>
        <v>20.078590785907863</v>
      </c>
      <c r="AT871" s="64">
        <f t="shared" si="1188"/>
        <v>0.19432530517980864</v>
      </c>
      <c r="AU871" s="64">
        <f t="shared" si="1189"/>
        <v>4.655348047538201</v>
      </c>
      <c r="AV871" s="64">
        <f t="shared" si="1190"/>
        <v>5.9738562091503269</v>
      </c>
      <c r="AW871" s="64">
        <f t="shared" si="1191"/>
        <v>7.4018086111486015E-3</v>
      </c>
      <c r="AX871" s="64">
        <f t="shared" si="1192"/>
        <v>17.682377664365053</v>
      </c>
      <c r="AY871" s="64"/>
      <c r="AZ871" s="64"/>
      <c r="BA871" s="64"/>
      <c r="BB871" s="64"/>
      <c r="BC871" s="64"/>
      <c r="BD871" s="64"/>
      <c r="BE871" s="64"/>
      <c r="BF871" s="64"/>
      <c r="BG871" s="64"/>
      <c r="BH871" s="64"/>
      <c r="BI871" s="64"/>
      <c r="BJ871" s="64"/>
      <c r="BK871" s="64"/>
      <c r="BL871" s="64"/>
      <c r="BM871" s="64"/>
      <c r="BN871" s="64"/>
      <c r="BO871" s="64"/>
      <c r="BP871" s="64"/>
      <c r="BQ871" s="64"/>
      <c r="BR871" s="64"/>
      <c r="BS871" s="64"/>
      <c r="BT871" s="64"/>
      <c r="BU871" s="64"/>
      <c r="BV871" s="64"/>
      <c r="BW871" s="64"/>
      <c r="BX871" s="64"/>
      <c r="BY871" s="64"/>
      <c r="BZ871" s="64"/>
      <c r="CA871" s="64"/>
      <c r="CB871" s="64"/>
      <c r="CC871" s="64"/>
      <c r="CD871" s="64"/>
      <c r="CE871" s="64"/>
      <c r="CF871" s="64"/>
      <c r="CG871" s="64"/>
      <c r="CH871" s="64"/>
      <c r="CI871" s="64"/>
      <c r="CJ871" s="64"/>
      <c r="CK871" s="64"/>
      <c r="CL871" s="64"/>
      <c r="CM871" s="64"/>
      <c r="CN871" s="64"/>
      <c r="CO871" s="64"/>
      <c r="CP871" s="64"/>
      <c r="CQ871" s="64"/>
      <c r="CR871" s="64"/>
      <c r="CS871" s="64"/>
      <c r="CT871" s="64"/>
      <c r="CU871" s="64"/>
      <c r="CV871" s="64"/>
      <c r="CW871" s="64"/>
      <c r="CX871" s="64"/>
      <c r="CY871" s="64"/>
      <c r="CZ871" s="64"/>
      <c r="DA871" s="64"/>
      <c r="DB871" s="64"/>
      <c r="DC871" s="64"/>
      <c r="DD871" s="64"/>
      <c r="DE871" s="64"/>
      <c r="DF871" s="64"/>
      <c r="DG871" s="64"/>
      <c r="DH871" s="64"/>
      <c r="DI871" s="64"/>
      <c r="DJ871" s="64"/>
      <c r="DK871" s="64"/>
      <c r="DL871" s="64"/>
      <c r="DM871" s="64"/>
      <c r="DN871" s="64"/>
      <c r="DO871" s="64"/>
      <c r="DP871" s="64"/>
      <c r="DQ871" s="64"/>
      <c r="DR871" s="64"/>
      <c r="DS871" s="64"/>
      <c r="DT871" s="64"/>
      <c r="DU871" s="64"/>
      <c r="DV871" s="64"/>
      <c r="DW871" s="64"/>
      <c r="DX871" s="64"/>
      <c r="DY871" s="64"/>
      <c r="DZ871" s="64"/>
      <c r="EA871" s="64"/>
      <c r="EB871" s="64"/>
      <c r="EC871" s="64"/>
      <c r="ED871" s="64"/>
      <c r="EE871" s="64"/>
      <c r="EF871" s="64"/>
      <c r="EG871" s="64"/>
      <c r="EH871" s="64"/>
      <c r="EI871" s="64"/>
      <c r="EJ871" s="64"/>
      <c r="EK871" s="64"/>
      <c r="EL871" s="64"/>
    </row>
    <row r="872" spans="1:142" s="30" customFormat="1">
      <c r="B872" s="31" t="s">
        <v>792</v>
      </c>
      <c r="C872" s="30" t="s">
        <v>530</v>
      </c>
      <c r="D872" s="37"/>
      <c r="E872" s="16"/>
      <c r="F872" s="16"/>
      <c r="G872" s="16"/>
      <c r="H872" s="16"/>
      <c r="I872" s="64">
        <v>3.81</v>
      </c>
      <c r="J872" s="64">
        <v>3.76</v>
      </c>
      <c r="K872" s="64">
        <v>0.53720000000000001</v>
      </c>
      <c r="L872" s="64">
        <v>74.489999999999995</v>
      </c>
      <c r="M872" s="64">
        <v>8.1900000000000001E-2</v>
      </c>
      <c r="N872" s="64">
        <v>6.5299999999999997E-2</v>
      </c>
      <c r="O872" s="64">
        <v>0.68410000000000004</v>
      </c>
      <c r="P872" s="64">
        <v>6.6699999999999995E-2</v>
      </c>
      <c r="Q872" s="64">
        <v>12.35</v>
      </c>
      <c r="R872" s="64">
        <v>3.44E-2</v>
      </c>
      <c r="S872" s="64">
        <v>95.8797</v>
      </c>
      <c r="T872" s="31"/>
      <c r="V872" s="64">
        <f t="shared" si="1174"/>
        <v>3.9737295798797865</v>
      </c>
      <c r="W872" s="64"/>
      <c r="X872" s="64">
        <f t="shared" si="1175"/>
        <v>3.9215808977291338</v>
      </c>
      <c r="Y872" s="64"/>
      <c r="Z872" s="64">
        <f t="shared" si="1176"/>
        <v>0.56028544102661981</v>
      </c>
      <c r="AA872" s="64"/>
      <c r="AB872" s="64">
        <f t="shared" si="1177"/>
        <v>77.691106668043389</v>
      </c>
      <c r="AC872" s="64"/>
      <c r="AD872" s="64">
        <f t="shared" si="1178"/>
        <v>8.5419541362770232E-2</v>
      </c>
      <c r="AE872" s="64"/>
      <c r="AF872" s="64">
        <f t="shared" si="1179"/>
        <v>6.810617888875331E-2</v>
      </c>
      <c r="AG872" s="64"/>
      <c r="AH872" s="64">
        <f t="shared" si="1180"/>
        <v>0.71349826918523951</v>
      </c>
      <c r="AI872" s="64"/>
      <c r="AJ872" s="64">
        <f t="shared" si="1181"/>
        <v>6.9566341988971589E-2</v>
      </c>
      <c r="AK872" s="64"/>
      <c r="AL872" s="64">
        <f t="shared" si="1182"/>
        <v>12.880724491211382</v>
      </c>
      <c r="AM872" s="64"/>
      <c r="AN872" s="64">
        <f t="shared" si="1183"/>
        <v>3.5878293319649521E-2</v>
      </c>
      <c r="AO872" s="64"/>
      <c r="AP872" s="64">
        <f t="shared" si="1184"/>
        <v>7.8953104776089198</v>
      </c>
      <c r="AQ872" s="64">
        <f t="shared" si="1185"/>
        <v>2.1781914893617024E-2</v>
      </c>
      <c r="AR872" s="64">
        <f t="shared" si="1186"/>
        <v>909.5238095238094</v>
      </c>
      <c r="AS872" s="64">
        <f t="shared" si="1187"/>
        <v>19.811170212765955</v>
      </c>
      <c r="AT872" s="64">
        <f t="shared" si="1188"/>
        <v>9.5453881011548017E-2</v>
      </c>
      <c r="AU872" s="64">
        <f t="shared" si="1189"/>
        <v>8.226646248085757</v>
      </c>
      <c r="AV872" s="64">
        <f t="shared" si="1190"/>
        <v>6.5592185592185581</v>
      </c>
      <c r="AW872" s="64">
        <f t="shared" si="1191"/>
        <v>7.2117062692978922E-3</v>
      </c>
      <c r="AX872" s="64">
        <f t="shared" si="1192"/>
        <v>10.838174273858922</v>
      </c>
      <c r="AY872" s="64"/>
      <c r="AZ872" s="64"/>
      <c r="BA872" s="64"/>
      <c r="BB872" s="64"/>
      <c r="BC872" s="64"/>
      <c r="BD872" s="64"/>
      <c r="BE872" s="64"/>
      <c r="BF872" s="64"/>
      <c r="BG872" s="64"/>
      <c r="BH872" s="64"/>
      <c r="BI872" s="64"/>
      <c r="BJ872" s="64"/>
      <c r="BK872" s="64"/>
      <c r="BL872" s="64"/>
      <c r="BM872" s="64"/>
      <c r="BN872" s="64"/>
      <c r="BO872" s="64"/>
      <c r="BP872" s="64"/>
      <c r="BQ872" s="64"/>
      <c r="BR872" s="64"/>
      <c r="BS872" s="64"/>
      <c r="BT872" s="64"/>
      <c r="BU872" s="64"/>
      <c r="BV872" s="64"/>
      <c r="BW872" s="64"/>
      <c r="BX872" s="64"/>
      <c r="BY872" s="64"/>
      <c r="BZ872" s="64"/>
      <c r="CA872" s="64"/>
      <c r="CB872" s="64"/>
      <c r="CC872" s="64"/>
      <c r="CD872" s="64"/>
      <c r="CE872" s="64"/>
      <c r="CF872" s="64"/>
      <c r="CG872" s="64"/>
      <c r="CH872" s="64"/>
      <c r="CI872" s="64"/>
      <c r="CJ872" s="64"/>
      <c r="CK872" s="64"/>
      <c r="CL872" s="64"/>
      <c r="CM872" s="64"/>
      <c r="CN872" s="64"/>
      <c r="CO872" s="64"/>
      <c r="CP872" s="64"/>
      <c r="CQ872" s="64"/>
      <c r="CR872" s="64"/>
      <c r="CS872" s="64"/>
      <c r="CT872" s="64"/>
      <c r="CU872" s="64"/>
      <c r="CV872" s="64"/>
      <c r="CW872" s="64"/>
      <c r="CX872" s="64"/>
      <c r="CY872" s="64"/>
      <c r="CZ872" s="64"/>
      <c r="DA872" s="64"/>
      <c r="DB872" s="64"/>
      <c r="DC872" s="64"/>
      <c r="DD872" s="64"/>
      <c r="DE872" s="64"/>
      <c r="DF872" s="64"/>
      <c r="DG872" s="64"/>
      <c r="DH872" s="64"/>
      <c r="DI872" s="64"/>
      <c r="DJ872" s="64"/>
      <c r="DK872" s="64"/>
      <c r="DL872" s="64"/>
      <c r="DM872" s="64"/>
      <c r="DN872" s="64"/>
      <c r="DO872" s="64"/>
      <c r="DP872" s="64"/>
      <c r="DQ872" s="64"/>
      <c r="DR872" s="64"/>
      <c r="DS872" s="64"/>
      <c r="DT872" s="64"/>
      <c r="DU872" s="64"/>
      <c r="DV872" s="64"/>
      <c r="DW872" s="64"/>
      <c r="DX872" s="64"/>
      <c r="DY872" s="64"/>
      <c r="DZ872" s="64"/>
      <c r="EA872" s="64"/>
      <c r="EB872" s="64"/>
      <c r="EC872" s="64"/>
      <c r="ED872" s="64"/>
      <c r="EE872" s="64"/>
      <c r="EF872" s="64"/>
      <c r="EG872" s="64"/>
      <c r="EH872" s="64"/>
      <c r="EI872" s="64"/>
      <c r="EJ872" s="64"/>
      <c r="EK872" s="64"/>
      <c r="EL872" s="64"/>
    </row>
    <row r="873" spans="1:142" s="30" customFormat="1">
      <c r="B873" s="31" t="s">
        <v>793</v>
      </c>
      <c r="C873" s="30" t="s">
        <v>530</v>
      </c>
      <c r="D873" s="37"/>
      <c r="E873" s="16"/>
      <c r="F873" s="16"/>
      <c r="G873" s="16"/>
      <c r="H873" s="16"/>
      <c r="I873" s="64">
        <v>3.79</v>
      </c>
      <c r="J873" s="64">
        <v>3.69</v>
      </c>
      <c r="K873" s="64">
        <v>0.60680000000000001</v>
      </c>
      <c r="L873" s="64">
        <v>73.34</v>
      </c>
      <c r="M873" s="64">
        <v>9.5500000000000002E-2</v>
      </c>
      <c r="N873" s="64">
        <v>7.1800000000000003E-2</v>
      </c>
      <c r="O873" s="64">
        <v>0.67190000000000005</v>
      </c>
      <c r="P873" s="64">
        <v>4.87E-2</v>
      </c>
      <c r="Q873" s="64">
        <v>12.09</v>
      </c>
      <c r="R873" s="64">
        <v>3.0300000000000001E-2</v>
      </c>
      <c r="S873" s="64">
        <v>94.435100000000006</v>
      </c>
      <c r="T873" s="31"/>
      <c r="V873" s="64">
        <f t="shared" si="1174"/>
        <v>4.0133382608796939</v>
      </c>
      <c r="W873" s="64"/>
      <c r="X873" s="64">
        <f t="shared" si="1175"/>
        <v>3.9074454307773272</v>
      </c>
      <c r="Y873" s="64"/>
      <c r="Z873" s="64">
        <f t="shared" si="1176"/>
        <v>0.64255769306116051</v>
      </c>
      <c r="AA873" s="64"/>
      <c r="AB873" s="64">
        <f t="shared" si="1177"/>
        <v>77.661801597075666</v>
      </c>
      <c r="AC873" s="64"/>
      <c r="AD873" s="64">
        <f t="shared" si="1178"/>
        <v>0.1011276527477601</v>
      </c>
      <c r="AE873" s="64"/>
      <c r="AF873" s="64">
        <f t="shared" si="1179"/>
        <v>7.6031052013499217E-2</v>
      </c>
      <c r="AG873" s="64"/>
      <c r="AH873" s="64">
        <f t="shared" si="1180"/>
        <v>0.71149392545780121</v>
      </c>
      <c r="AI873" s="64"/>
      <c r="AJ873" s="64">
        <f t="shared" si="1181"/>
        <v>5.156980825985253E-2</v>
      </c>
      <c r="AK873" s="64"/>
      <c r="AL873" s="64">
        <f t="shared" si="1182"/>
        <v>12.80244315937612</v>
      </c>
      <c r="AM873" s="64"/>
      <c r="AN873" s="64">
        <f t="shared" si="1183"/>
        <v>3.2085527521017079E-2</v>
      </c>
      <c r="AO873" s="64"/>
      <c r="AP873" s="64">
        <f t="shared" si="1184"/>
        <v>7.9207836916570216</v>
      </c>
      <c r="AQ873" s="64">
        <f t="shared" si="1185"/>
        <v>2.5880758807588077E-2</v>
      </c>
      <c r="AR873" s="64">
        <f t="shared" si="1186"/>
        <v>767.95811518324604</v>
      </c>
      <c r="AS873" s="64">
        <f t="shared" si="1187"/>
        <v>19.875338753387535</v>
      </c>
      <c r="AT873" s="64">
        <f t="shared" si="1188"/>
        <v>0.10686114005060277</v>
      </c>
      <c r="AU873" s="64">
        <f t="shared" si="1189"/>
        <v>8.4512534818941507</v>
      </c>
      <c r="AV873" s="64">
        <f t="shared" si="1190"/>
        <v>6.3539267015706802</v>
      </c>
      <c r="AW873" s="64">
        <f t="shared" si="1191"/>
        <v>8.2737932915189528E-3</v>
      </c>
      <c r="AX873" s="64">
        <f t="shared" si="1192"/>
        <v>10.58060713233127</v>
      </c>
      <c r="AY873" s="64"/>
      <c r="AZ873" s="64"/>
      <c r="BA873" s="64"/>
      <c r="BB873" s="64"/>
      <c r="BC873" s="64"/>
      <c r="BD873" s="64"/>
      <c r="BE873" s="64"/>
      <c r="BF873" s="64"/>
      <c r="BG873" s="64"/>
      <c r="BH873" s="64"/>
      <c r="BI873" s="64"/>
      <c r="BJ873" s="64"/>
      <c r="BK873" s="64"/>
      <c r="BL873" s="64"/>
      <c r="BM873" s="64"/>
      <c r="BN873" s="64"/>
      <c r="BO873" s="64"/>
      <c r="BP873" s="64"/>
      <c r="BQ873" s="64"/>
      <c r="BR873" s="64"/>
      <c r="BS873" s="64"/>
      <c r="BT873" s="64"/>
      <c r="BU873" s="64"/>
      <c r="BV873" s="64"/>
      <c r="BW873" s="64"/>
      <c r="BX873" s="64"/>
      <c r="BY873" s="64"/>
      <c r="BZ873" s="64"/>
      <c r="CA873" s="64"/>
      <c r="CB873" s="64"/>
      <c r="CC873" s="64"/>
      <c r="CD873" s="64"/>
      <c r="CE873" s="64"/>
      <c r="CF873" s="64"/>
      <c r="CG873" s="64"/>
      <c r="CH873" s="64"/>
      <c r="CI873" s="64"/>
      <c r="CJ873" s="64"/>
      <c r="CK873" s="64"/>
      <c r="CL873" s="64"/>
      <c r="CM873" s="64"/>
      <c r="CN873" s="64"/>
      <c r="CO873" s="64"/>
      <c r="CP873" s="64"/>
      <c r="CQ873" s="64"/>
      <c r="CR873" s="64"/>
      <c r="CS873" s="64"/>
      <c r="CT873" s="64"/>
      <c r="CU873" s="64"/>
      <c r="CV873" s="64"/>
      <c r="CW873" s="64"/>
      <c r="CX873" s="64"/>
      <c r="CY873" s="64"/>
      <c r="CZ873" s="64"/>
      <c r="DA873" s="64"/>
      <c r="DB873" s="64"/>
      <c r="DC873" s="64"/>
      <c r="DD873" s="64"/>
      <c r="DE873" s="64"/>
      <c r="DF873" s="64"/>
      <c r="DG873" s="64"/>
      <c r="DH873" s="64"/>
      <c r="DI873" s="64"/>
      <c r="DJ873" s="64"/>
      <c r="DK873" s="64"/>
      <c r="DL873" s="64"/>
      <c r="DM873" s="64"/>
      <c r="DN873" s="64"/>
      <c r="DO873" s="64"/>
      <c r="DP873" s="64"/>
      <c r="DQ873" s="64"/>
      <c r="DR873" s="64"/>
      <c r="DS873" s="64"/>
      <c r="DT873" s="64"/>
      <c r="DU873" s="64"/>
      <c r="DV873" s="64"/>
      <c r="DW873" s="64"/>
      <c r="DX873" s="64"/>
      <c r="DY873" s="64"/>
      <c r="DZ873" s="64"/>
      <c r="EA873" s="64"/>
      <c r="EB873" s="64"/>
      <c r="EC873" s="64"/>
      <c r="ED873" s="64"/>
      <c r="EE873" s="64"/>
      <c r="EF873" s="64"/>
      <c r="EG873" s="64"/>
      <c r="EH873" s="64"/>
      <c r="EI873" s="64"/>
      <c r="EJ873" s="64"/>
      <c r="EK873" s="64"/>
      <c r="EL873" s="64"/>
    </row>
    <row r="874" spans="1:142" s="30" customFormat="1">
      <c r="B874" s="31" t="s">
        <v>794</v>
      </c>
      <c r="C874" s="30" t="s">
        <v>530</v>
      </c>
      <c r="D874" s="37"/>
      <c r="E874" s="16"/>
      <c r="F874" s="16"/>
      <c r="G874" s="16"/>
      <c r="H874" s="16"/>
      <c r="I874" s="64">
        <v>3.63</v>
      </c>
      <c r="J874" s="64">
        <v>3.65</v>
      </c>
      <c r="K874" s="64">
        <v>0.56140000000000001</v>
      </c>
      <c r="L874" s="64">
        <v>73.3</v>
      </c>
      <c r="M874" s="64">
        <v>6.6299999999999998E-2</v>
      </c>
      <c r="N874" s="64">
        <v>0.08</v>
      </c>
      <c r="O874" s="64">
        <v>0.63290000000000002</v>
      </c>
      <c r="P874" s="64">
        <v>4.4299999999999999E-2</v>
      </c>
      <c r="Q874" s="64">
        <v>12.04</v>
      </c>
      <c r="R874" s="64">
        <v>2.1899999999999999E-2</v>
      </c>
      <c r="S874" s="64">
        <v>94.026799999999994</v>
      </c>
      <c r="T874" s="31"/>
      <c r="V874" s="64">
        <f t="shared" si="1174"/>
        <v>3.8606014455453126</v>
      </c>
      <c r="W874" s="64"/>
      <c r="X874" s="64">
        <f t="shared" si="1175"/>
        <v>3.8818719769257277</v>
      </c>
      <c r="Y874" s="64"/>
      <c r="Z874" s="64">
        <f t="shared" si="1176"/>
        <v>0.59706381584824753</v>
      </c>
      <c r="AA874" s="64"/>
      <c r="AB874" s="64">
        <f t="shared" si="1177"/>
        <v>77.956497509220782</v>
      </c>
      <c r="AC874" s="64"/>
      <c r="AD874" s="64">
        <f t="shared" si="1178"/>
        <v>7.0511811526075552E-2</v>
      </c>
      <c r="AE874" s="64"/>
      <c r="AF874" s="64">
        <f t="shared" si="1179"/>
        <v>8.5082125521659793E-2</v>
      </c>
      <c r="AG874" s="64"/>
      <c r="AH874" s="64">
        <f t="shared" si="1180"/>
        <v>0.67310596553323099</v>
      </c>
      <c r="AI874" s="64"/>
      <c r="AJ874" s="64">
        <f t="shared" si="1181"/>
        <v>4.7114227007619101E-2</v>
      </c>
      <c r="AK874" s="64"/>
      <c r="AL874" s="64">
        <f t="shared" si="1182"/>
        <v>12.804859891009798</v>
      </c>
      <c r="AM874" s="64"/>
      <c r="AN874" s="64">
        <f t="shared" si="1183"/>
        <v>2.3291231861554365E-2</v>
      </c>
      <c r="AO874" s="64"/>
      <c r="AP874" s="64">
        <f t="shared" si="1184"/>
        <v>7.7424734224710399</v>
      </c>
      <c r="AQ874" s="64">
        <f t="shared" si="1185"/>
        <v>1.8164383561643838E-2</v>
      </c>
      <c r="AR874" s="64">
        <f t="shared" si="1186"/>
        <v>1105.5806938159878</v>
      </c>
      <c r="AS874" s="64">
        <f t="shared" si="1187"/>
        <v>20.082191780821919</v>
      </c>
      <c r="AT874" s="64">
        <f t="shared" si="1188"/>
        <v>0.12640227524095435</v>
      </c>
      <c r="AU874" s="64">
        <f t="shared" si="1189"/>
        <v>7.0174999999999992</v>
      </c>
      <c r="AV874" s="64">
        <f t="shared" si="1190"/>
        <v>8.4675716440422306</v>
      </c>
      <c r="AW874" s="64">
        <f t="shared" si="1191"/>
        <v>7.6589358799454294E-3</v>
      </c>
      <c r="AX874" s="64">
        <f t="shared" si="1192"/>
        <v>12.472715933894605</v>
      </c>
      <c r="AY874" s="64"/>
      <c r="AZ874" s="64"/>
      <c r="BA874" s="64"/>
      <c r="BB874" s="64"/>
      <c r="BC874" s="64"/>
      <c r="BD874" s="64"/>
      <c r="BE874" s="64"/>
      <c r="BF874" s="64"/>
      <c r="BG874" s="64"/>
      <c r="BH874" s="64"/>
      <c r="BI874" s="64"/>
      <c r="BJ874" s="64"/>
      <c r="BK874" s="64"/>
      <c r="BL874" s="64"/>
      <c r="BM874" s="64"/>
      <c r="BN874" s="64"/>
      <c r="BO874" s="64"/>
      <c r="BP874" s="64"/>
      <c r="BQ874" s="64"/>
      <c r="BR874" s="64"/>
      <c r="BS874" s="64"/>
      <c r="BT874" s="64"/>
      <c r="BU874" s="64"/>
      <c r="BV874" s="64"/>
      <c r="BW874" s="64"/>
      <c r="BX874" s="64"/>
      <c r="BY874" s="64"/>
      <c r="BZ874" s="64"/>
      <c r="CA874" s="64"/>
      <c r="CB874" s="64"/>
      <c r="CC874" s="64"/>
      <c r="CD874" s="64"/>
      <c r="CE874" s="64"/>
      <c r="CF874" s="64"/>
      <c r="CG874" s="64"/>
      <c r="CH874" s="64"/>
      <c r="CI874" s="64"/>
      <c r="CJ874" s="64"/>
      <c r="CK874" s="64"/>
      <c r="CL874" s="64"/>
      <c r="CM874" s="64"/>
      <c r="CN874" s="64"/>
      <c r="CO874" s="64"/>
      <c r="CP874" s="64"/>
      <c r="CQ874" s="64"/>
      <c r="CR874" s="64"/>
      <c r="CS874" s="64"/>
      <c r="CT874" s="64"/>
      <c r="CU874" s="64"/>
      <c r="CV874" s="64"/>
      <c r="CW874" s="64"/>
      <c r="CX874" s="64"/>
      <c r="CY874" s="64"/>
      <c r="CZ874" s="64"/>
      <c r="DA874" s="64"/>
      <c r="DB874" s="64"/>
      <c r="DC874" s="64"/>
      <c r="DD874" s="64"/>
      <c r="DE874" s="64"/>
      <c r="DF874" s="64"/>
      <c r="DG874" s="64"/>
      <c r="DH874" s="64"/>
      <c r="DI874" s="64"/>
      <c r="DJ874" s="64"/>
      <c r="DK874" s="64"/>
      <c r="DL874" s="64"/>
      <c r="DM874" s="64"/>
      <c r="DN874" s="64"/>
      <c r="DO874" s="64"/>
      <c r="DP874" s="64"/>
      <c r="DQ874" s="64"/>
      <c r="DR874" s="64"/>
      <c r="DS874" s="64"/>
      <c r="DT874" s="64"/>
      <c r="DU874" s="64"/>
      <c r="DV874" s="64"/>
      <c r="DW874" s="64"/>
      <c r="DX874" s="64"/>
      <c r="DY874" s="64"/>
      <c r="DZ874" s="64"/>
      <c r="EA874" s="64"/>
      <c r="EB874" s="64"/>
      <c r="EC874" s="64"/>
      <c r="ED874" s="64"/>
      <c r="EE874" s="64"/>
      <c r="EF874" s="64"/>
      <c r="EG874" s="64"/>
      <c r="EH874" s="64"/>
      <c r="EI874" s="64"/>
      <c r="EJ874" s="64"/>
      <c r="EK874" s="64"/>
      <c r="EL874" s="64"/>
    </row>
    <row r="875" spans="1:142" s="30" customFormat="1">
      <c r="B875" s="31" t="s">
        <v>795</v>
      </c>
      <c r="C875" s="30" t="s">
        <v>530</v>
      </c>
      <c r="D875" s="37"/>
      <c r="E875" s="16"/>
      <c r="F875" s="16"/>
      <c r="G875" s="16"/>
      <c r="H875" s="16"/>
      <c r="I875" s="64">
        <v>3.74</v>
      </c>
      <c r="J875" s="64">
        <v>3.56</v>
      </c>
      <c r="K875" s="64">
        <v>0.50380000000000003</v>
      </c>
      <c r="L875" s="64">
        <v>74.22</v>
      </c>
      <c r="M875" s="64">
        <v>8.2400000000000001E-2</v>
      </c>
      <c r="N875" s="64">
        <v>8.3099999999999993E-2</v>
      </c>
      <c r="O875" s="64">
        <v>0.67490000000000006</v>
      </c>
      <c r="P875" s="64">
        <v>2.4799999999999999E-2</v>
      </c>
      <c r="Q875" s="64">
        <v>12.26</v>
      </c>
      <c r="R875" s="64">
        <v>5.7000000000000002E-3</v>
      </c>
      <c r="S875" s="64">
        <v>95.154799999999994</v>
      </c>
      <c r="T875" s="31"/>
      <c r="V875" s="64">
        <f t="shared" si="1174"/>
        <v>3.9304375606905806</v>
      </c>
      <c r="W875" s="64"/>
      <c r="X875" s="64">
        <f t="shared" si="1175"/>
        <v>3.7412721165931728</v>
      </c>
      <c r="Y875" s="64"/>
      <c r="Z875" s="64">
        <f t="shared" si="1176"/>
        <v>0.52945305964596645</v>
      </c>
      <c r="AA875" s="64"/>
      <c r="AB875" s="64">
        <f t="shared" si="1177"/>
        <v>77.9992181161644</v>
      </c>
      <c r="AC875" s="64"/>
      <c r="AD875" s="64">
        <f t="shared" si="1178"/>
        <v>8.6595736631257705E-2</v>
      </c>
      <c r="AE875" s="64"/>
      <c r="AF875" s="64">
        <f t="shared" si="1179"/>
        <v>8.7331380024969832E-2</v>
      </c>
      <c r="AG875" s="64"/>
      <c r="AH875" s="64">
        <f t="shared" si="1180"/>
        <v>0.70926532345189108</v>
      </c>
      <c r="AI875" s="64"/>
      <c r="AJ875" s="64">
        <f t="shared" si="1181"/>
        <v>2.6062794520087269E-2</v>
      </c>
      <c r="AK875" s="64"/>
      <c r="AL875" s="64">
        <f t="shared" si="1182"/>
        <v>12.884268581301207</v>
      </c>
      <c r="AM875" s="64"/>
      <c r="AN875" s="64">
        <f t="shared" si="1183"/>
        <v>5.9902390630845745E-3</v>
      </c>
      <c r="AO875" s="64"/>
      <c r="AP875" s="64">
        <f t="shared" si="1184"/>
        <v>7.6717096772837534</v>
      </c>
      <c r="AQ875" s="64">
        <f t="shared" si="1185"/>
        <v>2.3146067415730335E-2</v>
      </c>
      <c r="AR875" s="64">
        <f t="shared" si="1186"/>
        <v>900.72815533980577</v>
      </c>
      <c r="AS875" s="64">
        <f t="shared" si="1187"/>
        <v>20.848314606741571</v>
      </c>
      <c r="AT875" s="64">
        <f t="shared" si="1188"/>
        <v>0.12312935249666615</v>
      </c>
      <c r="AU875" s="64">
        <f t="shared" si="1189"/>
        <v>6.0625752105896522</v>
      </c>
      <c r="AV875" s="64">
        <f t="shared" si="1190"/>
        <v>6.1140776699029127</v>
      </c>
      <c r="AW875" s="64">
        <f t="shared" si="1191"/>
        <v>6.7879277822689311E-3</v>
      </c>
      <c r="AX875" s="64">
        <f t="shared" si="1192"/>
        <v>14.159141250638946</v>
      </c>
      <c r="AY875" s="64"/>
      <c r="AZ875" s="64"/>
      <c r="BA875" s="64"/>
      <c r="BB875" s="64"/>
      <c r="BC875" s="64"/>
      <c r="BD875" s="64"/>
      <c r="BE875" s="64"/>
      <c r="BF875" s="64"/>
      <c r="BG875" s="64"/>
      <c r="BH875" s="64"/>
      <c r="BI875" s="64"/>
      <c r="BJ875" s="64"/>
      <c r="BK875" s="64"/>
      <c r="BL875" s="64"/>
      <c r="BM875" s="64"/>
      <c r="BN875" s="64"/>
      <c r="BO875" s="64"/>
      <c r="BP875" s="64"/>
      <c r="BQ875" s="64"/>
      <c r="BR875" s="64"/>
      <c r="BS875" s="64"/>
      <c r="BT875" s="64"/>
      <c r="BU875" s="64"/>
      <c r="BV875" s="64"/>
      <c r="BW875" s="64"/>
      <c r="BX875" s="64"/>
      <c r="BY875" s="64"/>
      <c r="BZ875" s="64"/>
      <c r="CA875" s="64"/>
      <c r="CB875" s="64"/>
      <c r="CC875" s="64"/>
      <c r="CD875" s="64"/>
      <c r="CE875" s="64"/>
      <c r="CF875" s="64"/>
      <c r="CG875" s="64"/>
      <c r="CH875" s="64"/>
      <c r="CI875" s="64"/>
      <c r="CJ875" s="64"/>
      <c r="CK875" s="64"/>
      <c r="CL875" s="64"/>
      <c r="CM875" s="64"/>
      <c r="CN875" s="64"/>
      <c r="CO875" s="64"/>
      <c r="CP875" s="64"/>
      <c r="CQ875" s="64"/>
      <c r="CR875" s="64"/>
      <c r="CS875" s="64"/>
      <c r="CT875" s="64"/>
      <c r="CU875" s="64"/>
      <c r="CV875" s="64"/>
      <c r="CW875" s="64"/>
      <c r="CX875" s="64"/>
      <c r="CY875" s="64"/>
      <c r="CZ875" s="64"/>
      <c r="DA875" s="64"/>
      <c r="DB875" s="64"/>
      <c r="DC875" s="64"/>
      <c r="DD875" s="64"/>
      <c r="DE875" s="64"/>
      <c r="DF875" s="64"/>
      <c r="DG875" s="64"/>
      <c r="DH875" s="64"/>
      <c r="DI875" s="64"/>
      <c r="DJ875" s="64"/>
      <c r="DK875" s="64"/>
      <c r="DL875" s="64"/>
      <c r="DM875" s="64"/>
      <c r="DN875" s="64"/>
      <c r="DO875" s="64"/>
      <c r="DP875" s="64"/>
      <c r="DQ875" s="64"/>
      <c r="DR875" s="64"/>
      <c r="DS875" s="64"/>
      <c r="DT875" s="64"/>
      <c r="DU875" s="64"/>
      <c r="DV875" s="64"/>
      <c r="DW875" s="64"/>
      <c r="DX875" s="64"/>
      <c r="DY875" s="64"/>
      <c r="DZ875" s="64"/>
      <c r="EA875" s="64"/>
      <c r="EB875" s="64"/>
      <c r="EC875" s="64"/>
      <c r="ED875" s="64"/>
      <c r="EE875" s="64"/>
      <c r="EF875" s="64"/>
      <c r="EG875" s="64"/>
      <c r="EH875" s="64"/>
      <c r="EI875" s="64"/>
      <c r="EJ875" s="64"/>
      <c r="EK875" s="64"/>
      <c r="EL875" s="64"/>
    </row>
    <row r="876" spans="1:142" s="30" customFormat="1">
      <c r="B876" s="31" t="s">
        <v>796</v>
      </c>
      <c r="C876" s="30" t="s">
        <v>530</v>
      </c>
      <c r="D876" s="37"/>
      <c r="E876" s="16"/>
      <c r="F876" s="16"/>
      <c r="G876" s="16"/>
      <c r="H876" s="16"/>
      <c r="I876" s="64">
        <v>3.61</v>
      </c>
      <c r="J876" s="64">
        <v>3.8</v>
      </c>
      <c r="K876" s="64">
        <v>0.46050000000000002</v>
      </c>
      <c r="L876" s="64">
        <v>73.83</v>
      </c>
      <c r="M876" s="64">
        <v>0.1018</v>
      </c>
      <c r="N876" s="64">
        <v>8.5000000000000006E-2</v>
      </c>
      <c r="O876" s="64">
        <v>0.6159</v>
      </c>
      <c r="P876" s="64">
        <v>2.4299999999999999E-2</v>
      </c>
      <c r="Q876" s="64">
        <v>11.93</v>
      </c>
      <c r="R876" s="64">
        <v>2.7699999999999999E-2</v>
      </c>
      <c r="S876" s="64">
        <v>94.485299999999995</v>
      </c>
      <c r="T876" s="31"/>
      <c r="V876" s="64">
        <f t="shared" si="1174"/>
        <v>3.8207001512404575</v>
      </c>
      <c r="W876" s="64"/>
      <c r="X876" s="64">
        <f t="shared" si="1175"/>
        <v>4.0217896328846914</v>
      </c>
      <c r="Y876" s="64"/>
      <c r="Z876" s="64">
        <f t="shared" si="1176"/>
        <v>0.4873774015640529</v>
      </c>
      <c r="AA876" s="64"/>
      <c r="AB876" s="64">
        <f t="shared" si="1177"/>
        <v>78.139139104178113</v>
      </c>
      <c r="AC876" s="64"/>
      <c r="AD876" s="64">
        <f t="shared" si="1178"/>
        <v>0.10774162753359519</v>
      </c>
      <c r="AE876" s="64"/>
      <c r="AF876" s="64">
        <f t="shared" si="1179"/>
        <v>8.996108389347339E-2</v>
      </c>
      <c r="AG876" s="64"/>
      <c r="AH876" s="64">
        <f t="shared" si="1180"/>
        <v>0.65184743023517944</v>
      </c>
      <c r="AI876" s="64"/>
      <c r="AJ876" s="64">
        <f t="shared" si="1181"/>
        <v>2.5718286336604744E-2</v>
      </c>
      <c r="AK876" s="64"/>
      <c r="AL876" s="64">
        <f t="shared" si="1182"/>
        <v>12.626302715872203</v>
      </c>
      <c r="AM876" s="64"/>
      <c r="AN876" s="64">
        <f t="shared" si="1183"/>
        <v>2.9316729692343679E-2</v>
      </c>
      <c r="AO876" s="64"/>
      <c r="AP876" s="64">
        <f t="shared" si="1184"/>
        <v>7.8424897841251493</v>
      </c>
      <c r="AQ876" s="64">
        <f t="shared" si="1185"/>
        <v>2.6789473684210537E-2</v>
      </c>
      <c r="AR876" s="64">
        <f t="shared" si="1186"/>
        <v>725.24557956777994</v>
      </c>
      <c r="AS876" s="64">
        <f t="shared" si="1187"/>
        <v>19.428947368421056</v>
      </c>
      <c r="AT876" s="64">
        <f t="shared" si="1188"/>
        <v>0.13800941711316775</v>
      </c>
      <c r="AU876" s="64">
        <f t="shared" si="1189"/>
        <v>5.4176470588235297</v>
      </c>
      <c r="AV876" s="64">
        <f t="shared" si="1190"/>
        <v>4.5235756385068759</v>
      </c>
      <c r="AW876" s="64">
        <f t="shared" si="1191"/>
        <v>6.2373019097927678E-3</v>
      </c>
      <c r="AX876" s="64">
        <f t="shared" si="1192"/>
        <v>15.582034830430796</v>
      </c>
      <c r="AY876" s="64"/>
      <c r="AZ876" s="64"/>
      <c r="BA876" s="64"/>
      <c r="BB876" s="64"/>
      <c r="BC876" s="64"/>
      <c r="BD876" s="64"/>
      <c r="BE876" s="64"/>
      <c r="BF876" s="64"/>
      <c r="BG876" s="64"/>
      <c r="BH876" s="64"/>
      <c r="BI876" s="64"/>
      <c r="BJ876" s="64"/>
      <c r="BK876" s="64"/>
      <c r="BL876" s="64"/>
      <c r="BM876" s="64"/>
      <c r="BN876" s="64"/>
      <c r="BO876" s="64"/>
      <c r="BP876" s="64"/>
      <c r="BQ876" s="64"/>
      <c r="BR876" s="64"/>
      <c r="BS876" s="64"/>
      <c r="BT876" s="64"/>
      <c r="BU876" s="64"/>
      <c r="BV876" s="64"/>
      <c r="BW876" s="64"/>
      <c r="BX876" s="64"/>
      <c r="BY876" s="64"/>
      <c r="BZ876" s="64"/>
      <c r="CA876" s="64"/>
      <c r="CB876" s="64"/>
      <c r="CC876" s="64"/>
      <c r="CD876" s="64"/>
      <c r="CE876" s="64"/>
      <c r="CF876" s="64"/>
      <c r="CG876" s="64"/>
      <c r="CH876" s="64"/>
      <c r="CI876" s="64"/>
      <c r="CJ876" s="64"/>
      <c r="CK876" s="64"/>
      <c r="CL876" s="64"/>
      <c r="CM876" s="64"/>
      <c r="CN876" s="64"/>
      <c r="CO876" s="64"/>
      <c r="CP876" s="64"/>
      <c r="CQ876" s="64"/>
      <c r="CR876" s="64"/>
      <c r="CS876" s="64"/>
      <c r="CT876" s="64"/>
      <c r="CU876" s="64"/>
      <c r="CV876" s="64"/>
      <c r="CW876" s="64"/>
      <c r="CX876" s="64"/>
      <c r="CY876" s="64"/>
      <c r="CZ876" s="64"/>
      <c r="DA876" s="64"/>
      <c r="DB876" s="64"/>
      <c r="DC876" s="64"/>
      <c r="DD876" s="64"/>
      <c r="DE876" s="64"/>
      <c r="DF876" s="64"/>
      <c r="DG876" s="64"/>
      <c r="DH876" s="64"/>
      <c r="DI876" s="64"/>
      <c r="DJ876" s="64"/>
      <c r="DK876" s="64"/>
      <c r="DL876" s="64"/>
      <c r="DM876" s="64"/>
      <c r="DN876" s="64"/>
      <c r="DO876" s="64"/>
      <c r="DP876" s="64"/>
      <c r="DQ876" s="64"/>
      <c r="DR876" s="64"/>
      <c r="DS876" s="64"/>
      <c r="DT876" s="64"/>
      <c r="DU876" s="64"/>
      <c r="DV876" s="64"/>
      <c r="DW876" s="64"/>
      <c r="DX876" s="64"/>
      <c r="DY876" s="64"/>
      <c r="DZ876" s="64"/>
      <c r="EA876" s="64"/>
      <c r="EB876" s="64"/>
      <c r="EC876" s="64"/>
      <c r="ED876" s="64"/>
      <c r="EE876" s="64"/>
      <c r="EF876" s="64"/>
      <c r="EG876" s="64"/>
      <c r="EH876" s="64"/>
      <c r="EI876" s="64"/>
      <c r="EJ876" s="64"/>
      <c r="EK876" s="64"/>
      <c r="EL876" s="64"/>
    </row>
    <row r="877" spans="1:142" s="30" customFormat="1">
      <c r="B877" s="31" t="s">
        <v>797</v>
      </c>
      <c r="C877" s="30" t="s">
        <v>530</v>
      </c>
      <c r="D877" s="37"/>
      <c r="E877" s="16"/>
      <c r="F877" s="16"/>
      <c r="G877" s="16"/>
      <c r="H877" s="16"/>
      <c r="I877" s="64">
        <v>3.68</v>
      </c>
      <c r="J877" s="64">
        <v>3.69</v>
      </c>
      <c r="K877" s="64">
        <v>0.5302</v>
      </c>
      <c r="L877" s="64">
        <v>73.58</v>
      </c>
      <c r="M877" s="64">
        <v>0.1169</v>
      </c>
      <c r="N877" s="64">
        <v>8.77E-2</v>
      </c>
      <c r="O877" s="64">
        <v>0.6663</v>
      </c>
      <c r="P877" s="64">
        <v>4.41E-2</v>
      </c>
      <c r="Q877" s="64">
        <v>12.15</v>
      </c>
      <c r="R877" s="64">
        <v>7.3000000000000001E-3</v>
      </c>
      <c r="S877" s="64">
        <v>94.552599999999998</v>
      </c>
      <c r="T877" s="31"/>
      <c r="V877" s="64">
        <f t="shared" si="1174"/>
        <v>3.8920135458993199</v>
      </c>
      <c r="W877" s="64"/>
      <c r="X877" s="64">
        <f t="shared" si="1175"/>
        <v>3.9025896696653501</v>
      </c>
      <c r="Y877" s="64"/>
      <c r="Z877" s="64">
        <f t="shared" si="1176"/>
        <v>0.56074608207495091</v>
      </c>
      <c r="AA877" s="64"/>
      <c r="AB877" s="64">
        <f t="shared" si="1177"/>
        <v>77.81911867045433</v>
      </c>
      <c r="AC877" s="64"/>
      <c r="AD877" s="64">
        <f t="shared" si="1178"/>
        <v>0.12363488682489959</v>
      </c>
      <c r="AE877" s="64"/>
      <c r="AF877" s="64">
        <f t="shared" si="1179"/>
        <v>9.275260542808976E-2</v>
      </c>
      <c r="AG877" s="64"/>
      <c r="AH877" s="64">
        <f t="shared" si="1180"/>
        <v>0.70468712653062959</v>
      </c>
      <c r="AI877" s="64"/>
      <c r="AJ877" s="64">
        <f t="shared" si="1181"/>
        <v>4.6640705808195654E-2</v>
      </c>
      <c r="AK877" s="64"/>
      <c r="AL877" s="64">
        <f t="shared" si="1182"/>
        <v>12.849990375727375</v>
      </c>
      <c r="AM877" s="64"/>
      <c r="AN877" s="64">
        <f t="shared" si="1183"/>
        <v>7.7205703492024555E-3</v>
      </c>
      <c r="AO877" s="64"/>
      <c r="AP877" s="64">
        <f t="shared" si="1184"/>
        <v>7.7946032155646705</v>
      </c>
      <c r="AQ877" s="64">
        <f t="shared" si="1185"/>
        <v>3.1680216802168024E-2</v>
      </c>
      <c r="AR877" s="64">
        <f t="shared" si="1186"/>
        <v>629.42686056458501</v>
      </c>
      <c r="AS877" s="64">
        <f t="shared" si="1187"/>
        <v>19.94037940379404</v>
      </c>
      <c r="AT877" s="64">
        <f t="shared" si="1188"/>
        <v>0.13162239231577366</v>
      </c>
      <c r="AU877" s="64">
        <f t="shared" si="1189"/>
        <v>6.0456100342075265</v>
      </c>
      <c r="AV877" s="64">
        <f t="shared" si="1190"/>
        <v>4.5355004277159967</v>
      </c>
      <c r="AW877" s="64">
        <f t="shared" si="1191"/>
        <v>7.205762435444415E-3</v>
      </c>
      <c r="AX877" s="64">
        <f t="shared" si="1192"/>
        <v>14.193235151318984</v>
      </c>
      <c r="AY877" s="64"/>
      <c r="AZ877" s="64"/>
      <c r="BA877" s="64"/>
      <c r="BB877" s="64"/>
      <c r="BC877" s="64"/>
      <c r="BD877" s="64"/>
      <c r="BE877" s="64"/>
      <c r="BF877" s="64"/>
      <c r="BG877" s="64"/>
      <c r="BH877" s="64"/>
      <c r="BI877" s="64"/>
      <c r="BJ877" s="64"/>
      <c r="BK877" s="64"/>
      <c r="BL877" s="64"/>
      <c r="BM877" s="64"/>
      <c r="BN877" s="64"/>
      <c r="BO877" s="64"/>
      <c r="BP877" s="64"/>
      <c r="BQ877" s="64"/>
      <c r="BR877" s="64"/>
      <c r="BS877" s="64"/>
      <c r="BT877" s="64"/>
      <c r="BU877" s="64"/>
      <c r="BV877" s="64"/>
      <c r="BW877" s="64"/>
      <c r="BX877" s="64"/>
      <c r="BY877" s="64"/>
      <c r="BZ877" s="64"/>
      <c r="CA877" s="64"/>
      <c r="CB877" s="64"/>
      <c r="CC877" s="64"/>
      <c r="CD877" s="64"/>
      <c r="CE877" s="64"/>
      <c r="CF877" s="64"/>
      <c r="CG877" s="64"/>
      <c r="CH877" s="64"/>
      <c r="CI877" s="64"/>
      <c r="CJ877" s="64"/>
      <c r="CK877" s="64"/>
      <c r="CL877" s="64"/>
      <c r="CM877" s="64"/>
      <c r="CN877" s="64"/>
      <c r="CO877" s="64"/>
      <c r="CP877" s="64"/>
      <c r="CQ877" s="64"/>
      <c r="CR877" s="64"/>
      <c r="CS877" s="64"/>
      <c r="CT877" s="64"/>
      <c r="CU877" s="64"/>
      <c r="CV877" s="64"/>
      <c r="CW877" s="64"/>
      <c r="CX877" s="64"/>
      <c r="CY877" s="64"/>
      <c r="CZ877" s="64"/>
      <c r="DA877" s="64"/>
      <c r="DB877" s="64"/>
      <c r="DC877" s="64"/>
      <c r="DD877" s="64"/>
      <c r="DE877" s="64"/>
      <c r="DF877" s="64"/>
      <c r="DG877" s="64"/>
      <c r="DH877" s="64"/>
      <c r="DI877" s="64"/>
      <c r="DJ877" s="64"/>
      <c r="DK877" s="64"/>
      <c r="DL877" s="64"/>
      <c r="DM877" s="64"/>
      <c r="DN877" s="64"/>
      <c r="DO877" s="64"/>
      <c r="DP877" s="64"/>
      <c r="DQ877" s="64"/>
      <c r="DR877" s="64"/>
      <c r="DS877" s="64"/>
      <c r="DT877" s="64"/>
      <c r="DU877" s="64"/>
      <c r="DV877" s="64"/>
      <c r="DW877" s="64"/>
      <c r="DX877" s="64"/>
      <c r="DY877" s="64"/>
      <c r="DZ877" s="64"/>
      <c r="EA877" s="64"/>
      <c r="EB877" s="64"/>
      <c r="EC877" s="64"/>
      <c r="ED877" s="64"/>
      <c r="EE877" s="64"/>
      <c r="EF877" s="64"/>
      <c r="EG877" s="64"/>
      <c r="EH877" s="64"/>
      <c r="EI877" s="64"/>
      <c r="EJ877" s="64"/>
      <c r="EK877" s="64"/>
      <c r="EL877" s="64"/>
    </row>
    <row r="878" spans="1:142" s="30" customFormat="1">
      <c r="B878" s="31" t="s">
        <v>798</v>
      </c>
      <c r="C878" s="30" t="s">
        <v>530</v>
      </c>
      <c r="D878" s="37"/>
      <c r="E878" s="16"/>
      <c r="F878" s="16"/>
      <c r="G878" s="16"/>
      <c r="H878" s="16"/>
      <c r="I878" s="64">
        <v>3.54</v>
      </c>
      <c r="J878" s="64">
        <v>3.76</v>
      </c>
      <c r="K878" s="64">
        <v>0.5756</v>
      </c>
      <c r="L878" s="64">
        <v>72.989999999999995</v>
      </c>
      <c r="M878" s="64">
        <v>9.0200000000000002E-2</v>
      </c>
      <c r="N878" s="64">
        <v>0.1018</v>
      </c>
      <c r="O878" s="64">
        <v>0.61360000000000003</v>
      </c>
      <c r="P878" s="64">
        <v>0.18260000000000001</v>
      </c>
      <c r="Q878" s="64">
        <v>12.12</v>
      </c>
      <c r="R878" s="64">
        <v>9.1999999999999998E-3</v>
      </c>
      <c r="S878" s="64">
        <v>93.983099999999993</v>
      </c>
      <c r="T878" s="31"/>
      <c r="V878" s="64">
        <f t="shared" si="1174"/>
        <v>3.7666346396320196</v>
      </c>
      <c r="W878" s="64"/>
      <c r="X878" s="64">
        <f t="shared" si="1175"/>
        <v>4.0007192782532179</v>
      </c>
      <c r="Y878" s="64"/>
      <c r="Z878" s="64">
        <f t="shared" si="1176"/>
        <v>0.61245053631982771</v>
      </c>
      <c r="AA878" s="64"/>
      <c r="AB878" s="64">
        <f t="shared" si="1177"/>
        <v>77.662898968005962</v>
      </c>
      <c r="AC878" s="64"/>
      <c r="AD878" s="64">
        <f t="shared" si="1178"/>
        <v>9.5974701834691561E-2</v>
      </c>
      <c r="AE878" s="64"/>
      <c r="AF878" s="64">
        <f t="shared" si="1179"/>
        <v>0.10831734641653661</v>
      </c>
      <c r="AG878" s="64"/>
      <c r="AH878" s="64">
        <f t="shared" si="1180"/>
        <v>0.65288333753621675</v>
      </c>
      <c r="AI878" s="64"/>
      <c r="AJ878" s="64">
        <f t="shared" si="1181"/>
        <v>0.19429025005559514</v>
      </c>
      <c r="AK878" s="64"/>
      <c r="AL878" s="64">
        <f t="shared" si="1182"/>
        <v>12.895935545858778</v>
      </c>
      <c r="AM878" s="64"/>
      <c r="AN878" s="64">
        <f t="shared" si="1183"/>
        <v>9.7889939787046826E-3</v>
      </c>
      <c r="AO878" s="64"/>
      <c r="AP878" s="64">
        <f t="shared" si="1184"/>
        <v>7.767353917885238</v>
      </c>
      <c r="AQ878" s="64">
        <f t="shared" si="1185"/>
        <v>2.3989361702127659E-2</v>
      </c>
      <c r="AR878" s="64">
        <f t="shared" si="1186"/>
        <v>809.20177383592022</v>
      </c>
      <c r="AS878" s="64">
        <f t="shared" si="1187"/>
        <v>19.412234042553195</v>
      </c>
      <c r="AT878" s="64">
        <f t="shared" si="1188"/>
        <v>0.16590612777053454</v>
      </c>
      <c r="AU878" s="64">
        <f t="shared" si="1189"/>
        <v>5.6542239685658142</v>
      </c>
      <c r="AV878" s="64">
        <f t="shared" si="1190"/>
        <v>6.381374722838137</v>
      </c>
      <c r="AW878" s="64">
        <f t="shared" si="1191"/>
        <v>7.8860117824359494E-3</v>
      </c>
      <c r="AX878" s="64">
        <f t="shared" si="1192"/>
        <v>15.028048420431062</v>
      </c>
      <c r="AY878" s="64"/>
      <c r="AZ878" s="64"/>
      <c r="BA878" s="64"/>
      <c r="BB878" s="64"/>
      <c r="BC878" s="64"/>
      <c r="BD878" s="64"/>
      <c r="BE878" s="64"/>
      <c r="BF878" s="64"/>
      <c r="BG878" s="64"/>
      <c r="BH878" s="64"/>
      <c r="BI878" s="64"/>
      <c r="BJ878" s="64"/>
      <c r="BK878" s="64"/>
      <c r="BL878" s="64"/>
      <c r="BM878" s="64"/>
      <c r="BN878" s="64"/>
      <c r="BO878" s="64"/>
      <c r="BP878" s="64"/>
      <c r="BQ878" s="64"/>
      <c r="BR878" s="64"/>
      <c r="BS878" s="64"/>
      <c r="BT878" s="64"/>
      <c r="BU878" s="64"/>
      <c r="BV878" s="64"/>
      <c r="BW878" s="64"/>
      <c r="BX878" s="64"/>
      <c r="BY878" s="64"/>
      <c r="BZ878" s="64"/>
      <c r="CA878" s="64"/>
      <c r="CB878" s="64"/>
      <c r="CC878" s="64"/>
      <c r="CD878" s="64"/>
      <c r="CE878" s="64"/>
      <c r="CF878" s="64"/>
      <c r="CG878" s="64"/>
      <c r="CH878" s="64"/>
      <c r="CI878" s="64"/>
      <c r="CJ878" s="64"/>
      <c r="CK878" s="64"/>
      <c r="CL878" s="64"/>
      <c r="CM878" s="64"/>
      <c r="CN878" s="64"/>
      <c r="CO878" s="64"/>
      <c r="CP878" s="64"/>
      <c r="CQ878" s="64"/>
      <c r="CR878" s="64"/>
      <c r="CS878" s="64"/>
      <c r="CT878" s="64"/>
      <c r="CU878" s="64"/>
      <c r="CV878" s="64"/>
      <c r="CW878" s="64"/>
      <c r="CX878" s="64"/>
      <c r="CY878" s="64"/>
      <c r="CZ878" s="64"/>
      <c r="DA878" s="64"/>
      <c r="DB878" s="64"/>
      <c r="DC878" s="64"/>
      <c r="DD878" s="64"/>
      <c r="DE878" s="64"/>
      <c r="DF878" s="64"/>
      <c r="DG878" s="64"/>
      <c r="DH878" s="64"/>
      <c r="DI878" s="64"/>
      <c r="DJ878" s="64"/>
      <c r="DK878" s="64"/>
      <c r="DL878" s="64"/>
      <c r="DM878" s="64"/>
      <c r="DN878" s="64"/>
      <c r="DO878" s="64"/>
      <c r="DP878" s="64"/>
      <c r="DQ878" s="64"/>
      <c r="DR878" s="64"/>
      <c r="DS878" s="64"/>
      <c r="DT878" s="64"/>
      <c r="DU878" s="64"/>
      <c r="DV878" s="64"/>
      <c r="DW878" s="64"/>
      <c r="DX878" s="64"/>
      <c r="DY878" s="64"/>
      <c r="DZ878" s="64"/>
      <c r="EA878" s="64"/>
      <c r="EB878" s="64"/>
      <c r="EC878" s="64"/>
      <c r="ED878" s="64"/>
      <c r="EE878" s="64"/>
      <c r="EF878" s="64"/>
      <c r="EG878" s="64"/>
      <c r="EH878" s="64"/>
      <c r="EI878" s="64"/>
      <c r="EJ878" s="64"/>
      <c r="EK878" s="64"/>
      <c r="EL878" s="64"/>
    </row>
    <row r="879" spans="1:142" s="44" customFormat="1">
      <c r="B879" s="39" t="s">
        <v>799</v>
      </c>
      <c r="C879" s="40"/>
      <c r="D879" s="40"/>
      <c r="E879" s="91"/>
      <c r="F879" s="91"/>
      <c r="G879" s="91"/>
      <c r="H879" s="91"/>
      <c r="I879" s="72">
        <f t="shared" ref="I879:S879" si="1193">AVERAGE(I867:I878)</f>
        <v>3.6324999999999998</v>
      </c>
      <c r="J879" s="72">
        <f t="shared" si="1193"/>
        <v>3.6933333333333329</v>
      </c>
      <c r="K879" s="72">
        <f t="shared" si="1193"/>
        <v>0.56063333333333321</v>
      </c>
      <c r="L879" s="72">
        <f t="shared" si="1193"/>
        <v>73.635833333333338</v>
      </c>
      <c r="M879" s="72">
        <f t="shared" si="1193"/>
        <v>8.9258333333333342E-2</v>
      </c>
      <c r="N879" s="72">
        <f t="shared" si="1193"/>
        <v>8.8458333333333319E-2</v>
      </c>
      <c r="O879" s="72">
        <f t="shared" si="1193"/>
        <v>0.64816666666666667</v>
      </c>
      <c r="P879" s="72">
        <f t="shared" si="1193"/>
        <v>7.5375000000000011E-2</v>
      </c>
      <c r="Q879" s="72">
        <f t="shared" si="1193"/>
        <v>12.207500000000001</v>
      </c>
      <c r="R879" s="72">
        <f t="shared" si="1193"/>
        <v>1.496666666666667E-2</v>
      </c>
      <c r="S879" s="72">
        <f t="shared" si="1193"/>
        <v>94.64609999999999</v>
      </c>
      <c r="T879" s="45"/>
      <c r="V879" s="72">
        <f>AVERAGE(V867:V878)</f>
        <v>3.8376475857339032</v>
      </c>
      <c r="W879" s="72"/>
      <c r="X879" s="72">
        <f>AVERAGE(X867:X878)</f>
        <v>3.902383947349835</v>
      </c>
      <c r="Y879" s="72"/>
      <c r="Z879" s="72">
        <f>AVERAGE(Z867:Z878)</f>
        <v>0.59247889201858095</v>
      </c>
      <c r="AA879" s="72"/>
      <c r="AB879" s="72">
        <f>AVERAGE(AB867:AB878)</f>
        <v>77.8012677638594</v>
      </c>
      <c r="AC879" s="72"/>
      <c r="AD879" s="72">
        <f>AVERAGE(AD867:AD878)</f>
        <v>9.4311906318929606E-2</v>
      </c>
      <c r="AE879" s="72"/>
      <c r="AF879" s="72">
        <f>AVERAGE(AF867:AF878)</f>
        <v>9.3483329866482209E-2</v>
      </c>
      <c r="AG879" s="72"/>
      <c r="AH879" s="72">
        <f>AVERAGE(AH867:AH878)</f>
        <v>0.68479206856328634</v>
      </c>
      <c r="AI879" s="72"/>
      <c r="AJ879" s="72">
        <f>AVERAGE(AJ867:AJ878)</f>
        <v>7.971946521596153E-2</v>
      </c>
      <c r="AK879" s="72"/>
      <c r="AL879" s="72">
        <f>AVERAGE(AL867:AL878)</f>
        <v>12.898033808736299</v>
      </c>
      <c r="AM879" s="72"/>
      <c r="AN879" s="72">
        <f>AVERAGE(AN867:AN878)</f>
        <v>1.5802016438693781E-2</v>
      </c>
      <c r="AO879" s="72"/>
      <c r="AP879" s="72">
        <f>AVERAGE(AP867:AP878)</f>
        <v>7.7400315330837399</v>
      </c>
      <c r="AQ879" s="72"/>
      <c r="AR879" s="72"/>
      <c r="AS879" s="72"/>
      <c r="AT879" s="72"/>
      <c r="AU879" s="72"/>
      <c r="AV879" s="72"/>
      <c r="AW879" s="72"/>
      <c r="AX879" s="72"/>
      <c r="AY879" s="72"/>
      <c r="AZ879" s="72"/>
      <c r="BA879" s="72"/>
      <c r="BB879" s="72"/>
      <c r="BC879" s="72"/>
      <c r="BD879" s="72"/>
      <c r="BE879" s="72"/>
      <c r="BF879" s="72"/>
      <c r="BG879" s="72"/>
      <c r="BH879" s="72"/>
      <c r="BI879" s="72"/>
      <c r="BJ879" s="72"/>
      <c r="BK879" s="72"/>
      <c r="BL879" s="72"/>
      <c r="BM879" s="72"/>
      <c r="BN879" s="72"/>
      <c r="BO879" s="72"/>
      <c r="BP879" s="72"/>
      <c r="BQ879" s="72"/>
      <c r="BR879" s="72"/>
      <c r="BS879" s="72"/>
      <c r="BT879" s="72"/>
      <c r="BU879" s="72"/>
      <c r="BV879" s="72"/>
      <c r="BW879" s="72"/>
      <c r="BX879" s="72"/>
      <c r="BY879" s="72"/>
      <c r="BZ879" s="72"/>
      <c r="CA879" s="72"/>
      <c r="CB879" s="72"/>
      <c r="CC879" s="72"/>
      <c r="CD879" s="72"/>
      <c r="CE879" s="72"/>
      <c r="CF879" s="72"/>
      <c r="CG879" s="72"/>
      <c r="CH879" s="72"/>
      <c r="CI879" s="72"/>
      <c r="CJ879" s="72"/>
      <c r="CK879" s="72"/>
      <c r="CL879" s="72"/>
      <c r="CM879" s="72"/>
      <c r="CN879" s="72"/>
      <c r="CO879" s="72"/>
      <c r="CP879" s="72"/>
      <c r="CQ879" s="72"/>
      <c r="CR879" s="72"/>
      <c r="CS879" s="72"/>
      <c r="CT879" s="72"/>
      <c r="CU879" s="72"/>
      <c r="CV879" s="72"/>
      <c r="CW879" s="72"/>
      <c r="CX879" s="72"/>
      <c r="CY879" s="72"/>
      <c r="CZ879" s="72"/>
      <c r="DA879" s="72"/>
      <c r="DB879" s="72"/>
      <c r="DC879" s="72"/>
      <c r="DD879" s="72"/>
      <c r="DE879" s="72"/>
      <c r="DF879" s="72"/>
      <c r="DG879" s="72"/>
      <c r="DH879" s="72"/>
      <c r="DI879" s="72"/>
      <c r="DJ879" s="72"/>
      <c r="DK879" s="72"/>
      <c r="DL879" s="72"/>
      <c r="DM879" s="72"/>
      <c r="DN879" s="72"/>
      <c r="DO879" s="72"/>
      <c r="DP879" s="72"/>
      <c r="DQ879" s="72"/>
      <c r="DR879" s="72"/>
      <c r="DS879" s="72"/>
      <c r="DT879" s="72"/>
      <c r="DU879" s="72"/>
      <c r="DV879" s="72"/>
      <c r="DW879" s="72"/>
      <c r="DX879" s="72"/>
      <c r="DY879" s="72"/>
      <c r="DZ879" s="72"/>
      <c r="EA879" s="72"/>
      <c r="EB879" s="72"/>
      <c r="EC879" s="72"/>
      <c r="ED879" s="72"/>
      <c r="EE879" s="72"/>
      <c r="EF879" s="72"/>
      <c r="EG879" s="72"/>
      <c r="EH879" s="72"/>
      <c r="EI879" s="72"/>
      <c r="EJ879" s="72"/>
      <c r="EK879" s="72"/>
      <c r="EL879" s="72"/>
    </row>
    <row r="880" spans="1:142" s="41" customFormat="1">
      <c r="B880" s="46" t="s">
        <v>800</v>
      </c>
      <c r="C880" s="43"/>
      <c r="D880" s="43"/>
      <c r="E880" s="92"/>
      <c r="F880" s="92"/>
      <c r="G880" s="92"/>
      <c r="H880" s="92"/>
      <c r="I880" s="71">
        <f t="shared" ref="I880:S880" si="1194">STDEV(I867:I878)</f>
        <v>0.13685592955566617</v>
      </c>
      <c r="J880" s="71">
        <f t="shared" si="1194"/>
        <v>0.10129464971362526</v>
      </c>
      <c r="K880" s="71">
        <f t="shared" si="1194"/>
        <v>6.2357682815036827E-2</v>
      </c>
      <c r="L880" s="71">
        <f t="shared" si="1194"/>
        <v>0.4493926878341345</v>
      </c>
      <c r="M880" s="71">
        <f t="shared" si="1194"/>
        <v>1.3923913917712746E-2</v>
      </c>
      <c r="N880" s="71">
        <f t="shared" si="1194"/>
        <v>1.4545630917491309E-2</v>
      </c>
      <c r="O880" s="71">
        <f t="shared" si="1194"/>
        <v>3.3860712910213218E-2</v>
      </c>
      <c r="P880" s="71">
        <f t="shared" si="1194"/>
        <v>5.1089140013047062E-2</v>
      </c>
      <c r="Q880" s="71">
        <f t="shared" si="1194"/>
        <v>0.15702489669418093</v>
      </c>
      <c r="R880" s="71">
        <f t="shared" si="1194"/>
        <v>1.1924942030225653E-2</v>
      </c>
      <c r="S880" s="71">
        <f t="shared" si="1194"/>
        <v>0.54471510985935734</v>
      </c>
      <c r="T880" s="42"/>
      <c r="U880" s="42"/>
      <c r="V880" s="71">
        <f>STDEV(V867:V878)</f>
        <v>0.1328727037274314</v>
      </c>
      <c r="W880" s="71"/>
      <c r="X880" s="71">
        <f>STDEV(X867:X878)</f>
        <v>0.10968904797889721</v>
      </c>
      <c r="Y880" s="71"/>
      <c r="Z880" s="71">
        <f>STDEV(Z867:Z878)</f>
        <v>6.721421584185483E-2</v>
      </c>
      <c r="AA880" s="71"/>
      <c r="AB880" s="71">
        <f>STDEV(AB867:AB878)</f>
        <v>0.17601959348391513</v>
      </c>
      <c r="AC880" s="71"/>
      <c r="AD880" s="71">
        <f>STDEV(AD867:AD878)</f>
        <v>1.4758242520374033E-2</v>
      </c>
      <c r="AE880" s="71"/>
      <c r="AF880" s="71">
        <f>STDEV(AF867:AF878)</f>
        <v>1.5438213277864656E-2</v>
      </c>
      <c r="AG880" s="71"/>
      <c r="AH880" s="71">
        <f>STDEV(AH867:AH878)</f>
        <v>3.4667344567699508E-2</v>
      </c>
      <c r="AI880" s="71"/>
      <c r="AJ880" s="71">
        <f>STDEV(AJ867:AJ878)</f>
        <v>5.4248098492492611E-2</v>
      </c>
      <c r="AK880" s="71"/>
      <c r="AL880" s="71">
        <f>STDEV(AL867:AL878)</f>
        <v>0.14706178740595274</v>
      </c>
      <c r="AM880" s="71"/>
      <c r="AN880" s="71">
        <f>STDEV(AN867:AN878)</f>
        <v>1.2553007717857221E-2</v>
      </c>
      <c r="AO880" s="71"/>
      <c r="AP880" s="71">
        <f>STDEV(AP867:AP878)</f>
        <v>0.12410655886181304</v>
      </c>
      <c r="AQ880" s="71"/>
      <c r="AR880" s="71"/>
      <c r="AS880" s="71"/>
      <c r="AT880" s="71"/>
      <c r="AU880" s="71"/>
      <c r="AV880" s="71"/>
      <c r="AW880" s="71"/>
      <c r="AX880" s="71"/>
      <c r="AY880" s="71"/>
      <c r="AZ880" s="71"/>
      <c r="BA880" s="71"/>
      <c r="BB880" s="71"/>
      <c r="BC880" s="71"/>
      <c r="BD880" s="71"/>
      <c r="BE880" s="71"/>
      <c r="BF880" s="71"/>
      <c r="BG880" s="71"/>
      <c r="BH880" s="71"/>
      <c r="BI880" s="71"/>
      <c r="BJ880" s="71"/>
      <c r="BK880" s="71"/>
      <c r="BL880" s="71"/>
      <c r="BM880" s="71"/>
      <c r="BN880" s="71"/>
      <c r="BO880" s="71"/>
      <c r="BP880" s="71"/>
      <c r="BQ880" s="71"/>
      <c r="BR880" s="71"/>
      <c r="BS880" s="71"/>
      <c r="BT880" s="71"/>
      <c r="BU880" s="71"/>
      <c r="BV880" s="71"/>
      <c r="BW880" s="71"/>
      <c r="BX880" s="71"/>
      <c r="BY880" s="71"/>
      <c r="BZ880" s="71"/>
      <c r="CA880" s="71"/>
      <c r="CB880" s="71"/>
      <c r="CC880" s="71"/>
      <c r="CD880" s="71"/>
      <c r="CE880" s="71"/>
      <c r="CF880" s="71"/>
      <c r="CG880" s="71"/>
      <c r="CH880" s="71"/>
      <c r="CI880" s="71"/>
      <c r="CJ880" s="71"/>
      <c r="CK880" s="71"/>
      <c r="CL880" s="71"/>
      <c r="CM880" s="71"/>
      <c r="CN880" s="71"/>
      <c r="CO880" s="71"/>
      <c r="CP880" s="71"/>
      <c r="CQ880" s="71"/>
      <c r="CR880" s="71"/>
      <c r="CS880" s="71"/>
      <c r="CT880" s="71"/>
      <c r="CU880" s="71"/>
      <c r="CV880" s="71"/>
      <c r="CW880" s="71"/>
      <c r="CX880" s="71"/>
      <c r="CY880" s="71"/>
      <c r="CZ880" s="71"/>
      <c r="DA880" s="71"/>
      <c r="DB880" s="71"/>
      <c r="DC880" s="71"/>
      <c r="DD880" s="71"/>
      <c r="DE880" s="71"/>
      <c r="DF880" s="71"/>
      <c r="DG880" s="71"/>
      <c r="DH880" s="71"/>
      <c r="DI880" s="71"/>
      <c r="DJ880" s="71"/>
      <c r="DK880" s="71"/>
      <c r="DL880" s="71"/>
      <c r="DM880" s="71"/>
      <c r="DN880" s="71"/>
      <c r="DO880" s="71"/>
      <c r="DP880" s="71"/>
      <c r="DQ880" s="71"/>
      <c r="DR880" s="71"/>
      <c r="DS880" s="71"/>
      <c r="DT880" s="71"/>
      <c r="DU880" s="71"/>
      <c r="DV880" s="71"/>
      <c r="DW880" s="71"/>
      <c r="DX880" s="71"/>
      <c r="DY880" s="71"/>
      <c r="DZ880" s="71"/>
      <c r="EA880" s="71"/>
      <c r="EB880" s="71"/>
      <c r="EC880" s="71"/>
      <c r="ED880" s="71"/>
      <c r="EE880" s="71"/>
      <c r="EF880" s="71"/>
      <c r="EG880" s="71"/>
      <c r="EH880" s="71"/>
      <c r="EI880" s="71"/>
      <c r="EJ880" s="71"/>
      <c r="EK880" s="71"/>
      <c r="EL880" s="71"/>
    </row>
    <row r="881" spans="1:142">
      <c r="B881" s="31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V881" s="58"/>
      <c r="W881" s="58"/>
      <c r="X881" s="58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8"/>
      <c r="AN881" s="58"/>
      <c r="AO881" s="58"/>
      <c r="AP881" s="58"/>
      <c r="AQ881" s="58"/>
      <c r="AR881" s="58"/>
      <c r="AS881" s="58"/>
      <c r="AT881" s="58"/>
      <c r="AU881" s="58"/>
      <c r="AV881" s="58"/>
      <c r="AW881" s="58"/>
      <c r="AX881" s="58"/>
      <c r="AY881" s="58"/>
      <c r="AZ881" s="58"/>
      <c r="BA881" s="58"/>
      <c r="BB881" s="58"/>
      <c r="BC881" s="58"/>
      <c r="BD881" s="58"/>
      <c r="BE881" s="58"/>
      <c r="BF881" s="58"/>
      <c r="BG881" s="58"/>
      <c r="BH881" s="58"/>
      <c r="BI881" s="58"/>
      <c r="BJ881" s="58"/>
      <c r="BK881" s="58"/>
      <c r="BL881" s="58"/>
      <c r="BM881" s="58"/>
      <c r="BN881" s="58"/>
      <c r="BO881" s="58"/>
      <c r="BP881" s="58"/>
      <c r="BQ881" s="58"/>
      <c r="BR881" s="58"/>
      <c r="BS881" s="58"/>
      <c r="BT881" s="58"/>
      <c r="BU881" s="58"/>
      <c r="BV881" s="58"/>
      <c r="BW881" s="58"/>
      <c r="BX881" s="58"/>
      <c r="BY881" s="58"/>
      <c r="BZ881" s="58"/>
      <c r="CA881" s="58"/>
      <c r="CB881" s="58"/>
      <c r="CC881" s="58"/>
      <c r="CD881" s="58"/>
      <c r="CE881" s="58"/>
      <c r="CF881" s="58"/>
      <c r="CG881" s="58"/>
      <c r="CH881" s="58"/>
      <c r="CI881" s="58"/>
      <c r="CJ881" s="58"/>
      <c r="CK881" s="58"/>
      <c r="CL881" s="58"/>
      <c r="CM881" s="58"/>
      <c r="CN881" s="58"/>
      <c r="CO881" s="58"/>
      <c r="CP881" s="58"/>
      <c r="CQ881" s="58"/>
      <c r="CR881" s="58"/>
      <c r="CS881" s="58"/>
      <c r="CT881" s="58"/>
      <c r="CU881" s="58"/>
      <c r="CV881" s="58"/>
      <c r="CW881" s="58"/>
      <c r="CX881" s="58"/>
      <c r="CY881" s="58"/>
      <c r="CZ881" s="58"/>
      <c r="DA881" s="58"/>
      <c r="DB881" s="58"/>
      <c r="DC881" s="58"/>
      <c r="DD881" s="58"/>
      <c r="DE881" s="58"/>
      <c r="DF881" s="58"/>
      <c r="DG881" s="58"/>
      <c r="DH881" s="58"/>
      <c r="DI881" s="58"/>
      <c r="DJ881" s="58"/>
      <c r="DK881" s="58"/>
      <c r="DL881" s="58"/>
      <c r="DM881" s="58"/>
      <c r="DN881" s="58"/>
      <c r="DO881" s="58"/>
      <c r="DP881" s="58"/>
      <c r="DQ881" s="58"/>
      <c r="DR881" s="58"/>
      <c r="DS881" s="58"/>
      <c r="DT881" s="58"/>
      <c r="DU881" s="58"/>
      <c r="DV881" s="58"/>
      <c r="DW881" s="58"/>
      <c r="DX881" s="58"/>
      <c r="DY881" s="58"/>
      <c r="DZ881" s="58"/>
      <c r="EA881" s="58"/>
      <c r="EB881" s="58"/>
      <c r="EC881" s="58"/>
      <c r="ED881" s="58"/>
      <c r="EE881" s="58"/>
      <c r="EF881" s="58"/>
      <c r="EG881" s="58"/>
      <c r="EH881" s="58"/>
      <c r="EI881" s="58"/>
      <c r="EJ881" s="58"/>
      <c r="EK881" s="58"/>
      <c r="EL881" s="58"/>
    </row>
    <row r="882" spans="1:142" s="31" customFormat="1">
      <c r="B882" s="31" t="s">
        <v>801</v>
      </c>
      <c r="C882" s="31" t="s">
        <v>506</v>
      </c>
      <c r="D882" s="47"/>
      <c r="E882" s="15"/>
      <c r="F882" s="15"/>
      <c r="G882" s="18">
        <v>14.8273090180009</v>
      </c>
      <c r="H882" s="18">
        <v>-91.3302940316498</v>
      </c>
      <c r="I882" s="64">
        <v>3.75</v>
      </c>
      <c r="J882" s="64">
        <v>3.93</v>
      </c>
      <c r="K882" s="64">
        <v>0.57069999999999999</v>
      </c>
      <c r="L882" s="64">
        <v>74.08</v>
      </c>
      <c r="M882" s="64">
        <v>7.1300000000000002E-2</v>
      </c>
      <c r="N882" s="64">
        <v>5.1900000000000002E-2</v>
      </c>
      <c r="O882" s="64">
        <v>0.58930000000000005</v>
      </c>
      <c r="P882" s="64">
        <v>0.09</v>
      </c>
      <c r="Q882" s="64">
        <v>12.3</v>
      </c>
      <c r="R882" s="64">
        <v>2.7799999999999998E-2</v>
      </c>
      <c r="S882" s="64">
        <v>95.461100000000002</v>
      </c>
      <c r="V882" s="64">
        <f t="shared" ref="V882:V910" si="1195">I882/$S882*100</f>
        <v>3.9283016851890458</v>
      </c>
      <c r="W882" s="64"/>
      <c r="X882" s="64">
        <f t="shared" ref="X882:X910" si="1196">J882/$S882*100</f>
        <v>4.1168601660781201</v>
      </c>
      <c r="Y882" s="64"/>
      <c r="Z882" s="64">
        <f t="shared" ref="Z882:Z910" si="1197">K882/$S882*100</f>
        <v>0.59783513912997022</v>
      </c>
      <c r="AA882" s="64"/>
      <c r="AB882" s="64">
        <f t="shared" ref="AB882:AB910" si="1198">L882/$S882*100</f>
        <v>77.602290357014525</v>
      </c>
      <c r="AC882" s="64"/>
      <c r="AD882" s="64">
        <f t="shared" ref="AD882:AD910" si="1199">M882/$S882*100</f>
        <v>7.4690109374394381E-2</v>
      </c>
      <c r="AE882" s="64"/>
      <c r="AF882" s="64">
        <f t="shared" ref="AF882:AF910" si="1200">N882/$S882*100</f>
        <v>5.4367695323016399E-2</v>
      </c>
      <c r="AG882" s="64"/>
      <c r="AH882" s="64">
        <f t="shared" ref="AH882:AH910" si="1201">O882/$S882*100</f>
        <v>0.61731951548850794</v>
      </c>
      <c r="AI882" s="64"/>
      <c r="AJ882" s="64">
        <f t="shared" ref="AJ882:AJ910" si="1202">P882/$S882*100</f>
        <v>9.4279240444537088E-2</v>
      </c>
      <c r="AK882" s="64"/>
      <c r="AL882" s="64">
        <f t="shared" ref="AL882:AL910" si="1203">Q882/$S882*100</f>
        <v>12.884829527420068</v>
      </c>
      <c r="AM882" s="64"/>
      <c r="AN882" s="64">
        <f t="shared" ref="AN882:AN910" si="1204">R882/$S882*100</f>
        <v>2.9121809826201456E-2</v>
      </c>
      <c r="AO882" s="64"/>
      <c r="AP882" s="64">
        <f t="shared" ref="AP882:AP910" si="1205">V882+X882</f>
        <v>8.0451618512671654</v>
      </c>
      <c r="AQ882" s="64">
        <f t="shared" ref="AQ882:AQ910" si="1206">AD882/X882</f>
        <v>1.8142493638676843E-2</v>
      </c>
      <c r="AR882" s="64">
        <f t="shared" ref="AR882:AR910" si="1207">AB882/AD882</f>
        <v>1038.9901823281907</v>
      </c>
      <c r="AS882" s="64">
        <f t="shared" ref="AS882:AS910" si="1208">AB882/X882</f>
        <v>18.849872773536891</v>
      </c>
      <c r="AT882" s="64">
        <f t="shared" ref="AT882:AT910" si="1209">AF882/AH882</f>
        <v>8.8070592228067207E-2</v>
      </c>
      <c r="AU882" s="64">
        <f t="shared" ref="AU882:AU910" si="1210">Z882/AF882</f>
        <v>10.996146435452792</v>
      </c>
      <c r="AV882" s="64">
        <f t="shared" ref="AV882:AV910" si="1211">Z882/AD882</f>
        <v>8.0042075736325398</v>
      </c>
      <c r="AW882" s="64">
        <f t="shared" ref="AW882:AW910" si="1212">Z882/AB882</f>
        <v>7.7038336933045364E-3</v>
      </c>
      <c r="AX882" s="64">
        <f t="shared" ref="AX882:AX910" si="1213">AF882/(Z882+AF882)*100</f>
        <v>8.336010279473177</v>
      </c>
      <c r="AY882" s="64"/>
      <c r="AZ882" s="64"/>
      <c r="BA882" s="64"/>
      <c r="BB882" s="64"/>
      <c r="BC882" s="64"/>
      <c r="BD882" s="64"/>
      <c r="BE882" s="64"/>
      <c r="BF882" s="64"/>
      <c r="BG882" s="84"/>
      <c r="BH882" s="84"/>
      <c r="BI882" s="84"/>
      <c r="BJ882" s="84"/>
      <c r="BK882" s="84"/>
      <c r="BL882" s="84"/>
      <c r="BM882" s="64"/>
      <c r="BN882" s="64"/>
      <c r="BO882" s="64"/>
      <c r="BP882" s="64"/>
      <c r="BQ882" s="64"/>
      <c r="BR882" s="64"/>
      <c r="BS882" s="64"/>
      <c r="BT882" s="64"/>
      <c r="BU882" s="64"/>
      <c r="BV882" s="64"/>
      <c r="BW882" s="64"/>
      <c r="BX882" s="64"/>
      <c r="BY882" s="64"/>
      <c r="BZ882" s="64"/>
      <c r="CA882" s="64"/>
      <c r="CB882" s="64"/>
      <c r="CC882" s="64"/>
      <c r="CD882" s="64"/>
      <c r="CE882" s="64"/>
      <c r="CF882" s="64"/>
      <c r="CG882" s="64"/>
      <c r="CH882" s="64"/>
      <c r="CI882" s="64"/>
      <c r="CJ882" s="64"/>
      <c r="CK882" s="64"/>
      <c r="CL882" s="64"/>
      <c r="CM882" s="64"/>
      <c r="CN882" s="64"/>
      <c r="CO882" s="64"/>
      <c r="CP882" s="64"/>
      <c r="CQ882" s="64"/>
      <c r="CR882" s="64"/>
      <c r="CS882" s="64"/>
      <c r="CT882" s="64"/>
      <c r="CU882" s="64"/>
      <c r="CV882" s="64"/>
      <c r="CW882" s="64"/>
      <c r="CX882" s="64"/>
      <c r="CY882" s="64"/>
      <c r="CZ882" s="64"/>
      <c r="DA882" s="64"/>
      <c r="DB882" s="64"/>
      <c r="DC882" s="64"/>
      <c r="DD882" s="64"/>
      <c r="DE882" s="64"/>
      <c r="DF882" s="64"/>
      <c r="DG882" s="64"/>
      <c r="DH882" s="64"/>
      <c r="DI882" s="64"/>
      <c r="DJ882" s="64"/>
      <c r="DK882" s="64"/>
      <c r="DL882" s="64"/>
      <c r="DM882" s="64"/>
      <c r="DN882" s="64"/>
      <c r="DO882" s="64"/>
      <c r="DP882" s="64"/>
      <c r="DQ882" s="64"/>
      <c r="DR882" s="64"/>
      <c r="DS882" s="64"/>
      <c r="DT882" s="64"/>
      <c r="DU882" s="64"/>
      <c r="DV882" s="64"/>
      <c r="DW882" s="64"/>
      <c r="DX882" s="64"/>
      <c r="DY882" s="64"/>
      <c r="DZ882" s="64"/>
      <c r="EA882" s="64"/>
      <c r="EB882" s="64"/>
      <c r="EC882" s="64"/>
      <c r="ED882" s="64"/>
      <c r="EE882" s="64"/>
      <c r="EF882" s="64"/>
      <c r="EG882" s="64"/>
      <c r="EH882" s="64"/>
      <c r="EI882" s="64"/>
      <c r="EJ882" s="64"/>
      <c r="EK882" s="64"/>
      <c r="EL882" s="64"/>
    </row>
    <row r="883" spans="1:142" s="30" customFormat="1">
      <c r="A883" s="30" t="s">
        <v>802</v>
      </c>
      <c r="B883" s="31" t="s">
        <v>803</v>
      </c>
      <c r="C883" s="31" t="s">
        <v>506</v>
      </c>
      <c r="D883" s="37"/>
      <c r="E883" s="16"/>
      <c r="F883" s="16"/>
      <c r="G883" s="16"/>
      <c r="H883" s="16"/>
      <c r="I883" s="64">
        <v>3.66</v>
      </c>
      <c r="J883" s="64">
        <v>4.1500000000000004</v>
      </c>
      <c r="K883" s="64">
        <v>0.502</v>
      </c>
      <c r="L883" s="64">
        <v>74.37</v>
      </c>
      <c r="M883" s="64">
        <v>6.83E-2</v>
      </c>
      <c r="N883" s="64">
        <v>9.5299999999999996E-2</v>
      </c>
      <c r="O883" s="64">
        <v>0.60329999999999995</v>
      </c>
      <c r="P883" s="64">
        <v>0.1497</v>
      </c>
      <c r="Q883" s="64">
        <v>12.17</v>
      </c>
      <c r="R883" s="64">
        <v>2.87E-2</v>
      </c>
      <c r="S883" s="64">
        <v>95.797399999999996</v>
      </c>
      <c r="T883" s="31"/>
      <c r="V883" s="64">
        <f t="shared" si="1195"/>
        <v>3.8205629797885958</v>
      </c>
      <c r="W883" s="64"/>
      <c r="X883" s="64">
        <f t="shared" si="1196"/>
        <v>4.3320591164269597</v>
      </c>
      <c r="Y883" s="64"/>
      <c r="Z883" s="64">
        <f t="shared" si="1197"/>
        <v>0.52402257263767071</v>
      </c>
      <c r="AA883" s="64"/>
      <c r="AB883" s="64">
        <f t="shared" si="1198"/>
        <v>77.632587105704346</v>
      </c>
      <c r="AC883" s="64"/>
      <c r="AD883" s="64">
        <f t="shared" si="1199"/>
        <v>7.129629822938828E-2</v>
      </c>
      <c r="AE883" s="64"/>
      <c r="AF883" s="64">
        <f t="shared" si="1200"/>
        <v>9.9480779227828733E-2</v>
      </c>
      <c r="AG883" s="64"/>
      <c r="AH883" s="64">
        <f t="shared" si="1201"/>
        <v>0.62976656986515289</v>
      </c>
      <c r="AI883" s="64"/>
      <c r="AJ883" s="64">
        <f t="shared" si="1202"/>
        <v>0.15626728909135321</v>
      </c>
      <c r="AK883" s="64"/>
      <c r="AL883" s="64">
        <f t="shared" si="1203"/>
        <v>12.703893842630384</v>
      </c>
      <c r="AM883" s="64"/>
      <c r="AN883" s="64">
        <f t="shared" si="1204"/>
        <v>2.9959059431675598E-2</v>
      </c>
      <c r="AO883" s="64"/>
      <c r="AP883" s="64">
        <f t="shared" si="1205"/>
        <v>8.1526220962155556</v>
      </c>
      <c r="AQ883" s="64">
        <f t="shared" si="1206"/>
        <v>1.6457831325301205E-2</v>
      </c>
      <c r="AR883" s="64">
        <f t="shared" si="1207"/>
        <v>1088.8726207906298</v>
      </c>
      <c r="AS883" s="64">
        <f t="shared" si="1208"/>
        <v>17.920481927710846</v>
      </c>
      <c r="AT883" s="64">
        <f t="shared" si="1209"/>
        <v>0.15796452842698494</v>
      </c>
      <c r="AU883" s="64">
        <f t="shared" si="1210"/>
        <v>5.2675760755508918</v>
      </c>
      <c r="AV883" s="64">
        <f t="shared" si="1211"/>
        <v>7.3499267935578319</v>
      </c>
      <c r="AW883" s="64">
        <f t="shared" si="1212"/>
        <v>6.7500336157052558E-3</v>
      </c>
      <c r="AX883" s="64">
        <f t="shared" si="1213"/>
        <v>15.955131424744687</v>
      </c>
      <c r="AY883" s="64"/>
      <c r="AZ883" s="64"/>
      <c r="BA883" s="64"/>
      <c r="BB883" s="64"/>
      <c r="BC883" s="64"/>
      <c r="BD883" s="64"/>
      <c r="BE883" s="64"/>
      <c r="BF883" s="64"/>
      <c r="BG883" s="64"/>
      <c r="BH883" s="64"/>
      <c r="BI883" s="64"/>
      <c r="BJ883" s="64"/>
      <c r="BK883" s="64"/>
      <c r="BL883" s="64"/>
      <c r="BM883" s="64"/>
      <c r="BN883" s="64"/>
      <c r="BO883" s="64"/>
      <c r="BP883" s="64"/>
      <c r="BQ883" s="64"/>
      <c r="BR883" s="64"/>
      <c r="BS883" s="64"/>
      <c r="BT883" s="64"/>
      <c r="BU883" s="64"/>
      <c r="BV883" s="64"/>
      <c r="BW883" s="64"/>
      <c r="BX883" s="64"/>
      <c r="BY883" s="64"/>
      <c r="BZ883" s="64"/>
      <c r="CA883" s="64"/>
      <c r="CB883" s="64"/>
      <c r="CC883" s="64"/>
      <c r="CD883" s="64"/>
      <c r="CE883" s="64"/>
      <c r="CF883" s="64"/>
      <c r="CG883" s="64"/>
      <c r="CH883" s="64"/>
      <c r="CI883" s="64"/>
      <c r="CJ883" s="64"/>
      <c r="CK883" s="64"/>
      <c r="CL883" s="64"/>
      <c r="CM883" s="64"/>
      <c r="CN883" s="64"/>
      <c r="CO883" s="64"/>
      <c r="CP883" s="64"/>
      <c r="CQ883" s="64"/>
      <c r="CR883" s="64"/>
      <c r="CS883" s="64"/>
      <c r="CT883" s="64"/>
      <c r="CU883" s="64"/>
      <c r="CV883" s="64"/>
      <c r="CW883" s="64"/>
      <c r="CX883" s="64"/>
      <c r="CY883" s="64"/>
      <c r="CZ883" s="64"/>
      <c r="DA883" s="64"/>
      <c r="DB883" s="64"/>
      <c r="DC883" s="64"/>
      <c r="DD883" s="64"/>
      <c r="DE883" s="64"/>
      <c r="DF883" s="64"/>
      <c r="DG883" s="64"/>
      <c r="DH883" s="64"/>
      <c r="DI883" s="64"/>
      <c r="DJ883" s="64"/>
      <c r="DK883" s="64"/>
      <c r="DL883" s="64"/>
      <c r="DM883" s="64"/>
      <c r="DN883" s="64"/>
      <c r="DO883" s="64"/>
      <c r="DP883" s="64"/>
      <c r="DQ883" s="64"/>
      <c r="DR883" s="64"/>
      <c r="DS883" s="64"/>
      <c r="DT883" s="64"/>
      <c r="DU883" s="64"/>
      <c r="DV883" s="64"/>
      <c r="DW883" s="64"/>
      <c r="DX883" s="64"/>
      <c r="DY883" s="64"/>
      <c r="DZ883" s="64"/>
      <c r="EA883" s="64"/>
      <c r="EB883" s="64"/>
      <c r="EC883" s="64"/>
      <c r="ED883" s="64"/>
      <c r="EE883" s="64"/>
      <c r="EF883" s="64"/>
      <c r="EG883" s="64"/>
      <c r="EH883" s="64"/>
      <c r="EI883" s="64"/>
      <c r="EJ883" s="64"/>
      <c r="EK883" s="64"/>
      <c r="EL883" s="64"/>
    </row>
    <row r="884" spans="1:142" s="30" customFormat="1">
      <c r="B884" s="31" t="s">
        <v>804</v>
      </c>
      <c r="C884" s="31" t="s">
        <v>506</v>
      </c>
      <c r="D884" s="37"/>
      <c r="E884" s="16"/>
      <c r="F884" s="16"/>
      <c r="G884" s="16"/>
      <c r="H884" s="16"/>
      <c r="I884" s="64">
        <v>3.03</v>
      </c>
      <c r="J884" s="64">
        <v>4.13</v>
      </c>
      <c r="K884" s="64">
        <v>0.60409999999999997</v>
      </c>
      <c r="L884" s="64">
        <v>74.22</v>
      </c>
      <c r="M884" s="64">
        <v>4.7500000000000001E-2</v>
      </c>
      <c r="N884" s="64">
        <v>6.6299999999999998E-2</v>
      </c>
      <c r="O884" s="64">
        <v>0.60580000000000001</v>
      </c>
      <c r="P884" s="64">
        <v>8.6800000000000002E-2</v>
      </c>
      <c r="Q884" s="64">
        <v>12.03</v>
      </c>
      <c r="R884" s="64">
        <v>3.3500000000000002E-2</v>
      </c>
      <c r="S884" s="64">
        <v>94.853999999999999</v>
      </c>
      <c r="T884" s="31"/>
      <c r="V884" s="64">
        <f t="shared" si="1195"/>
        <v>3.1943829464229232</v>
      </c>
      <c r="W884" s="64"/>
      <c r="X884" s="64">
        <f t="shared" si="1196"/>
        <v>4.3540599236721693</v>
      </c>
      <c r="Y884" s="64"/>
      <c r="Z884" s="64">
        <f t="shared" si="1197"/>
        <v>0.63687351086933597</v>
      </c>
      <c r="AA884" s="64"/>
      <c r="AB884" s="64">
        <f t="shared" si="1198"/>
        <v>78.246568410399135</v>
      </c>
      <c r="AC884" s="64"/>
      <c r="AD884" s="64">
        <f t="shared" si="1199"/>
        <v>5.007696038121745E-2</v>
      </c>
      <c r="AE884" s="64"/>
      <c r="AF884" s="64">
        <f t="shared" si="1200"/>
        <v>6.9896894174204569E-2</v>
      </c>
      <c r="AG884" s="64"/>
      <c r="AH884" s="64">
        <f t="shared" si="1201"/>
        <v>0.63866573892508494</v>
      </c>
      <c r="AI884" s="64"/>
      <c r="AJ884" s="64">
        <f t="shared" si="1202"/>
        <v>9.1509056022940516E-2</v>
      </c>
      <c r="AK884" s="64"/>
      <c r="AL884" s="64">
        <f t="shared" si="1203"/>
        <v>12.682649123916756</v>
      </c>
      <c r="AM884" s="64"/>
      <c r="AN884" s="64">
        <f t="shared" si="1204"/>
        <v>3.5317435216227044E-2</v>
      </c>
      <c r="AO884" s="64"/>
      <c r="AP884" s="64">
        <f t="shared" si="1205"/>
        <v>7.5484428700950925</v>
      </c>
      <c r="AQ884" s="64">
        <f t="shared" si="1206"/>
        <v>1.1501210653753029E-2</v>
      </c>
      <c r="AR884" s="64">
        <f t="shared" si="1207"/>
        <v>1562.5263157894735</v>
      </c>
      <c r="AS884" s="64">
        <f t="shared" si="1208"/>
        <v>17.970944309927361</v>
      </c>
      <c r="AT884" s="64">
        <f t="shared" si="1209"/>
        <v>0.1094420600858369</v>
      </c>
      <c r="AU884" s="64">
        <f t="shared" si="1210"/>
        <v>9.1116138763197583</v>
      </c>
      <c r="AV884" s="64">
        <f t="shared" si="1211"/>
        <v>12.717894736842103</v>
      </c>
      <c r="AW884" s="64">
        <f t="shared" si="1212"/>
        <v>8.1393155483697119E-3</v>
      </c>
      <c r="AX884" s="64">
        <f t="shared" si="1213"/>
        <v>9.8896181384248223</v>
      </c>
      <c r="AY884" s="64"/>
      <c r="AZ884" s="64"/>
      <c r="BA884" s="64"/>
      <c r="BB884" s="64"/>
      <c r="BC884" s="64"/>
      <c r="BD884" s="64"/>
      <c r="BE884" s="64"/>
      <c r="BF884" s="64"/>
      <c r="BG884" s="64"/>
      <c r="BH884" s="64"/>
      <c r="BI884" s="64"/>
      <c r="BJ884" s="64"/>
      <c r="BK884" s="64"/>
      <c r="BL884" s="64"/>
      <c r="BM884" s="64"/>
      <c r="BN884" s="64"/>
      <c r="BO884" s="64"/>
      <c r="BP884" s="64"/>
      <c r="BQ884" s="64"/>
      <c r="BR884" s="64"/>
      <c r="BS884" s="64"/>
      <c r="BT884" s="64"/>
      <c r="BU884" s="64"/>
      <c r="BV884" s="64"/>
      <c r="BW884" s="64"/>
      <c r="BX884" s="64"/>
      <c r="BY884" s="64"/>
      <c r="BZ884" s="64"/>
      <c r="CA884" s="64"/>
      <c r="CB884" s="64"/>
      <c r="CC884" s="64"/>
      <c r="CD884" s="64"/>
      <c r="CE884" s="64"/>
      <c r="CF884" s="64"/>
      <c r="CG884" s="64"/>
      <c r="CH884" s="64"/>
      <c r="CI884" s="64"/>
      <c r="CJ884" s="64"/>
      <c r="CK884" s="64"/>
      <c r="CL884" s="64"/>
      <c r="CM884" s="64"/>
      <c r="CN884" s="64"/>
      <c r="CO884" s="64"/>
      <c r="CP884" s="64"/>
      <c r="CQ884" s="64"/>
      <c r="CR884" s="64"/>
      <c r="CS884" s="64"/>
      <c r="CT884" s="64"/>
      <c r="CU884" s="64"/>
      <c r="CV884" s="64"/>
      <c r="CW884" s="64"/>
      <c r="CX884" s="64"/>
      <c r="CY884" s="64"/>
      <c r="CZ884" s="64"/>
      <c r="DA884" s="64"/>
      <c r="DB884" s="64"/>
      <c r="DC884" s="64"/>
      <c r="DD884" s="64"/>
      <c r="DE884" s="64"/>
      <c r="DF884" s="64"/>
      <c r="DG884" s="64"/>
      <c r="DH884" s="64"/>
      <c r="DI884" s="64"/>
      <c r="DJ884" s="64"/>
      <c r="DK884" s="64"/>
      <c r="DL884" s="64"/>
      <c r="DM884" s="64"/>
      <c r="DN884" s="64"/>
      <c r="DO884" s="64"/>
      <c r="DP884" s="64"/>
      <c r="DQ884" s="64"/>
      <c r="DR884" s="64"/>
      <c r="DS884" s="64"/>
      <c r="DT884" s="64"/>
      <c r="DU884" s="64"/>
      <c r="DV884" s="64"/>
      <c r="DW884" s="64"/>
      <c r="DX884" s="64"/>
      <c r="DY884" s="64"/>
      <c r="DZ884" s="64"/>
      <c r="EA884" s="64"/>
      <c r="EB884" s="64"/>
      <c r="EC884" s="64"/>
      <c r="ED884" s="64"/>
      <c r="EE884" s="64"/>
      <c r="EF884" s="64"/>
      <c r="EG884" s="64"/>
      <c r="EH884" s="64"/>
      <c r="EI884" s="64"/>
      <c r="EJ884" s="64"/>
      <c r="EK884" s="64"/>
      <c r="EL884" s="64"/>
    </row>
    <row r="885" spans="1:142" s="30" customFormat="1">
      <c r="A885" s="30" t="s">
        <v>805</v>
      </c>
      <c r="B885" s="31" t="s">
        <v>806</v>
      </c>
      <c r="C885" s="31" t="s">
        <v>506</v>
      </c>
      <c r="D885" s="37"/>
      <c r="E885" s="16"/>
      <c r="F885" s="16"/>
      <c r="G885" s="16"/>
      <c r="H885" s="16"/>
      <c r="I885" s="64">
        <v>3.35</v>
      </c>
      <c r="J885" s="64">
        <v>4.29</v>
      </c>
      <c r="K885" s="64">
        <v>0.48580000000000001</v>
      </c>
      <c r="L885" s="64">
        <v>74.16</v>
      </c>
      <c r="M885" s="64">
        <v>7.9799999999999996E-2</v>
      </c>
      <c r="N885" s="64">
        <v>8.3000000000000004E-2</v>
      </c>
      <c r="O885" s="64">
        <v>0.58830000000000005</v>
      </c>
      <c r="P885" s="64">
        <v>9.2499999999999999E-2</v>
      </c>
      <c r="Q885" s="64">
        <v>12.14</v>
      </c>
      <c r="R885" s="64">
        <v>1.7899999999999999E-2</v>
      </c>
      <c r="S885" s="64">
        <v>95.287400000000005</v>
      </c>
      <c r="T885" s="31"/>
      <c r="V885" s="64">
        <f t="shared" si="1195"/>
        <v>3.5156799324989456</v>
      </c>
      <c r="W885" s="64"/>
      <c r="X885" s="64">
        <f t="shared" si="1196"/>
        <v>4.5021692269911862</v>
      </c>
      <c r="Y885" s="64"/>
      <c r="Z885" s="64">
        <f t="shared" si="1197"/>
        <v>0.50982606304716049</v>
      </c>
      <c r="AA885" s="64"/>
      <c r="AB885" s="64">
        <f t="shared" si="1198"/>
        <v>77.827708595260219</v>
      </c>
      <c r="AC885" s="64"/>
      <c r="AD885" s="64">
        <f t="shared" si="1199"/>
        <v>8.3746644362213685E-2</v>
      </c>
      <c r="AE885" s="64"/>
      <c r="AF885" s="64">
        <f t="shared" si="1200"/>
        <v>8.7104905790272372E-2</v>
      </c>
      <c r="AG885" s="64"/>
      <c r="AH885" s="64">
        <f t="shared" si="1201"/>
        <v>0.61739537441466552</v>
      </c>
      <c r="AI885" s="64"/>
      <c r="AJ885" s="64">
        <f t="shared" si="1202"/>
        <v>9.7074744404821611E-2</v>
      </c>
      <c r="AK885" s="64"/>
      <c r="AL885" s="64">
        <f t="shared" si="1203"/>
        <v>12.740404292697672</v>
      </c>
      <c r="AM885" s="64"/>
      <c r="AN885" s="64">
        <f t="shared" si="1204"/>
        <v>1.8785274863203319E-2</v>
      </c>
      <c r="AO885" s="64"/>
      <c r="AP885" s="64">
        <f t="shared" si="1205"/>
        <v>8.0178491594901313</v>
      </c>
      <c r="AQ885" s="64">
        <f t="shared" si="1206"/>
        <v>1.8601398601398603E-2</v>
      </c>
      <c r="AR885" s="64">
        <f t="shared" si="1207"/>
        <v>929.32330827067653</v>
      </c>
      <c r="AS885" s="64">
        <f t="shared" si="1208"/>
        <v>17.286713286713287</v>
      </c>
      <c r="AT885" s="64">
        <f t="shared" si="1209"/>
        <v>0.14108448070712221</v>
      </c>
      <c r="AU885" s="64">
        <f t="shared" si="1210"/>
        <v>5.8530120481927712</v>
      </c>
      <c r="AV885" s="64">
        <f t="shared" si="1211"/>
        <v>6.0877192982456139</v>
      </c>
      <c r="AW885" s="64">
        <f t="shared" si="1212"/>
        <v>6.5507011866235178E-3</v>
      </c>
      <c r="AX885" s="64">
        <f t="shared" si="1213"/>
        <v>14.592123769338958</v>
      </c>
      <c r="AY885" s="64"/>
      <c r="AZ885" s="64"/>
      <c r="BA885" s="64"/>
      <c r="BB885" s="64"/>
      <c r="BC885" s="64"/>
      <c r="BD885" s="64"/>
      <c r="BE885" s="64"/>
      <c r="BF885" s="64"/>
      <c r="BG885" s="64"/>
      <c r="BH885" s="64"/>
      <c r="BI885" s="64"/>
      <c r="BJ885" s="64"/>
      <c r="BK885" s="64"/>
      <c r="BL885" s="64"/>
      <c r="BM885" s="64"/>
      <c r="BN885" s="64"/>
      <c r="BO885" s="64"/>
      <c r="BP885" s="64"/>
      <c r="BQ885" s="64"/>
      <c r="BR885" s="64"/>
      <c r="BS885" s="64"/>
      <c r="BT885" s="64"/>
      <c r="BU885" s="64"/>
      <c r="BV885" s="64"/>
      <c r="BW885" s="64"/>
      <c r="BX885" s="64"/>
      <c r="BY885" s="64"/>
      <c r="BZ885" s="64"/>
      <c r="CA885" s="64"/>
      <c r="CB885" s="64"/>
      <c r="CC885" s="64"/>
      <c r="CD885" s="64"/>
      <c r="CE885" s="64"/>
      <c r="CF885" s="64"/>
      <c r="CG885" s="64"/>
      <c r="CH885" s="64"/>
      <c r="CI885" s="64"/>
      <c r="CJ885" s="64"/>
      <c r="CK885" s="64"/>
      <c r="CL885" s="64"/>
      <c r="CM885" s="64"/>
      <c r="CN885" s="64"/>
      <c r="CO885" s="64"/>
      <c r="CP885" s="64"/>
      <c r="CQ885" s="64"/>
      <c r="CR885" s="64"/>
      <c r="CS885" s="64"/>
      <c r="CT885" s="64"/>
      <c r="CU885" s="64"/>
      <c r="CV885" s="64"/>
      <c r="CW885" s="64"/>
      <c r="CX885" s="64"/>
      <c r="CY885" s="64"/>
      <c r="CZ885" s="64"/>
      <c r="DA885" s="64"/>
      <c r="DB885" s="64"/>
      <c r="DC885" s="64"/>
      <c r="DD885" s="64"/>
      <c r="DE885" s="64"/>
      <c r="DF885" s="64"/>
      <c r="DG885" s="64"/>
      <c r="DH885" s="64"/>
      <c r="DI885" s="64"/>
      <c r="DJ885" s="64"/>
      <c r="DK885" s="64"/>
      <c r="DL885" s="64"/>
      <c r="DM885" s="64"/>
      <c r="DN885" s="64"/>
      <c r="DO885" s="64"/>
      <c r="DP885" s="64"/>
      <c r="DQ885" s="64"/>
      <c r="DR885" s="64"/>
      <c r="DS885" s="64"/>
      <c r="DT885" s="64"/>
      <c r="DU885" s="64"/>
      <c r="DV885" s="64"/>
      <c r="DW885" s="64"/>
      <c r="DX885" s="64"/>
      <c r="DY885" s="64"/>
      <c r="DZ885" s="64"/>
      <c r="EA885" s="64"/>
      <c r="EB885" s="64"/>
      <c r="EC885" s="64"/>
      <c r="ED885" s="64"/>
      <c r="EE885" s="64"/>
      <c r="EF885" s="64"/>
      <c r="EG885" s="64"/>
      <c r="EH885" s="64"/>
      <c r="EI885" s="64"/>
      <c r="EJ885" s="64"/>
      <c r="EK885" s="64"/>
      <c r="EL885" s="64"/>
    </row>
    <row r="886" spans="1:142" s="30" customFormat="1">
      <c r="B886" s="31" t="s">
        <v>807</v>
      </c>
      <c r="C886" s="31" t="s">
        <v>506</v>
      </c>
      <c r="D886" s="37"/>
      <c r="E886" s="16"/>
      <c r="F886" s="16"/>
      <c r="G886" s="16"/>
      <c r="H886" s="16"/>
      <c r="I886" s="64">
        <v>3.64</v>
      </c>
      <c r="J886" s="64">
        <v>3.91</v>
      </c>
      <c r="K886" s="64">
        <v>0.5484</v>
      </c>
      <c r="L886" s="64">
        <v>74.39</v>
      </c>
      <c r="M886" s="64">
        <v>8.3400000000000002E-2</v>
      </c>
      <c r="N886" s="64">
        <v>4.2799999999999998E-2</v>
      </c>
      <c r="O886" s="64">
        <v>0.63400000000000001</v>
      </c>
      <c r="P886" s="64">
        <v>2.2200000000000001E-2</v>
      </c>
      <c r="Q886" s="64">
        <v>12.07</v>
      </c>
      <c r="R886" s="64">
        <v>9.4999999999999998E-3</v>
      </c>
      <c r="S886" s="64">
        <v>95.350399999999993</v>
      </c>
      <c r="T886" s="31"/>
      <c r="V886" s="64">
        <f t="shared" si="1195"/>
        <v>3.8174984058797872</v>
      </c>
      <c r="W886" s="64"/>
      <c r="X886" s="64">
        <f t="shared" si="1196"/>
        <v>4.1006644964258152</v>
      </c>
      <c r="Y886" s="64"/>
      <c r="Z886" s="64">
        <f t="shared" si="1197"/>
        <v>0.57514179279793276</v>
      </c>
      <c r="AA886" s="64"/>
      <c r="AB886" s="64">
        <f t="shared" si="1198"/>
        <v>78.017501761922347</v>
      </c>
      <c r="AC886" s="64"/>
      <c r="AD886" s="64">
        <f t="shared" si="1199"/>
        <v>8.746685907977314E-2</v>
      </c>
      <c r="AE886" s="64"/>
      <c r="AF886" s="64">
        <f t="shared" si="1200"/>
        <v>4.4887069168037051E-2</v>
      </c>
      <c r="AG886" s="64"/>
      <c r="AH886" s="64">
        <f t="shared" si="1201"/>
        <v>0.66491593113400682</v>
      </c>
      <c r="AI886" s="64"/>
      <c r="AJ886" s="64">
        <f t="shared" si="1202"/>
        <v>2.3282545222673427E-2</v>
      </c>
      <c r="AK886" s="64"/>
      <c r="AL886" s="64">
        <f t="shared" si="1203"/>
        <v>12.658573010705776</v>
      </c>
      <c r="AM886" s="64"/>
      <c r="AN886" s="64">
        <f t="shared" si="1204"/>
        <v>9.9632513340269166E-3</v>
      </c>
      <c r="AO886" s="64"/>
      <c r="AP886" s="64">
        <f t="shared" si="1205"/>
        <v>7.9181629023056024</v>
      </c>
      <c r="AQ886" s="64">
        <f t="shared" si="1206"/>
        <v>2.1329923273657288E-2</v>
      </c>
      <c r="AR886" s="64">
        <f t="shared" si="1207"/>
        <v>891.96642685851316</v>
      </c>
      <c r="AS886" s="64">
        <f t="shared" si="1208"/>
        <v>19.025575447570333</v>
      </c>
      <c r="AT886" s="64">
        <f t="shared" si="1209"/>
        <v>6.7507886435331232E-2</v>
      </c>
      <c r="AU886" s="64">
        <f t="shared" si="1210"/>
        <v>12.813084112149534</v>
      </c>
      <c r="AV886" s="64">
        <f t="shared" si="1211"/>
        <v>6.5755395683453237</v>
      </c>
      <c r="AW886" s="64">
        <f t="shared" si="1212"/>
        <v>7.3719585965855627E-3</v>
      </c>
      <c r="AX886" s="64">
        <f t="shared" si="1213"/>
        <v>7.2395128552097416</v>
      </c>
      <c r="AY886" s="64"/>
      <c r="AZ886" s="64"/>
      <c r="BA886" s="64"/>
      <c r="BB886" s="64"/>
      <c r="BC886" s="64"/>
      <c r="BD886" s="64"/>
      <c r="BE886" s="64"/>
      <c r="BF886" s="64"/>
      <c r="BG886" s="64"/>
      <c r="BH886" s="64"/>
      <c r="BI886" s="64"/>
      <c r="BJ886" s="64"/>
      <c r="BK886" s="64"/>
      <c r="BL886" s="64"/>
      <c r="BM886" s="64"/>
      <c r="BN886" s="64"/>
      <c r="BO886" s="64"/>
      <c r="BP886" s="64"/>
      <c r="BQ886" s="64"/>
      <c r="BR886" s="64"/>
      <c r="BS886" s="64"/>
      <c r="BT886" s="64"/>
      <c r="BU886" s="64"/>
      <c r="BV886" s="64"/>
      <c r="BW886" s="64"/>
      <c r="BX886" s="64"/>
      <c r="BY886" s="64"/>
      <c r="BZ886" s="64"/>
      <c r="CA886" s="64"/>
      <c r="CB886" s="64"/>
      <c r="CC886" s="64"/>
      <c r="CD886" s="64"/>
      <c r="CE886" s="64"/>
      <c r="CF886" s="64"/>
      <c r="CG886" s="64"/>
      <c r="CH886" s="64"/>
      <c r="CI886" s="64"/>
      <c r="CJ886" s="64"/>
      <c r="CK886" s="64"/>
      <c r="CL886" s="64"/>
      <c r="CM886" s="64"/>
      <c r="CN886" s="64"/>
      <c r="CO886" s="64"/>
      <c r="CP886" s="64"/>
      <c r="CQ886" s="64"/>
      <c r="CR886" s="64"/>
      <c r="CS886" s="64"/>
      <c r="CT886" s="64"/>
      <c r="CU886" s="64"/>
      <c r="CV886" s="64"/>
      <c r="CW886" s="64"/>
      <c r="CX886" s="64"/>
      <c r="CY886" s="64"/>
      <c r="CZ886" s="64"/>
      <c r="DA886" s="64"/>
      <c r="DB886" s="64"/>
      <c r="DC886" s="64"/>
      <c r="DD886" s="64"/>
      <c r="DE886" s="64"/>
      <c r="DF886" s="64"/>
      <c r="DG886" s="64"/>
      <c r="DH886" s="64"/>
      <c r="DI886" s="64"/>
      <c r="DJ886" s="64"/>
      <c r="DK886" s="64"/>
      <c r="DL886" s="64"/>
      <c r="DM886" s="64"/>
      <c r="DN886" s="64"/>
      <c r="DO886" s="64"/>
      <c r="DP886" s="64"/>
      <c r="DQ886" s="64"/>
      <c r="DR886" s="64"/>
      <c r="DS886" s="64"/>
      <c r="DT886" s="64"/>
      <c r="DU886" s="64"/>
      <c r="DV886" s="64"/>
      <c r="DW886" s="64"/>
      <c r="DX886" s="64"/>
      <c r="DY886" s="64"/>
      <c r="DZ886" s="64"/>
      <c r="EA886" s="64"/>
      <c r="EB886" s="64"/>
      <c r="EC886" s="64"/>
      <c r="ED886" s="64"/>
      <c r="EE886" s="64"/>
      <c r="EF886" s="64"/>
      <c r="EG886" s="64"/>
      <c r="EH886" s="64"/>
      <c r="EI886" s="64"/>
      <c r="EJ886" s="64"/>
      <c r="EK886" s="64"/>
      <c r="EL886" s="64"/>
    </row>
    <row r="887" spans="1:142" s="30" customFormat="1">
      <c r="B887" s="31" t="s">
        <v>808</v>
      </c>
      <c r="C887" s="31" t="s">
        <v>506</v>
      </c>
      <c r="D887" s="37"/>
      <c r="E887" s="16"/>
      <c r="F887" s="16"/>
      <c r="G887" s="16"/>
      <c r="H887" s="16"/>
      <c r="I887" s="64">
        <v>3.49</v>
      </c>
      <c r="J887" s="64">
        <v>3.87</v>
      </c>
      <c r="K887" s="64">
        <v>0.73</v>
      </c>
      <c r="L887" s="64">
        <v>74.290000000000006</v>
      </c>
      <c r="M887" s="64">
        <v>9.4899999999999998E-2</v>
      </c>
      <c r="N887" s="64">
        <v>7.6100000000000001E-2</v>
      </c>
      <c r="O887" s="64">
        <v>0.61439999999999995</v>
      </c>
      <c r="P887" s="64">
        <v>6.3100000000000003E-2</v>
      </c>
      <c r="Q887" s="64">
        <v>12.23</v>
      </c>
      <c r="R887" s="64">
        <v>4.4000000000000003E-3</v>
      </c>
      <c r="S887" s="64">
        <v>95.462999999999994</v>
      </c>
      <c r="T887" s="31"/>
      <c r="V887" s="64">
        <f t="shared" si="1195"/>
        <v>3.6558666708567724</v>
      </c>
      <c r="W887" s="64"/>
      <c r="X887" s="64">
        <f t="shared" si="1196"/>
        <v>4.0539266522108051</v>
      </c>
      <c r="Y887" s="64"/>
      <c r="Z887" s="64">
        <f t="shared" si="1197"/>
        <v>0.76469417470643075</v>
      </c>
      <c r="AA887" s="64"/>
      <c r="AB887" s="64">
        <f t="shared" si="1198"/>
        <v>77.820726354713358</v>
      </c>
      <c r="AC887" s="64"/>
      <c r="AD887" s="64">
        <f t="shared" si="1199"/>
        <v>9.9410242711835989E-2</v>
      </c>
      <c r="AE887" s="64"/>
      <c r="AF887" s="64">
        <f t="shared" si="1200"/>
        <v>7.9716748897478609E-2</v>
      </c>
      <c r="AG887" s="64"/>
      <c r="AH887" s="64">
        <f t="shared" si="1201"/>
        <v>0.64360013827346718</v>
      </c>
      <c r="AI887" s="64"/>
      <c r="AJ887" s="64">
        <f t="shared" si="1202"/>
        <v>6.6098907430103812E-2</v>
      </c>
      <c r="AK887" s="64"/>
      <c r="AL887" s="64">
        <f t="shared" si="1203"/>
        <v>12.81124624199952</v>
      </c>
      <c r="AM887" s="64"/>
      <c r="AN887" s="64">
        <f t="shared" si="1204"/>
        <v>4.6091155735730081E-3</v>
      </c>
      <c r="AO887" s="64"/>
      <c r="AP887" s="64">
        <f t="shared" si="1205"/>
        <v>7.7097933230675775</v>
      </c>
      <c r="AQ887" s="64">
        <f t="shared" si="1206"/>
        <v>2.4521963824289398E-2</v>
      </c>
      <c r="AR887" s="64">
        <f t="shared" si="1207"/>
        <v>782.82402528977889</v>
      </c>
      <c r="AS887" s="64">
        <f t="shared" si="1208"/>
        <v>19.196382428940566</v>
      </c>
      <c r="AT887" s="64">
        <f t="shared" si="1209"/>
        <v>0.12386067708333334</v>
      </c>
      <c r="AU887" s="64">
        <f t="shared" si="1210"/>
        <v>9.592641261498029</v>
      </c>
      <c r="AV887" s="64">
        <f t="shared" si="1211"/>
        <v>7.6923076923076934</v>
      </c>
      <c r="AW887" s="64">
        <f t="shared" si="1212"/>
        <v>9.8263561717593199E-3</v>
      </c>
      <c r="AX887" s="64">
        <f t="shared" si="1213"/>
        <v>9.440516065004342</v>
      </c>
      <c r="AY887" s="64"/>
      <c r="AZ887" s="64"/>
      <c r="BA887" s="64"/>
      <c r="BB887" s="64"/>
      <c r="BC887" s="64"/>
      <c r="BD887" s="64"/>
      <c r="BE887" s="64"/>
      <c r="BF887" s="64"/>
      <c r="BG887" s="64"/>
      <c r="BH887" s="64"/>
      <c r="BI887" s="64"/>
      <c r="BJ887" s="64"/>
      <c r="BK887" s="64"/>
      <c r="BL887" s="64"/>
      <c r="BM887" s="64"/>
      <c r="BN887" s="64"/>
      <c r="BO887" s="64"/>
      <c r="BP887" s="64"/>
      <c r="BQ887" s="64"/>
      <c r="BR887" s="64"/>
      <c r="BS887" s="64"/>
      <c r="BT887" s="64"/>
      <c r="BU887" s="64"/>
      <c r="BV887" s="64"/>
      <c r="BW887" s="64"/>
      <c r="BX887" s="64"/>
      <c r="BY887" s="64"/>
      <c r="BZ887" s="64"/>
      <c r="CA887" s="64"/>
      <c r="CB887" s="64"/>
      <c r="CC887" s="64"/>
      <c r="CD887" s="64"/>
      <c r="CE887" s="64"/>
      <c r="CF887" s="64"/>
      <c r="CG887" s="64"/>
      <c r="CH887" s="64"/>
      <c r="CI887" s="64"/>
      <c r="CJ887" s="64"/>
      <c r="CK887" s="64"/>
      <c r="CL887" s="64"/>
      <c r="CM887" s="64"/>
      <c r="CN887" s="64"/>
      <c r="CO887" s="64"/>
      <c r="CP887" s="64"/>
      <c r="CQ887" s="64"/>
      <c r="CR887" s="64"/>
      <c r="CS887" s="64"/>
      <c r="CT887" s="64"/>
      <c r="CU887" s="64"/>
      <c r="CV887" s="64"/>
      <c r="CW887" s="64"/>
      <c r="CX887" s="64"/>
      <c r="CY887" s="64"/>
      <c r="CZ887" s="64"/>
      <c r="DA887" s="64"/>
      <c r="DB887" s="64"/>
      <c r="DC887" s="64"/>
      <c r="DD887" s="64"/>
      <c r="DE887" s="64"/>
      <c r="DF887" s="64"/>
      <c r="DG887" s="64"/>
      <c r="DH887" s="64"/>
      <c r="DI887" s="64"/>
      <c r="DJ887" s="64"/>
      <c r="DK887" s="64"/>
      <c r="DL887" s="64"/>
      <c r="DM887" s="64"/>
      <c r="DN887" s="64"/>
      <c r="DO887" s="64"/>
      <c r="DP887" s="64"/>
      <c r="DQ887" s="64"/>
      <c r="DR887" s="64"/>
      <c r="DS887" s="64"/>
      <c r="DT887" s="64"/>
      <c r="DU887" s="64"/>
      <c r="DV887" s="64"/>
      <c r="DW887" s="64"/>
      <c r="DX887" s="64"/>
      <c r="DY887" s="64"/>
      <c r="DZ887" s="64"/>
      <c r="EA887" s="64"/>
      <c r="EB887" s="64"/>
      <c r="EC887" s="64"/>
      <c r="ED887" s="64"/>
      <c r="EE887" s="64"/>
      <c r="EF887" s="64"/>
      <c r="EG887" s="64"/>
      <c r="EH887" s="64"/>
      <c r="EI887" s="64"/>
      <c r="EJ887" s="64"/>
      <c r="EK887" s="64"/>
      <c r="EL887" s="64"/>
    </row>
    <row r="888" spans="1:142" s="30" customFormat="1">
      <c r="B888" s="31" t="s">
        <v>809</v>
      </c>
      <c r="C888" s="31" t="s">
        <v>506</v>
      </c>
      <c r="D888" s="37"/>
      <c r="E888" s="16"/>
      <c r="F888" s="16"/>
      <c r="G888" s="16"/>
      <c r="H888" s="16"/>
      <c r="I888" s="64">
        <v>3.71</v>
      </c>
      <c r="J888" s="64">
        <v>4.07</v>
      </c>
      <c r="K888" s="64">
        <v>0.53080000000000005</v>
      </c>
      <c r="L888" s="64">
        <v>75</v>
      </c>
      <c r="M888" s="64">
        <v>0.1012</v>
      </c>
      <c r="N888" s="64">
        <v>7.8700000000000006E-2</v>
      </c>
      <c r="O888" s="64">
        <v>0.63490000000000002</v>
      </c>
      <c r="P888" s="64">
        <v>6.8900000000000003E-2</v>
      </c>
      <c r="Q888" s="64">
        <v>12.34</v>
      </c>
      <c r="R888" s="64">
        <v>1.5100000000000001E-2</v>
      </c>
      <c r="S888" s="64">
        <v>96.549700000000001</v>
      </c>
      <c r="T888" s="31"/>
      <c r="V888" s="64">
        <f t="shared" si="1195"/>
        <v>3.8425805569566762</v>
      </c>
      <c r="W888" s="64"/>
      <c r="X888" s="64">
        <f t="shared" si="1196"/>
        <v>4.2154455166613678</v>
      </c>
      <c r="Y888" s="64"/>
      <c r="Z888" s="64">
        <f t="shared" si="1197"/>
        <v>0.54976866836458327</v>
      </c>
      <c r="AA888" s="64"/>
      <c r="AB888" s="64">
        <f t="shared" si="1198"/>
        <v>77.680199938477273</v>
      </c>
      <c r="AC888" s="64"/>
      <c r="AD888" s="64">
        <f t="shared" si="1199"/>
        <v>0.10481648311698535</v>
      </c>
      <c r="AE888" s="64"/>
      <c r="AF888" s="64">
        <f t="shared" si="1200"/>
        <v>8.1512423135442172E-2</v>
      </c>
      <c r="AG888" s="64"/>
      <c r="AH888" s="64">
        <f t="shared" si="1201"/>
        <v>0.65758878587918967</v>
      </c>
      <c r="AI888" s="64"/>
      <c r="AJ888" s="64">
        <f t="shared" si="1202"/>
        <v>7.1362210343481128E-2</v>
      </c>
      <c r="AK888" s="64"/>
      <c r="AL888" s="64">
        <f t="shared" si="1203"/>
        <v>12.780982229877461</v>
      </c>
      <c r="AM888" s="64"/>
      <c r="AN888" s="64">
        <f t="shared" si="1204"/>
        <v>1.5639613587613427E-2</v>
      </c>
      <c r="AO888" s="64"/>
      <c r="AP888" s="64">
        <f t="shared" si="1205"/>
        <v>8.0580260736180449</v>
      </c>
      <c r="AQ888" s="64">
        <f t="shared" si="1206"/>
        <v>2.4864864864864864E-2</v>
      </c>
      <c r="AR888" s="64">
        <f t="shared" si="1207"/>
        <v>741.10671936758877</v>
      </c>
      <c r="AS888" s="64">
        <f t="shared" si="1208"/>
        <v>18.427518427518422</v>
      </c>
      <c r="AT888" s="64">
        <f t="shared" si="1209"/>
        <v>0.12395652858717911</v>
      </c>
      <c r="AU888" s="64">
        <f t="shared" si="1210"/>
        <v>6.7445997458703939</v>
      </c>
      <c r="AV888" s="64">
        <f t="shared" si="1211"/>
        <v>5.2450592885375498</v>
      </c>
      <c r="AW888" s="64">
        <f t="shared" si="1212"/>
        <v>7.0773333333333348E-3</v>
      </c>
      <c r="AX888" s="64">
        <f t="shared" si="1213"/>
        <v>12.912223133716161</v>
      </c>
      <c r="AY888" s="64"/>
      <c r="AZ888" s="64"/>
      <c r="BA888" s="64"/>
      <c r="BB888" s="64"/>
      <c r="BC888" s="64"/>
      <c r="BD888" s="64"/>
      <c r="BE888" s="64"/>
      <c r="BF888" s="64"/>
      <c r="BG888" s="64"/>
      <c r="BH888" s="64"/>
      <c r="BI888" s="64"/>
      <c r="BJ888" s="64"/>
      <c r="BK888" s="64"/>
      <c r="BL888" s="64"/>
      <c r="BM888" s="64"/>
      <c r="BN888" s="64"/>
      <c r="BO888" s="64"/>
      <c r="BP888" s="64"/>
      <c r="BQ888" s="64"/>
      <c r="BR888" s="64"/>
      <c r="BS888" s="64"/>
      <c r="BT888" s="64"/>
      <c r="BU888" s="64"/>
      <c r="BV888" s="64"/>
      <c r="BW888" s="64"/>
      <c r="BX888" s="64"/>
      <c r="BY888" s="64"/>
      <c r="BZ888" s="64"/>
      <c r="CA888" s="64"/>
      <c r="CB888" s="64"/>
      <c r="CC888" s="64"/>
      <c r="CD888" s="64"/>
      <c r="CE888" s="64"/>
      <c r="CF888" s="64"/>
      <c r="CG888" s="64"/>
      <c r="CH888" s="64"/>
      <c r="CI888" s="64"/>
      <c r="CJ888" s="64"/>
      <c r="CK888" s="64"/>
      <c r="CL888" s="64"/>
      <c r="CM888" s="64"/>
      <c r="CN888" s="64"/>
      <c r="CO888" s="64"/>
      <c r="CP888" s="64"/>
      <c r="CQ888" s="64"/>
      <c r="CR888" s="64"/>
      <c r="CS888" s="64"/>
      <c r="CT888" s="64"/>
      <c r="CU888" s="64"/>
      <c r="CV888" s="64"/>
      <c r="CW888" s="64"/>
      <c r="CX888" s="64"/>
      <c r="CY888" s="64"/>
      <c r="CZ888" s="64"/>
      <c r="DA888" s="64"/>
      <c r="DB888" s="64"/>
      <c r="DC888" s="64"/>
      <c r="DD888" s="64"/>
      <c r="DE888" s="64"/>
      <c r="DF888" s="64"/>
      <c r="DG888" s="64"/>
      <c r="DH888" s="64"/>
      <c r="DI888" s="64"/>
      <c r="DJ888" s="64"/>
      <c r="DK888" s="64"/>
      <c r="DL888" s="64"/>
      <c r="DM888" s="64"/>
      <c r="DN888" s="64"/>
      <c r="DO888" s="64"/>
      <c r="DP888" s="64"/>
      <c r="DQ888" s="64"/>
      <c r="DR888" s="64"/>
      <c r="DS888" s="64"/>
      <c r="DT888" s="64"/>
      <c r="DU888" s="64"/>
      <c r="DV888" s="64"/>
      <c r="DW888" s="64"/>
      <c r="DX888" s="64"/>
      <c r="DY888" s="64"/>
      <c r="DZ888" s="64"/>
      <c r="EA888" s="64"/>
      <c r="EB888" s="64"/>
      <c r="EC888" s="64"/>
      <c r="ED888" s="64"/>
      <c r="EE888" s="64"/>
      <c r="EF888" s="64"/>
      <c r="EG888" s="64"/>
      <c r="EH888" s="64"/>
      <c r="EI888" s="64"/>
      <c r="EJ888" s="64"/>
      <c r="EK888" s="64"/>
      <c r="EL888" s="64"/>
    </row>
    <row r="889" spans="1:142" s="30" customFormat="1">
      <c r="B889" s="31" t="s">
        <v>810</v>
      </c>
      <c r="C889" s="31" t="s">
        <v>506</v>
      </c>
      <c r="D889" s="37"/>
      <c r="E889" s="16"/>
      <c r="F889" s="16"/>
      <c r="G889" s="16"/>
      <c r="H889" s="16"/>
      <c r="I889" s="64">
        <v>3.51</v>
      </c>
      <c r="J889" s="64">
        <v>4.07</v>
      </c>
      <c r="K889" s="64">
        <v>0.57220000000000004</v>
      </c>
      <c r="L889" s="64">
        <v>74.400000000000006</v>
      </c>
      <c r="M889" s="64">
        <v>7.0999999999999994E-2</v>
      </c>
      <c r="N889" s="64">
        <v>5.7500000000000002E-2</v>
      </c>
      <c r="O889" s="64">
        <v>0.59399999999999997</v>
      </c>
      <c r="P889" s="64">
        <v>0</v>
      </c>
      <c r="Q889" s="64">
        <v>12.21</v>
      </c>
      <c r="R889" s="64">
        <v>1.83E-2</v>
      </c>
      <c r="S889" s="64">
        <v>95.503100000000003</v>
      </c>
      <c r="T889" s="31"/>
      <c r="V889" s="64">
        <f t="shared" si="1195"/>
        <v>3.6752733680896217</v>
      </c>
      <c r="W889" s="64"/>
      <c r="X889" s="64">
        <f t="shared" si="1196"/>
        <v>4.2616417686965136</v>
      </c>
      <c r="Y889" s="64"/>
      <c r="Z889" s="64">
        <f t="shared" si="1197"/>
        <v>0.59914285504868425</v>
      </c>
      <c r="AA889" s="64"/>
      <c r="AB889" s="64">
        <f t="shared" si="1198"/>
        <v>77.903230366344133</v>
      </c>
      <c r="AC889" s="64"/>
      <c r="AD889" s="64">
        <f t="shared" si="1199"/>
        <v>7.4343136505516563E-2</v>
      </c>
      <c r="AE889" s="64"/>
      <c r="AF889" s="64">
        <f t="shared" si="1200"/>
        <v>6.0207469705171872E-2</v>
      </c>
      <c r="AG889" s="64"/>
      <c r="AH889" s="64">
        <f t="shared" si="1201"/>
        <v>0.62196933921516684</v>
      </c>
      <c r="AI889" s="64"/>
      <c r="AJ889" s="64">
        <f t="shared" si="1202"/>
        <v>0</v>
      </c>
      <c r="AK889" s="64"/>
      <c r="AL889" s="64">
        <f t="shared" si="1203"/>
        <v>12.784925306089542</v>
      </c>
      <c r="AM889" s="64"/>
      <c r="AN889" s="64">
        <f t="shared" si="1204"/>
        <v>1.9161681662689483E-2</v>
      </c>
      <c r="AO889" s="64"/>
      <c r="AP889" s="64">
        <f t="shared" si="1205"/>
        <v>7.9369151367861352</v>
      </c>
      <c r="AQ889" s="64">
        <f t="shared" si="1206"/>
        <v>1.7444717444717442E-2</v>
      </c>
      <c r="AR889" s="64">
        <f t="shared" si="1207"/>
        <v>1047.8873239436621</v>
      </c>
      <c r="AS889" s="64">
        <f t="shared" si="1208"/>
        <v>18.280098280098279</v>
      </c>
      <c r="AT889" s="64">
        <f t="shared" si="1209"/>
        <v>9.6801346801346791E-2</v>
      </c>
      <c r="AU889" s="64">
        <f t="shared" si="1210"/>
        <v>9.9513043478260865</v>
      </c>
      <c r="AV889" s="64">
        <f t="shared" si="1211"/>
        <v>8.0591549295774652</v>
      </c>
      <c r="AW889" s="64">
        <f t="shared" si="1212"/>
        <v>7.6908602150537629E-3</v>
      </c>
      <c r="AX889" s="64">
        <f t="shared" si="1213"/>
        <v>9.1313323804986499</v>
      </c>
      <c r="AY889" s="64"/>
      <c r="AZ889" s="64"/>
      <c r="BA889" s="64"/>
      <c r="BB889" s="64"/>
      <c r="BC889" s="64"/>
      <c r="BD889" s="64"/>
      <c r="BE889" s="64"/>
      <c r="BF889" s="64"/>
      <c r="BG889" s="64"/>
      <c r="BH889" s="64"/>
      <c r="BI889" s="64"/>
      <c r="BJ889" s="64"/>
      <c r="BK889" s="64"/>
      <c r="BL889" s="64"/>
      <c r="BM889" s="64"/>
      <c r="BN889" s="64"/>
      <c r="BO889" s="64"/>
      <c r="BP889" s="64"/>
      <c r="BQ889" s="64"/>
      <c r="BR889" s="64"/>
      <c r="BS889" s="64"/>
      <c r="BT889" s="64"/>
      <c r="BU889" s="64"/>
      <c r="BV889" s="64"/>
      <c r="BW889" s="64"/>
      <c r="BX889" s="64"/>
      <c r="BY889" s="64"/>
      <c r="BZ889" s="64"/>
      <c r="CA889" s="64"/>
      <c r="CB889" s="64"/>
      <c r="CC889" s="64"/>
      <c r="CD889" s="64"/>
      <c r="CE889" s="64"/>
      <c r="CF889" s="64"/>
      <c r="CG889" s="64"/>
      <c r="CH889" s="64"/>
      <c r="CI889" s="64"/>
      <c r="CJ889" s="64"/>
      <c r="CK889" s="64"/>
      <c r="CL889" s="64"/>
      <c r="CM889" s="64"/>
      <c r="CN889" s="64"/>
      <c r="CO889" s="64"/>
      <c r="CP889" s="64"/>
      <c r="CQ889" s="64"/>
      <c r="CR889" s="64"/>
      <c r="CS889" s="64"/>
      <c r="CT889" s="64"/>
      <c r="CU889" s="64"/>
      <c r="CV889" s="64"/>
      <c r="CW889" s="64"/>
      <c r="CX889" s="64"/>
      <c r="CY889" s="64"/>
      <c r="CZ889" s="64"/>
      <c r="DA889" s="64"/>
      <c r="DB889" s="64"/>
      <c r="DC889" s="64"/>
      <c r="DD889" s="64"/>
      <c r="DE889" s="64"/>
      <c r="DF889" s="64"/>
      <c r="DG889" s="64"/>
      <c r="DH889" s="64"/>
      <c r="DI889" s="64"/>
      <c r="DJ889" s="64"/>
      <c r="DK889" s="64"/>
      <c r="DL889" s="64"/>
      <c r="DM889" s="64"/>
      <c r="DN889" s="64"/>
      <c r="DO889" s="64"/>
      <c r="DP889" s="64"/>
      <c r="DQ889" s="64"/>
      <c r="DR889" s="64"/>
      <c r="DS889" s="64"/>
      <c r="DT889" s="64"/>
      <c r="DU889" s="64"/>
      <c r="DV889" s="64"/>
      <c r="DW889" s="64"/>
      <c r="DX889" s="64"/>
      <c r="DY889" s="64"/>
      <c r="DZ889" s="64"/>
      <c r="EA889" s="64"/>
      <c r="EB889" s="64"/>
      <c r="EC889" s="64"/>
      <c r="ED889" s="64"/>
      <c r="EE889" s="64"/>
      <c r="EF889" s="64"/>
      <c r="EG889" s="64"/>
      <c r="EH889" s="64"/>
      <c r="EI889" s="64"/>
      <c r="EJ889" s="64"/>
      <c r="EK889" s="64"/>
      <c r="EL889" s="64"/>
    </row>
    <row r="890" spans="1:142" s="30" customFormat="1">
      <c r="B890" s="31" t="s">
        <v>811</v>
      </c>
      <c r="C890" s="31" t="s">
        <v>506</v>
      </c>
      <c r="D890" s="37"/>
      <c r="E890" s="16"/>
      <c r="F890" s="16"/>
      <c r="G890" s="16"/>
      <c r="H890" s="16"/>
      <c r="I890" s="64">
        <v>3.66</v>
      </c>
      <c r="J890" s="64">
        <v>4.0199999999999996</v>
      </c>
      <c r="K890" s="64">
        <v>0.46810000000000002</v>
      </c>
      <c r="L890" s="64">
        <v>74.2</v>
      </c>
      <c r="M890" s="64">
        <v>6.0499999999999998E-2</v>
      </c>
      <c r="N890" s="64">
        <v>0.10680000000000001</v>
      </c>
      <c r="O890" s="64">
        <v>0.624</v>
      </c>
      <c r="P890" s="64">
        <v>7.3499999999999996E-2</v>
      </c>
      <c r="Q890" s="64">
        <v>12.1</v>
      </c>
      <c r="R890" s="64">
        <v>9.7000000000000003E-3</v>
      </c>
      <c r="S890" s="64">
        <v>95.322599999999994</v>
      </c>
      <c r="T890" s="31"/>
      <c r="V890" s="64">
        <f t="shared" si="1195"/>
        <v>3.8395931290166239</v>
      </c>
      <c r="W890" s="64"/>
      <c r="X890" s="64">
        <f t="shared" si="1196"/>
        <v>4.2172580269526847</v>
      </c>
      <c r="Y890" s="64"/>
      <c r="Z890" s="64">
        <f t="shared" si="1197"/>
        <v>0.49106927423297309</v>
      </c>
      <c r="AA890" s="64"/>
      <c r="AB890" s="64">
        <f t="shared" si="1198"/>
        <v>77.84093174126599</v>
      </c>
      <c r="AC890" s="64"/>
      <c r="AD890" s="64">
        <f t="shared" si="1199"/>
        <v>6.3468684236476974E-2</v>
      </c>
      <c r="AE890" s="64"/>
      <c r="AF890" s="64">
        <f t="shared" si="1200"/>
        <v>0.1120405863876982</v>
      </c>
      <c r="AG890" s="64"/>
      <c r="AH890" s="64">
        <f t="shared" si="1201"/>
        <v>0.65461915642250634</v>
      </c>
      <c r="AI890" s="64"/>
      <c r="AJ890" s="64">
        <f t="shared" si="1202"/>
        <v>7.7106583328612519E-2</v>
      </c>
      <c r="AK890" s="64"/>
      <c r="AL890" s="64">
        <f t="shared" si="1203"/>
        <v>12.693736847295394</v>
      </c>
      <c r="AM890" s="64"/>
      <c r="AN890" s="64">
        <f t="shared" si="1204"/>
        <v>1.0175970861054985E-2</v>
      </c>
      <c r="AO890" s="64"/>
      <c r="AP890" s="64">
        <f t="shared" si="1205"/>
        <v>8.0568511559693086</v>
      </c>
      <c r="AQ890" s="64">
        <f t="shared" si="1206"/>
        <v>1.5049751243781096E-2</v>
      </c>
      <c r="AR890" s="64">
        <f t="shared" si="1207"/>
        <v>1226.4462809917359</v>
      </c>
      <c r="AS890" s="64">
        <f t="shared" si="1208"/>
        <v>18.457711442786074</v>
      </c>
      <c r="AT890" s="64">
        <f t="shared" si="1209"/>
        <v>0.17115384615384616</v>
      </c>
      <c r="AU890" s="64">
        <f t="shared" si="1210"/>
        <v>4.3829588014981269</v>
      </c>
      <c r="AV890" s="64">
        <f t="shared" si="1211"/>
        <v>7.737190082644628</v>
      </c>
      <c r="AW890" s="64">
        <f t="shared" si="1212"/>
        <v>6.3086253369272222E-3</v>
      </c>
      <c r="AX890" s="64">
        <f t="shared" si="1213"/>
        <v>18.577143851104541</v>
      </c>
      <c r="AY890" s="64"/>
      <c r="AZ890" s="64"/>
      <c r="BA890" s="64"/>
      <c r="BB890" s="64"/>
      <c r="BC890" s="64"/>
      <c r="BD890" s="64"/>
      <c r="BE890" s="64"/>
      <c r="BF890" s="64"/>
      <c r="BG890" s="64"/>
      <c r="BH890" s="64"/>
      <c r="BI890" s="64"/>
      <c r="BJ890" s="64"/>
      <c r="BK890" s="64"/>
      <c r="BL890" s="64"/>
      <c r="BM890" s="64"/>
      <c r="BN890" s="64"/>
      <c r="BO890" s="64"/>
      <c r="BP890" s="64"/>
      <c r="BQ890" s="64"/>
      <c r="BR890" s="64"/>
      <c r="BS890" s="64"/>
      <c r="BT890" s="64"/>
      <c r="BU890" s="64"/>
      <c r="BV890" s="64"/>
      <c r="BW890" s="64"/>
      <c r="BX890" s="64"/>
      <c r="BY890" s="64"/>
      <c r="BZ890" s="64"/>
      <c r="CA890" s="64"/>
      <c r="CB890" s="64"/>
      <c r="CC890" s="64"/>
      <c r="CD890" s="64"/>
      <c r="CE890" s="64"/>
      <c r="CF890" s="64"/>
      <c r="CG890" s="64"/>
      <c r="CH890" s="64"/>
      <c r="CI890" s="64"/>
      <c r="CJ890" s="64"/>
      <c r="CK890" s="64"/>
      <c r="CL890" s="64"/>
      <c r="CM890" s="64"/>
      <c r="CN890" s="64"/>
      <c r="CO890" s="64"/>
      <c r="CP890" s="64"/>
      <c r="CQ890" s="64"/>
      <c r="CR890" s="64"/>
      <c r="CS890" s="64"/>
      <c r="CT890" s="64"/>
      <c r="CU890" s="64"/>
      <c r="CV890" s="64"/>
      <c r="CW890" s="64"/>
      <c r="CX890" s="64"/>
      <c r="CY890" s="64"/>
      <c r="CZ890" s="64"/>
      <c r="DA890" s="64"/>
      <c r="DB890" s="64"/>
      <c r="DC890" s="64"/>
      <c r="DD890" s="64"/>
      <c r="DE890" s="64"/>
      <c r="DF890" s="64"/>
      <c r="DG890" s="64"/>
      <c r="DH890" s="64"/>
      <c r="DI890" s="64"/>
      <c r="DJ890" s="64"/>
      <c r="DK890" s="64"/>
      <c r="DL890" s="64"/>
      <c r="DM890" s="64"/>
      <c r="DN890" s="64"/>
      <c r="DO890" s="64"/>
      <c r="DP890" s="64"/>
      <c r="DQ890" s="64"/>
      <c r="DR890" s="64"/>
      <c r="DS890" s="64"/>
      <c r="DT890" s="64"/>
      <c r="DU890" s="64"/>
      <c r="DV890" s="64"/>
      <c r="DW890" s="64"/>
      <c r="DX890" s="64"/>
      <c r="DY890" s="64"/>
      <c r="DZ890" s="64"/>
      <c r="EA890" s="64"/>
      <c r="EB890" s="64"/>
      <c r="EC890" s="64"/>
      <c r="ED890" s="64"/>
      <c r="EE890" s="64"/>
      <c r="EF890" s="64"/>
      <c r="EG890" s="64"/>
      <c r="EH890" s="64"/>
      <c r="EI890" s="64"/>
      <c r="EJ890" s="64"/>
      <c r="EK890" s="64"/>
      <c r="EL890" s="64"/>
    </row>
    <row r="891" spans="1:142" s="30" customFormat="1">
      <c r="B891" s="31" t="s">
        <v>812</v>
      </c>
      <c r="C891" s="31" t="s">
        <v>506</v>
      </c>
      <c r="D891" s="37"/>
      <c r="E891" s="16"/>
      <c r="F891" s="16"/>
      <c r="G891" s="16"/>
      <c r="H891" s="16"/>
      <c r="I891" s="64">
        <v>3.49</v>
      </c>
      <c r="J891" s="64">
        <v>4.0199999999999996</v>
      </c>
      <c r="K891" s="64">
        <v>0.47049999999999997</v>
      </c>
      <c r="L891" s="64">
        <v>74.86</v>
      </c>
      <c r="M891" s="64">
        <v>6.9900000000000004E-2</v>
      </c>
      <c r="N891" s="64">
        <v>6.7000000000000004E-2</v>
      </c>
      <c r="O891" s="64">
        <v>0.58320000000000005</v>
      </c>
      <c r="P891" s="64">
        <v>9.4200000000000006E-2</v>
      </c>
      <c r="Q891" s="64">
        <v>12.15</v>
      </c>
      <c r="R891" s="64">
        <v>8.5000000000000006E-3</v>
      </c>
      <c r="S891" s="64">
        <v>95.813400000000001</v>
      </c>
      <c r="T891" s="31"/>
      <c r="V891" s="64">
        <f t="shared" si="1195"/>
        <v>3.6424967697628938</v>
      </c>
      <c r="W891" s="64"/>
      <c r="X891" s="64">
        <f t="shared" si="1196"/>
        <v>4.1956553049990912</v>
      </c>
      <c r="Y891" s="64"/>
      <c r="Z891" s="64">
        <f t="shared" si="1197"/>
        <v>0.4910586619408141</v>
      </c>
      <c r="AA891" s="64"/>
      <c r="AB891" s="64">
        <f t="shared" si="1198"/>
        <v>78.131033863739304</v>
      </c>
      <c r="AC891" s="64"/>
      <c r="AD891" s="64">
        <f t="shared" si="1199"/>
        <v>7.2954304930208089E-2</v>
      </c>
      <c r="AE891" s="64"/>
      <c r="AF891" s="64">
        <f t="shared" si="1200"/>
        <v>6.9927588416651532E-2</v>
      </c>
      <c r="AG891" s="64"/>
      <c r="AH891" s="64">
        <f t="shared" si="1201"/>
        <v>0.60868312782971912</v>
      </c>
      <c r="AI891" s="64"/>
      <c r="AJ891" s="64">
        <f t="shared" si="1202"/>
        <v>9.8316101923113061E-2</v>
      </c>
      <c r="AK891" s="64"/>
      <c r="AL891" s="64">
        <f t="shared" si="1203"/>
        <v>12.68089849645248</v>
      </c>
      <c r="AM891" s="64"/>
      <c r="AN891" s="64">
        <f t="shared" si="1204"/>
        <v>8.8714104707692237E-3</v>
      </c>
      <c r="AO891" s="64"/>
      <c r="AP891" s="64">
        <f t="shared" si="1205"/>
        <v>7.8381520747619851</v>
      </c>
      <c r="AQ891" s="64">
        <f t="shared" si="1206"/>
        <v>1.7388059701492539E-2</v>
      </c>
      <c r="AR891" s="64">
        <f t="shared" si="1207"/>
        <v>1070.9585121602288</v>
      </c>
      <c r="AS891" s="64">
        <f t="shared" si="1208"/>
        <v>18.621890547263682</v>
      </c>
      <c r="AT891" s="64">
        <f t="shared" si="1209"/>
        <v>0.11488340192043893</v>
      </c>
      <c r="AU891" s="64">
        <f t="shared" si="1210"/>
        <v>7.022388059701492</v>
      </c>
      <c r="AV891" s="64">
        <f t="shared" si="1211"/>
        <v>6.7310443490700997</v>
      </c>
      <c r="AW891" s="64">
        <f t="shared" si="1212"/>
        <v>6.2850654555169656E-3</v>
      </c>
      <c r="AX891" s="64">
        <f t="shared" si="1213"/>
        <v>12.465116279069768</v>
      </c>
      <c r="AY891" s="64"/>
      <c r="AZ891" s="64"/>
      <c r="BA891" s="64"/>
      <c r="BB891" s="64"/>
      <c r="BC891" s="64"/>
      <c r="BD891" s="64"/>
      <c r="BE891" s="64"/>
      <c r="BF891" s="64"/>
      <c r="BG891" s="64"/>
      <c r="BH891" s="64"/>
      <c r="BI891" s="64"/>
      <c r="BJ891" s="64"/>
      <c r="BK891" s="64"/>
      <c r="BL891" s="64"/>
      <c r="BM891" s="64"/>
      <c r="BN891" s="64"/>
      <c r="BO891" s="64"/>
      <c r="BP891" s="64"/>
      <c r="BQ891" s="64"/>
      <c r="BR891" s="64"/>
      <c r="BS891" s="64"/>
      <c r="BT891" s="64"/>
      <c r="BU891" s="64"/>
      <c r="BV891" s="64"/>
      <c r="BW891" s="64"/>
      <c r="BX891" s="64"/>
      <c r="BY891" s="64"/>
      <c r="BZ891" s="64"/>
      <c r="CA891" s="64"/>
      <c r="CB891" s="64"/>
      <c r="CC891" s="64"/>
      <c r="CD891" s="64"/>
      <c r="CE891" s="64"/>
      <c r="CF891" s="64"/>
      <c r="CG891" s="64"/>
      <c r="CH891" s="64"/>
      <c r="CI891" s="64"/>
      <c r="CJ891" s="64"/>
      <c r="CK891" s="64"/>
      <c r="CL891" s="64"/>
      <c r="CM891" s="64"/>
      <c r="CN891" s="64"/>
      <c r="CO891" s="64"/>
      <c r="CP891" s="64"/>
      <c r="CQ891" s="64"/>
      <c r="CR891" s="64"/>
      <c r="CS891" s="64"/>
      <c r="CT891" s="64"/>
      <c r="CU891" s="64"/>
      <c r="CV891" s="64"/>
      <c r="CW891" s="64"/>
      <c r="CX891" s="64"/>
      <c r="CY891" s="64"/>
      <c r="CZ891" s="64"/>
      <c r="DA891" s="64"/>
      <c r="DB891" s="64"/>
      <c r="DC891" s="64"/>
      <c r="DD891" s="64"/>
      <c r="DE891" s="64"/>
      <c r="DF891" s="64"/>
      <c r="DG891" s="64"/>
      <c r="DH891" s="64"/>
      <c r="DI891" s="64"/>
      <c r="DJ891" s="64"/>
      <c r="DK891" s="64"/>
      <c r="DL891" s="64"/>
      <c r="DM891" s="64"/>
      <c r="DN891" s="64"/>
      <c r="DO891" s="64"/>
      <c r="DP891" s="64"/>
      <c r="DQ891" s="64"/>
      <c r="DR891" s="64"/>
      <c r="DS891" s="64"/>
      <c r="DT891" s="64"/>
      <c r="DU891" s="64"/>
      <c r="DV891" s="64"/>
      <c r="DW891" s="64"/>
      <c r="DX891" s="64"/>
      <c r="DY891" s="64"/>
      <c r="DZ891" s="64"/>
      <c r="EA891" s="64"/>
      <c r="EB891" s="64"/>
      <c r="EC891" s="64"/>
      <c r="ED891" s="64"/>
      <c r="EE891" s="64"/>
      <c r="EF891" s="64"/>
      <c r="EG891" s="64"/>
      <c r="EH891" s="64"/>
      <c r="EI891" s="64"/>
      <c r="EJ891" s="64"/>
      <c r="EK891" s="64"/>
      <c r="EL891" s="64"/>
    </row>
    <row r="892" spans="1:142" s="30" customFormat="1">
      <c r="B892" s="31" t="s">
        <v>813</v>
      </c>
      <c r="C892" s="31" t="s">
        <v>506</v>
      </c>
      <c r="D892" s="37"/>
      <c r="E892" s="16"/>
      <c r="F892" s="16"/>
      <c r="G892" s="16"/>
      <c r="H892" s="16"/>
      <c r="I892" s="64">
        <v>3.43</v>
      </c>
      <c r="J892" s="64">
        <v>4.2</v>
      </c>
      <c r="K892" s="64">
        <v>0.48209999999999997</v>
      </c>
      <c r="L892" s="64">
        <v>74.260000000000005</v>
      </c>
      <c r="M892" s="64">
        <v>4.9099999999999998E-2</v>
      </c>
      <c r="N892" s="64">
        <v>8.9399999999999993E-2</v>
      </c>
      <c r="O892" s="64">
        <v>0.60499999999999998</v>
      </c>
      <c r="P892" s="64">
        <v>5.7599999999999998E-2</v>
      </c>
      <c r="Q892" s="64">
        <v>12.05</v>
      </c>
      <c r="R892" s="64">
        <v>1.3100000000000001E-2</v>
      </c>
      <c r="S892" s="64">
        <v>95.236400000000003</v>
      </c>
      <c r="T892" s="31"/>
      <c r="V892" s="64">
        <f t="shared" si="1195"/>
        <v>3.6015641078411194</v>
      </c>
      <c r="W892" s="64"/>
      <c r="X892" s="64">
        <f t="shared" si="1196"/>
        <v>4.4100784993972892</v>
      </c>
      <c r="Y892" s="64"/>
      <c r="Z892" s="64">
        <f t="shared" si="1197"/>
        <v>0.50621401060938875</v>
      </c>
      <c r="AA892" s="64"/>
      <c r="AB892" s="64">
        <f t="shared" si="1198"/>
        <v>77.974387944105402</v>
      </c>
      <c r="AC892" s="64"/>
      <c r="AD892" s="64">
        <f t="shared" si="1199"/>
        <v>5.155591769533497E-2</v>
      </c>
      <c r="AE892" s="64"/>
      <c r="AF892" s="64">
        <f t="shared" si="1200"/>
        <v>9.3871670915742292E-2</v>
      </c>
      <c r="AG892" s="64"/>
      <c r="AH892" s="64">
        <f t="shared" si="1201"/>
        <v>0.63526130765127609</v>
      </c>
      <c r="AI892" s="64"/>
      <c r="AJ892" s="64">
        <f t="shared" si="1202"/>
        <v>6.0481076563162817E-2</v>
      </c>
      <c r="AK892" s="64"/>
      <c r="AL892" s="64">
        <f t="shared" si="1203"/>
        <v>12.652725218508889</v>
      </c>
      <c r="AM892" s="64"/>
      <c r="AN892" s="64">
        <f t="shared" si="1204"/>
        <v>1.3755244843358211E-2</v>
      </c>
      <c r="AO892" s="64"/>
      <c r="AP892" s="64">
        <f t="shared" si="1205"/>
        <v>8.011642607238409</v>
      </c>
      <c r="AQ892" s="64">
        <f t="shared" si="1206"/>
        <v>1.1690476190476189E-2</v>
      </c>
      <c r="AR892" s="64">
        <f t="shared" si="1207"/>
        <v>1512.4236252545827</v>
      </c>
      <c r="AS892" s="64">
        <f t="shared" si="1208"/>
        <v>17.68095238095238</v>
      </c>
      <c r="AT892" s="64">
        <f t="shared" si="1209"/>
        <v>0.14776859504132234</v>
      </c>
      <c r="AU892" s="64">
        <f t="shared" si="1210"/>
        <v>5.3926174496644288</v>
      </c>
      <c r="AV892" s="64">
        <f t="shared" si="1211"/>
        <v>9.8187372708757632</v>
      </c>
      <c r="AW892" s="64">
        <f t="shared" si="1212"/>
        <v>6.4920549420953398E-3</v>
      </c>
      <c r="AX892" s="64">
        <f t="shared" si="1213"/>
        <v>15.643044619422572</v>
      </c>
      <c r="AY892" s="64"/>
      <c r="AZ892" s="64"/>
      <c r="BA892" s="64"/>
      <c r="BB892" s="64"/>
      <c r="BC892" s="64"/>
      <c r="BD892" s="64"/>
      <c r="BE892" s="64"/>
      <c r="BF892" s="64"/>
      <c r="BG892" s="64"/>
      <c r="BH892" s="64"/>
      <c r="BI892" s="64"/>
      <c r="BJ892" s="64"/>
      <c r="BK892" s="64"/>
      <c r="BL892" s="64"/>
      <c r="BM892" s="64"/>
      <c r="BN892" s="64"/>
      <c r="BO892" s="64"/>
      <c r="BP892" s="64"/>
      <c r="BQ892" s="64"/>
      <c r="BR892" s="64"/>
      <c r="BS892" s="64"/>
      <c r="BT892" s="64"/>
      <c r="BU892" s="64"/>
      <c r="BV892" s="64"/>
      <c r="BW892" s="64"/>
      <c r="BX892" s="64"/>
      <c r="BY892" s="64"/>
      <c r="BZ892" s="64"/>
      <c r="CA892" s="64"/>
      <c r="CB892" s="64"/>
      <c r="CC892" s="64"/>
      <c r="CD892" s="64"/>
      <c r="CE892" s="64"/>
      <c r="CF892" s="64"/>
      <c r="CG892" s="64"/>
      <c r="CH892" s="64"/>
      <c r="CI892" s="64"/>
      <c r="CJ892" s="64"/>
      <c r="CK892" s="64"/>
      <c r="CL892" s="64"/>
      <c r="CM892" s="64"/>
      <c r="CN892" s="64"/>
      <c r="CO892" s="64"/>
      <c r="CP892" s="64"/>
      <c r="CQ892" s="64"/>
      <c r="CR892" s="64"/>
      <c r="CS892" s="64"/>
      <c r="CT892" s="64"/>
      <c r="CU892" s="64"/>
      <c r="CV892" s="64"/>
      <c r="CW892" s="64"/>
      <c r="CX892" s="64"/>
      <c r="CY892" s="64"/>
      <c r="CZ892" s="64"/>
      <c r="DA892" s="64"/>
      <c r="DB892" s="64"/>
      <c r="DC892" s="64"/>
      <c r="DD892" s="64"/>
      <c r="DE892" s="64"/>
      <c r="DF892" s="64"/>
      <c r="DG892" s="64"/>
      <c r="DH892" s="64"/>
      <c r="DI892" s="64"/>
      <c r="DJ892" s="64"/>
      <c r="DK892" s="64"/>
      <c r="DL892" s="64"/>
      <c r="DM892" s="64"/>
      <c r="DN892" s="64"/>
      <c r="DO892" s="64"/>
      <c r="DP892" s="64"/>
      <c r="DQ892" s="64"/>
      <c r="DR892" s="64"/>
      <c r="DS892" s="64"/>
      <c r="DT892" s="64"/>
      <c r="DU892" s="64"/>
      <c r="DV892" s="64"/>
      <c r="DW892" s="64"/>
      <c r="DX892" s="64"/>
      <c r="DY892" s="64"/>
      <c r="DZ892" s="64"/>
      <c r="EA892" s="64"/>
      <c r="EB892" s="64"/>
      <c r="EC892" s="64"/>
      <c r="ED892" s="64"/>
      <c r="EE892" s="64"/>
      <c r="EF892" s="64"/>
      <c r="EG892" s="64"/>
      <c r="EH892" s="64"/>
      <c r="EI892" s="64"/>
      <c r="EJ892" s="64"/>
      <c r="EK892" s="64"/>
      <c r="EL892" s="64"/>
    </row>
    <row r="893" spans="1:142" s="30" customFormat="1">
      <c r="B893" s="31" t="s">
        <v>814</v>
      </c>
      <c r="C893" s="31" t="s">
        <v>506</v>
      </c>
      <c r="D893" s="37"/>
      <c r="E893" s="16"/>
      <c r="F893" s="16"/>
      <c r="G893" s="16"/>
      <c r="H893" s="16"/>
      <c r="I893" s="64">
        <v>3.56</v>
      </c>
      <c r="J893" s="64">
        <v>4</v>
      </c>
      <c r="K893" s="64">
        <v>0.56459999999999999</v>
      </c>
      <c r="L893" s="64">
        <v>74.69</v>
      </c>
      <c r="M893" s="64">
        <v>0.10539999999999999</v>
      </c>
      <c r="N893" s="64">
        <v>8.6300000000000002E-2</v>
      </c>
      <c r="O893" s="64">
        <v>0.60019999999999996</v>
      </c>
      <c r="P893" s="64">
        <v>4.3499999999999997E-2</v>
      </c>
      <c r="Q893" s="64">
        <v>12.28</v>
      </c>
      <c r="R893" s="64">
        <v>0</v>
      </c>
      <c r="S893" s="64">
        <v>95.930099999999996</v>
      </c>
      <c r="T893" s="31"/>
      <c r="V893" s="64">
        <f t="shared" si="1195"/>
        <v>3.7110354310065352</v>
      </c>
      <c r="W893" s="64"/>
      <c r="X893" s="64">
        <f t="shared" si="1196"/>
        <v>4.1697027314680168</v>
      </c>
      <c r="Y893" s="64"/>
      <c r="Z893" s="64">
        <f t="shared" si="1197"/>
        <v>0.58855354054671061</v>
      </c>
      <c r="AA893" s="64"/>
      <c r="AB893" s="64">
        <f t="shared" si="1198"/>
        <v>77.858774253336549</v>
      </c>
      <c r="AC893" s="64"/>
      <c r="AD893" s="64">
        <f t="shared" si="1199"/>
        <v>0.10987166697418224</v>
      </c>
      <c r="AE893" s="64"/>
      <c r="AF893" s="64">
        <f t="shared" si="1200"/>
        <v>8.996133643142247E-2</v>
      </c>
      <c r="AG893" s="64"/>
      <c r="AH893" s="64">
        <f t="shared" si="1201"/>
        <v>0.62566389485677587</v>
      </c>
      <c r="AI893" s="64"/>
      <c r="AJ893" s="64">
        <f t="shared" si="1202"/>
        <v>4.5345517204714685E-2</v>
      </c>
      <c r="AK893" s="64"/>
      <c r="AL893" s="64">
        <f t="shared" si="1203"/>
        <v>12.80098738560681</v>
      </c>
      <c r="AM893" s="64"/>
      <c r="AN893" s="64">
        <f t="shared" si="1204"/>
        <v>0</v>
      </c>
      <c r="AO893" s="64"/>
      <c r="AP893" s="64">
        <f t="shared" si="1205"/>
        <v>7.8807381624745521</v>
      </c>
      <c r="AQ893" s="64">
        <f t="shared" si="1206"/>
        <v>2.6349999999999998E-2</v>
      </c>
      <c r="AR893" s="64">
        <f t="shared" si="1207"/>
        <v>708.6337760910817</v>
      </c>
      <c r="AS893" s="64">
        <f t="shared" si="1208"/>
        <v>18.672499999999999</v>
      </c>
      <c r="AT893" s="64">
        <f t="shared" si="1209"/>
        <v>0.14378540486504501</v>
      </c>
      <c r="AU893" s="64">
        <f t="shared" si="1210"/>
        <v>6.5422943221320971</v>
      </c>
      <c r="AV893" s="64">
        <f t="shared" si="1211"/>
        <v>5.3567362428842511</v>
      </c>
      <c r="AW893" s="64">
        <f t="shared" si="1212"/>
        <v>7.5592448788325073E-3</v>
      </c>
      <c r="AX893" s="64">
        <f t="shared" si="1213"/>
        <v>13.258565063757874</v>
      </c>
      <c r="AY893" s="64"/>
      <c r="AZ893" s="64"/>
      <c r="BA893" s="64"/>
      <c r="BB893" s="64"/>
      <c r="BC893" s="64"/>
      <c r="BD893" s="64"/>
      <c r="BE893" s="64"/>
      <c r="BF893" s="64"/>
      <c r="BG893" s="64"/>
      <c r="BH893" s="64"/>
      <c r="BI893" s="64"/>
      <c r="BJ893" s="64"/>
      <c r="BK893" s="64"/>
      <c r="BL893" s="64"/>
      <c r="BM893" s="64"/>
      <c r="BN893" s="64"/>
      <c r="BO893" s="64"/>
      <c r="BP893" s="64"/>
      <c r="BQ893" s="64"/>
      <c r="BR893" s="64"/>
      <c r="BS893" s="64"/>
      <c r="BT893" s="64"/>
      <c r="BU893" s="64"/>
      <c r="BV893" s="64"/>
      <c r="BW893" s="64"/>
      <c r="BX893" s="64"/>
      <c r="BY893" s="64"/>
      <c r="BZ893" s="64"/>
      <c r="CA893" s="64"/>
      <c r="CB893" s="64"/>
      <c r="CC893" s="64"/>
      <c r="CD893" s="64"/>
      <c r="CE893" s="64"/>
      <c r="CF893" s="64"/>
      <c r="CG893" s="64"/>
      <c r="CH893" s="64"/>
      <c r="CI893" s="64"/>
      <c r="CJ893" s="64"/>
      <c r="CK893" s="64"/>
      <c r="CL893" s="64"/>
      <c r="CM893" s="64"/>
      <c r="CN893" s="64"/>
      <c r="CO893" s="64"/>
      <c r="CP893" s="64"/>
      <c r="CQ893" s="64"/>
      <c r="CR893" s="64"/>
      <c r="CS893" s="64"/>
      <c r="CT893" s="64"/>
      <c r="CU893" s="64"/>
      <c r="CV893" s="64"/>
      <c r="CW893" s="64"/>
      <c r="CX893" s="64"/>
      <c r="CY893" s="64"/>
      <c r="CZ893" s="64"/>
      <c r="DA893" s="64"/>
      <c r="DB893" s="64"/>
      <c r="DC893" s="64"/>
      <c r="DD893" s="64"/>
      <c r="DE893" s="64"/>
      <c r="DF893" s="64"/>
      <c r="DG893" s="64"/>
      <c r="DH893" s="64"/>
      <c r="DI893" s="64"/>
      <c r="DJ893" s="64"/>
      <c r="DK893" s="64"/>
      <c r="DL893" s="64"/>
      <c r="DM893" s="64"/>
      <c r="DN893" s="64"/>
      <c r="DO893" s="64"/>
      <c r="DP893" s="64"/>
      <c r="DQ893" s="64"/>
      <c r="DR893" s="64"/>
      <c r="DS893" s="64"/>
      <c r="DT893" s="64"/>
      <c r="DU893" s="64"/>
      <c r="DV893" s="64"/>
      <c r="DW893" s="64"/>
      <c r="DX893" s="64"/>
      <c r="DY893" s="64"/>
      <c r="DZ893" s="64"/>
      <c r="EA893" s="64"/>
      <c r="EB893" s="64"/>
      <c r="EC893" s="64"/>
      <c r="ED893" s="64"/>
      <c r="EE893" s="64"/>
      <c r="EF893" s="64"/>
      <c r="EG893" s="64"/>
      <c r="EH893" s="64"/>
      <c r="EI893" s="64"/>
      <c r="EJ893" s="64"/>
      <c r="EK893" s="64"/>
      <c r="EL893" s="64"/>
    </row>
    <row r="894" spans="1:142" s="30" customFormat="1">
      <c r="B894" s="31" t="s">
        <v>815</v>
      </c>
      <c r="C894" s="31" t="s">
        <v>506</v>
      </c>
      <c r="D894" s="37"/>
      <c r="E894" s="16"/>
      <c r="F894" s="16"/>
      <c r="G894" s="16"/>
      <c r="H894" s="16"/>
      <c r="I894" s="64">
        <v>3.53</v>
      </c>
      <c r="J894" s="64">
        <v>4.2300000000000004</v>
      </c>
      <c r="K894" s="64">
        <v>0.49590000000000001</v>
      </c>
      <c r="L894" s="64">
        <v>74.81</v>
      </c>
      <c r="M894" s="64">
        <v>0.10639999999999999</v>
      </c>
      <c r="N894" s="64">
        <v>8.6199999999999999E-2</v>
      </c>
      <c r="O894" s="64">
        <v>0.58340000000000003</v>
      </c>
      <c r="P894" s="64">
        <v>8.8499999999999995E-2</v>
      </c>
      <c r="Q894" s="64">
        <v>12.09</v>
      </c>
      <c r="R894" s="64">
        <v>0</v>
      </c>
      <c r="S894" s="64">
        <v>96.020399999999995</v>
      </c>
      <c r="T894" s="31"/>
      <c r="V894" s="64">
        <f t="shared" si="1195"/>
        <v>3.6763021191330174</v>
      </c>
      <c r="W894" s="64"/>
      <c r="X894" s="64">
        <f t="shared" si="1196"/>
        <v>4.4053138708024555</v>
      </c>
      <c r="Y894" s="64"/>
      <c r="Z894" s="64">
        <f t="shared" si="1197"/>
        <v>0.5164527537898197</v>
      </c>
      <c r="AA894" s="64"/>
      <c r="AB894" s="64">
        <f t="shared" si="1198"/>
        <v>77.910527346272247</v>
      </c>
      <c r="AC894" s="64"/>
      <c r="AD894" s="64">
        <f t="shared" si="1199"/>
        <v>0.11080978625375441</v>
      </c>
      <c r="AE894" s="64"/>
      <c r="AF894" s="64">
        <f t="shared" si="1200"/>
        <v>8.9772589991293519E-2</v>
      </c>
      <c r="AG894" s="64"/>
      <c r="AH894" s="64">
        <f t="shared" si="1201"/>
        <v>0.6075792227484994</v>
      </c>
      <c r="AI894" s="64"/>
      <c r="AJ894" s="64">
        <f t="shared" si="1202"/>
        <v>9.2167914318207381E-2</v>
      </c>
      <c r="AK894" s="64"/>
      <c r="AL894" s="64">
        <f t="shared" si="1203"/>
        <v>12.591074396690704</v>
      </c>
      <c r="AM894" s="64"/>
      <c r="AN894" s="64">
        <f t="shared" si="1204"/>
        <v>0</v>
      </c>
      <c r="AO894" s="64"/>
      <c r="AP894" s="64">
        <f t="shared" si="1205"/>
        <v>8.0816159899354734</v>
      </c>
      <c r="AQ894" s="64">
        <f t="shared" si="1206"/>
        <v>2.5153664302600468E-2</v>
      </c>
      <c r="AR894" s="64">
        <f t="shared" si="1207"/>
        <v>703.10150375939838</v>
      </c>
      <c r="AS894" s="64">
        <f t="shared" si="1208"/>
        <v>17.685579196217489</v>
      </c>
      <c r="AT894" s="64">
        <f t="shared" si="1209"/>
        <v>0.14775454233801849</v>
      </c>
      <c r="AU894" s="64">
        <f t="shared" si="1210"/>
        <v>5.752900232018562</v>
      </c>
      <c r="AV894" s="64">
        <f t="shared" si="1211"/>
        <v>4.6607142857142856</v>
      </c>
      <c r="AW894" s="64">
        <f t="shared" si="1212"/>
        <v>6.6287929421200379E-3</v>
      </c>
      <c r="AX894" s="64">
        <f t="shared" si="1213"/>
        <v>14.808452155986943</v>
      </c>
      <c r="AY894" s="64"/>
      <c r="AZ894" s="64"/>
      <c r="BA894" s="64"/>
      <c r="BB894" s="64"/>
      <c r="BC894" s="64"/>
      <c r="BD894" s="64"/>
      <c r="BE894" s="64"/>
      <c r="BF894" s="64"/>
      <c r="BG894" s="64"/>
      <c r="BH894" s="64"/>
      <c r="BI894" s="64"/>
      <c r="BJ894" s="64"/>
      <c r="BK894" s="64"/>
      <c r="BL894" s="64"/>
      <c r="BM894" s="64"/>
      <c r="BN894" s="64"/>
      <c r="BO894" s="64"/>
      <c r="BP894" s="64"/>
      <c r="BQ894" s="64"/>
      <c r="BR894" s="64"/>
      <c r="BS894" s="64"/>
      <c r="BT894" s="64"/>
      <c r="BU894" s="64"/>
      <c r="BV894" s="64"/>
      <c r="BW894" s="64"/>
      <c r="BX894" s="64"/>
      <c r="BY894" s="64"/>
      <c r="BZ894" s="64"/>
      <c r="CA894" s="64"/>
      <c r="CB894" s="64"/>
      <c r="CC894" s="64"/>
      <c r="CD894" s="64"/>
      <c r="CE894" s="64"/>
      <c r="CF894" s="64"/>
      <c r="CG894" s="64"/>
      <c r="CH894" s="64"/>
      <c r="CI894" s="64"/>
      <c r="CJ894" s="64"/>
      <c r="CK894" s="64"/>
      <c r="CL894" s="64"/>
      <c r="CM894" s="64"/>
      <c r="CN894" s="64"/>
      <c r="CO894" s="64"/>
      <c r="CP894" s="64"/>
      <c r="CQ894" s="64"/>
      <c r="CR894" s="64"/>
      <c r="CS894" s="64"/>
      <c r="CT894" s="64"/>
      <c r="CU894" s="64"/>
      <c r="CV894" s="64"/>
      <c r="CW894" s="64"/>
      <c r="CX894" s="64"/>
      <c r="CY894" s="64"/>
      <c r="CZ894" s="64"/>
      <c r="DA894" s="64"/>
      <c r="DB894" s="64"/>
      <c r="DC894" s="64"/>
      <c r="DD894" s="64"/>
      <c r="DE894" s="64"/>
      <c r="DF894" s="64"/>
      <c r="DG894" s="64"/>
      <c r="DH894" s="64"/>
      <c r="DI894" s="64"/>
      <c r="DJ894" s="64"/>
      <c r="DK894" s="64"/>
      <c r="DL894" s="64"/>
      <c r="DM894" s="64"/>
      <c r="DN894" s="64"/>
      <c r="DO894" s="64"/>
      <c r="DP894" s="64"/>
      <c r="DQ894" s="64"/>
      <c r="DR894" s="64"/>
      <c r="DS894" s="64"/>
      <c r="DT894" s="64"/>
      <c r="DU894" s="64"/>
      <c r="DV894" s="64"/>
      <c r="DW894" s="64"/>
      <c r="DX894" s="64"/>
      <c r="DY894" s="64"/>
      <c r="DZ894" s="64"/>
      <c r="EA894" s="64"/>
      <c r="EB894" s="64"/>
      <c r="EC894" s="64"/>
      <c r="ED894" s="64"/>
      <c r="EE894" s="64"/>
      <c r="EF894" s="64"/>
      <c r="EG894" s="64"/>
      <c r="EH894" s="64"/>
      <c r="EI894" s="64"/>
      <c r="EJ894" s="64"/>
      <c r="EK894" s="64"/>
      <c r="EL894" s="64"/>
    </row>
    <row r="895" spans="1:142" s="30" customFormat="1">
      <c r="B895" s="31" t="s">
        <v>816</v>
      </c>
      <c r="C895" s="31" t="s">
        <v>506</v>
      </c>
      <c r="D895" s="37"/>
      <c r="E895" s="16"/>
      <c r="F895" s="16"/>
      <c r="G895" s="16"/>
      <c r="H895" s="16"/>
      <c r="I895" s="64">
        <v>3.49</v>
      </c>
      <c r="J895" s="64">
        <v>4.03</v>
      </c>
      <c r="K895" s="64">
        <v>0.56679999999999997</v>
      </c>
      <c r="L895" s="64">
        <v>74.290000000000006</v>
      </c>
      <c r="M895" s="64">
        <v>6.5199999999999994E-2</v>
      </c>
      <c r="N895" s="64">
        <v>6.0100000000000001E-2</v>
      </c>
      <c r="O895" s="64">
        <v>0.55679999999999996</v>
      </c>
      <c r="P895" s="64">
        <v>0.1021</v>
      </c>
      <c r="Q895" s="64">
        <v>12.21</v>
      </c>
      <c r="R895" s="64">
        <v>1.3599999999999999E-2</v>
      </c>
      <c r="S895" s="64">
        <v>95.384699999999995</v>
      </c>
      <c r="T895" s="31"/>
      <c r="V895" s="64">
        <f t="shared" si="1195"/>
        <v>3.6588677219721824</v>
      </c>
      <c r="W895" s="64"/>
      <c r="X895" s="64">
        <f t="shared" si="1196"/>
        <v>4.2249962520194542</v>
      </c>
      <c r="Y895" s="64"/>
      <c r="Z895" s="64">
        <f t="shared" si="1197"/>
        <v>0.59422527931628444</v>
      </c>
      <c r="AA895" s="64"/>
      <c r="AB895" s="64">
        <f t="shared" si="1198"/>
        <v>77.884608328170046</v>
      </c>
      <c r="AC895" s="64"/>
      <c r="AD895" s="64">
        <f t="shared" si="1199"/>
        <v>6.8354778072374292E-2</v>
      </c>
      <c r="AE895" s="64"/>
      <c r="AF895" s="64">
        <f t="shared" si="1200"/>
        <v>6.3008008621927847E-2</v>
      </c>
      <c r="AG895" s="64"/>
      <c r="AH895" s="64">
        <f t="shared" si="1201"/>
        <v>0.58374141764874232</v>
      </c>
      <c r="AI895" s="64"/>
      <c r="AJ895" s="64">
        <f t="shared" si="1202"/>
        <v>0.10704022762560451</v>
      </c>
      <c r="AK895" s="64"/>
      <c r="AL895" s="64">
        <f t="shared" si="1203"/>
        <v>12.800795096068867</v>
      </c>
      <c r="AM895" s="64"/>
      <c r="AN895" s="64">
        <f t="shared" si="1204"/>
        <v>1.4258051867857214E-2</v>
      </c>
      <c r="AO895" s="64"/>
      <c r="AP895" s="64">
        <f t="shared" si="1205"/>
        <v>7.8838639739916365</v>
      </c>
      <c r="AQ895" s="64">
        <f t="shared" si="1206"/>
        <v>1.6178660049627792E-2</v>
      </c>
      <c r="AR895" s="64">
        <f t="shared" si="1207"/>
        <v>1139.4171779141107</v>
      </c>
      <c r="AS895" s="64">
        <f t="shared" si="1208"/>
        <v>18.434243176178661</v>
      </c>
      <c r="AT895" s="64">
        <f t="shared" si="1209"/>
        <v>0.10793821839080463</v>
      </c>
      <c r="AU895" s="64">
        <f t="shared" si="1210"/>
        <v>9.4309484193011617</v>
      </c>
      <c r="AV895" s="64">
        <f t="shared" si="1211"/>
        <v>8.6932515337423304</v>
      </c>
      <c r="AW895" s="64">
        <f t="shared" si="1212"/>
        <v>7.6295598330865504E-3</v>
      </c>
      <c r="AX895" s="64">
        <f t="shared" si="1213"/>
        <v>9.5868559578880213</v>
      </c>
      <c r="AY895" s="64"/>
      <c r="AZ895" s="64"/>
      <c r="BA895" s="64"/>
      <c r="BB895" s="64"/>
      <c r="BC895" s="64"/>
      <c r="BD895" s="64"/>
      <c r="BE895" s="64"/>
      <c r="BF895" s="64"/>
      <c r="BG895" s="64"/>
      <c r="BH895" s="64"/>
      <c r="BI895" s="64"/>
      <c r="BJ895" s="64"/>
      <c r="BK895" s="64"/>
      <c r="BL895" s="64"/>
      <c r="BM895" s="64"/>
      <c r="BN895" s="64"/>
      <c r="BO895" s="64"/>
      <c r="BP895" s="64"/>
      <c r="BQ895" s="64"/>
      <c r="BR895" s="64"/>
      <c r="BS895" s="64"/>
      <c r="BT895" s="64"/>
      <c r="BU895" s="64"/>
      <c r="BV895" s="64"/>
      <c r="BW895" s="64"/>
      <c r="BX895" s="64"/>
      <c r="BY895" s="64"/>
      <c r="BZ895" s="64"/>
      <c r="CA895" s="64"/>
      <c r="CB895" s="64"/>
      <c r="CC895" s="64"/>
      <c r="CD895" s="64"/>
      <c r="CE895" s="64"/>
      <c r="CF895" s="64"/>
      <c r="CG895" s="64"/>
      <c r="CH895" s="64"/>
      <c r="CI895" s="64"/>
      <c r="CJ895" s="64"/>
      <c r="CK895" s="64"/>
      <c r="CL895" s="64"/>
      <c r="CM895" s="64"/>
      <c r="CN895" s="64"/>
      <c r="CO895" s="64"/>
      <c r="CP895" s="64"/>
      <c r="CQ895" s="64"/>
      <c r="CR895" s="64"/>
      <c r="CS895" s="64"/>
      <c r="CT895" s="64"/>
      <c r="CU895" s="64"/>
      <c r="CV895" s="64"/>
      <c r="CW895" s="64"/>
      <c r="CX895" s="64"/>
      <c r="CY895" s="64"/>
      <c r="CZ895" s="64"/>
      <c r="DA895" s="64"/>
      <c r="DB895" s="64"/>
      <c r="DC895" s="64"/>
      <c r="DD895" s="64"/>
      <c r="DE895" s="64"/>
      <c r="DF895" s="64"/>
      <c r="DG895" s="64"/>
      <c r="DH895" s="64"/>
      <c r="DI895" s="64"/>
      <c r="DJ895" s="64"/>
      <c r="DK895" s="64"/>
      <c r="DL895" s="64"/>
      <c r="DM895" s="64"/>
      <c r="DN895" s="64"/>
      <c r="DO895" s="64"/>
      <c r="DP895" s="64"/>
      <c r="DQ895" s="64"/>
      <c r="DR895" s="64"/>
      <c r="DS895" s="64"/>
      <c r="DT895" s="64"/>
      <c r="DU895" s="64"/>
      <c r="DV895" s="64"/>
      <c r="DW895" s="64"/>
      <c r="DX895" s="64"/>
      <c r="DY895" s="64"/>
      <c r="DZ895" s="64"/>
      <c r="EA895" s="64"/>
      <c r="EB895" s="64"/>
      <c r="EC895" s="64"/>
      <c r="ED895" s="64"/>
      <c r="EE895" s="64"/>
      <c r="EF895" s="64"/>
      <c r="EG895" s="64"/>
      <c r="EH895" s="64"/>
      <c r="EI895" s="64"/>
      <c r="EJ895" s="64"/>
      <c r="EK895" s="64"/>
      <c r="EL895" s="64"/>
    </row>
    <row r="896" spans="1:142" s="30" customFormat="1">
      <c r="B896" s="31" t="s">
        <v>817</v>
      </c>
      <c r="C896" s="31" t="s">
        <v>506</v>
      </c>
      <c r="D896" s="37"/>
      <c r="E896" s="16"/>
      <c r="F896" s="16"/>
      <c r="G896" s="16"/>
      <c r="H896" s="16"/>
      <c r="I896" s="64">
        <v>3.57</v>
      </c>
      <c r="J896" s="64">
        <v>4.08</v>
      </c>
      <c r="K896" s="64">
        <v>0.43819999999999998</v>
      </c>
      <c r="L896" s="64">
        <v>73.849999999999994</v>
      </c>
      <c r="M896" s="64">
        <v>9.3399999999999997E-2</v>
      </c>
      <c r="N896" s="64">
        <v>9.7100000000000006E-2</v>
      </c>
      <c r="O896" s="64">
        <v>0.67100000000000004</v>
      </c>
      <c r="P896" s="64">
        <v>8.6199999999999999E-2</v>
      </c>
      <c r="Q896" s="64">
        <v>12.29</v>
      </c>
      <c r="R896" s="64">
        <v>1.1000000000000001E-3</v>
      </c>
      <c r="S896" s="64">
        <v>95.177000000000007</v>
      </c>
      <c r="T896" s="31"/>
      <c r="V896" s="64">
        <f t="shared" si="1195"/>
        <v>3.7509062063313614</v>
      </c>
      <c r="W896" s="64"/>
      <c r="X896" s="64">
        <f t="shared" si="1196"/>
        <v>4.2867499500929842</v>
      </c>
      <c r="Y896" s="64"/>
      <c r="Z896" s="64">
        <f t="shared" si="1197"/>
        <v>0.46040535003204547</v>
      </c>
      <c r="AA896" s="64"/>
      <c r="AB896" s="64">
        <f t="shared" si="1198"/>
        <v>77.592275444697762</v>
      </c>
      <c r="AC896" s="64"/>
      <c r="AD896" s="64">
        <f t="shared" si="1199"/>
        <v>9.8132952288893308E-2</v>
      </c>
      <c r="AE896" s="64"/>
      <c r="AF896" s="64">
        <f t="shared" si="1200"/>
        <v>0.10202044611618354</v>
      </c>
      <c r="AG896" s="64"/>
      <c r="AH896" s="64">
        <f t="shared" si="1201"/>
        <v>0.70500225894911583</v>
      </c>
      <c r="AI896" s="64"/>
      <c r="AJ896" s="64">
        <f t="shared" si="1202"/>
        <v>9.0568099435788044E-2</v>
      </c>
      <c r="AK896" s="64"/>
      <c r="AL896" s="64">
        <f t="shared" si="1203"/>
        <v>12.912783550647738</v>
      </c>
      <c r="AM896" s="64"/>
      <c r="AN896" s="64">
        <f t="shared" si="1204"/>
        <v>1.1557414081133047E-3</v>
      </c>
      <c r="AO896" s="64"/>
      <c r="AP896" s="64">
        <f t="shared" si="1205"/>
        <v>8.0376561564243456</v>
      </c>
      <c r="AQ896" s="64">
        <f t="shared" si="1206"/>
        <v>2.2892156862745098E-2</v>
      </c>
      <c r="AR896" s="64">
        <f t="shared" si="1207"/>
        <v>790.68522483940046</v>
      </c>
      <c r="AS896" s="64">
        <f t="shared" si="1208"/>
        <v>18.100490196078429</v>
      </c>
      <c r="AT896" s="64">
        <f t="shared" si="1209"/>
        <v>0.14470938897168406</v>
      </c>
      <c r="AU896" s="64">
        <f t="shared" si="1210"/>
        <v>4.5128733264675578</v>
      </c>
      <c r="AV896" s="64">
        <f t="shared" si="1211"/>
        <v>4.6916488222698076</v>
      </c>
      <c r="AW896" s="64">
        <f t="shared" si="1212"/>
        <v>5.9336492890995256E-3</v>
      </c>
      <c r="AX896" s="64">
        <f t="shared" si="1213"/>
        <v>18.139361105921918</v>
      </c>
      <c r="AY896" s="64"/>
      <c r="AZ896" s="64"/>
      <c r="BA896" s="64"/>
      <c r="BB896" s="64"/>
      <c r="BC896" s="64"/>
      <c r="BD896" s="64"/>
      <c r="BE896" s="64"/>
      <c r="BF896" s="64"/>
      <c r="BG896" s="64"/>
      <c r="BH896" s="64"/>
      <c r="BI896" s="64"/>
      <c r="BJ896" s="64"/>
      <c r="BK896" s="64"/>
      <c r="BL896" s="64"/>
      <c r="BM896" s="64"/>
      <c r="BN896" s="64"/>
      <c r="BO896" s="64"/>
      <c r="BP896" s="64"/>
      <c r="BQ896" s="64"/>
      <c r="BR896" s="64"/>
      <c r="BS896" s="64"/>
      <c r="BT896" s="64"/>
      <c r="BU896" s="64"/>
      <c r="BV896" s="64"/>
      <c r="BW896" s="64"/>
      <c r="BX896" s="64"/>
      <c r="BY896" s="64"/>
      <c r="BZ896" s="64"/>
      <c r="CA896" s="64"/>
      <c r="CB896" s="64"/>
      <c r="CC896" s="64"/>
      <c r="CD896" s="64"/>
      <c r="CE896" s="64"/>
      <c r="CF896" s="64"/>
      <c r="CG896" s="64"/>
      <c r="CH896" s="64"/>
      <c r="CI896" s="64"/>
      <c r="CJ896" s="64"/>
      <c r="CK896" s="64"/>
      <c r="CL896" s="64"/>
      <c r="CM896" s="64"/>
      <c r="CN896" s="64"/>
      <c r="CO896" s="64"/>
      <c r="CP896" s="64"/>
      <c r="CQ896" s="64"/>
      <c r="CR896" s="64"/>
      <c r="CS896" s="64"/>
      <c r="CT896" s="64"/>
      <c r="CU896" s="64"/>
      <c r="CV896" s="64"/>
      <c r="CW896" s="64"/>
      <c r="CX896" s="64"/>
      <c r="CY896" s="64"/>
      <c r="CZ896" s="64"/>
      <c r="DA896" s="64"/>
      <c r="DB896" s="64"/>
      <c r="DC896" s="64"/>
      <c r="DD896" s="64"/>
      <c r="DE896" s="64"/>
      <c r="DF896" s="64"/>
      <c r="DG896" s="64"/>
      <c r="DH896" s="64"/>
      <c r="DI896" s="64"/>
      <c r="DJ896" s="64"/>
      <c r="DK896" s="64"/>
      <c r="DL896" s="64"/>
      <c r="DM896" s="64"/>
      <c r="DN896" s="64"/>
      <c r="DO896" s="64"/>
      <c r="DP896" s="64"/>
      <c r="DQ896" s="64"/>
      <c r="DR896" s="64"/>
      <c r="DS896" s="64"/>
      <c r="DT896" s="64"/>
      <c r="DU896" s="64"/>
      <c r="DV896" s="64"/>
      <c r="DW896" s="64"/>
      <c r="DX896" s="64"/>
      <c r="DY896" s="64"/>
      <c r="DZ896" s="64"/>
      <c r="EA896" s="64"/>
      <c r="EB896" s="64"/>
      <c r="EC896" s="64"/>
      <c r="ED896" s="64"/>
      <c r="EE896" s="64"/>
      <c r="EF896" s="64"/>
      <c r="EG896" s="64"/>
      <c r="EH896" s="64"/>
      <c r="EI896" s="64"/>
      <c r="EJ896" s="64"/>
      <c r="EK896" s="64"/>
      <c r="EL896" s="64"/>
    </row>
    <row r="897" spans="2:142" s="31" customFormat="1">
      <c r="B897" s="31" t="s">
        <v>818</v>
      </c>
      <c r="C897" s="31" t="s">
        <v>506</v>
      </c>
      <c r="D897" s="47"/>
      <c r="E897" s="15"/>
      <c r="F897" s="15"/>
      <c r="G897" s="15"/>
      <c r="H897" s="15"/>
      <c r="I897" s="64">
        <v>3.63</v>
      </c>
      <c r="J897" s="64">
        <v>4.08</v>
      </c>
      <c r="K897" s="64">
        <v>0.56159999999999999</v>
      </c>
      <c r="L897" s="64">
        <v>73.19</v>
      </c>
      <c r="M897" s="64">
        <v>7.0300000000000001E-2</v>
      </c>
      <c r="N897" s="64">
        <v>9.5600000000000004E-2</v>
      </c>
      <c r="O897" s="64">
        <v>0.6583</v>
      </c>
      <c r="P897" s="64">
        <v>9.5600000000000004E-2</v>
      </c>
      <c r="Q897" s="64">
        <v>12.3</v>
      </c>
      <c r="R897" s="64">
        <v>0</v>
      </c>
      <c r="S897" s="64">
        <v>94.681399999999996</v>
      </c>
      <c r="V897" s="64">
        <f t="shared" si="1195"/>
        <v>3.8339103562051258</v>
      </c>
      <c r="W897" s="64"/>
      <c r="X897" s="64">
        <f t="shared" si="1196"/>
        <v>4.3091884995363401</v>
      </c>
      <c r="Y897" s="64"/>
      <c r="Z897" s="64">
        <f t="shared" si="1197"/>
        <v>0.59314712287735505</v>
      </c>
      <c r="AA897" s="64"/>
      <c r="AB897" s="64">
        <f t="shared" si="1198"/>
        <v>77.301349578692339</v>
      </c>
      <c r="AC897" s="64"/>
      <c r="AD897" s="64">
        <f t="shared" si="1199"/>
        <v>7.4249007724854099E-2</v>
      </c>
      <c r="AE897" s="64"/>
      <c r="AF897" s="64">
        <f t="shared" si="1200"/>
        <v>0.10097020111658678</v>
      </c>
      <c r="AG897" s="64"/>
      <c r="AH897" s="64">
        <f t="shared" si="1201"/>
        <v>0.69527911501097373</v>
      </c>
      <c r="AI897" s="64"/>
      <c r="AJ897" s="64">
        <f t="shared" si="1202"/>
        <v>0.10097020111658678</v>
      </c>
      <c r="AK897" s="64"/>
      <c r="AL897" s="64">
        <f t="shared" si="1203"/>
        <v>12.990935917719849</v>
      </c>
      <c r="AM897" s="64"/>
      <c r="AN897" s="64">
        <f t="shared" si="1204"/>
        <v>0</v>
      </c>
      <c r="AO897" s="64"/>
      <c r="AP897" s="64">
        <f t="shared" si="1205"/>
        <v>8.1430988557414654</v>
      </c>
      <c r="AQ897" s="64">
        <f t="shared" si="1206"/>
        <v>1.7230392156862746E-2</v>
      </c>
      <c r="AR897" s="64">
        <f t="shared" si="1207"/>
        <v>1041.1095305832148</v>
      </c>
      <c r="AS897" s="64">
        <f t="shared" si="1208"/>
        <v>17.938725490196077</v>
      </c>
      <c r="AT897" s="64">
        <f t="shared" si="1209"/>
        <v>0.14522254291356521</v>
      </c>
      <c r="AU897" s="64">
        <f t="shared" si="1210"/>
        <v>5.8744769874476992</v>
      </c>
      <c r="AV897" s="64">
        <f t="shared" si="1211"/>
        <v>7.9886201991465144</v>
      </c>
      <c r="AW897" s="64">
        <f t="shared" si="1212"/>
        <v>7.6731793960923625E-3</v>
      </c>
      <c r="AX897" s="64">
        <f t="shared" si="1213"/>
        <v>14.546561168594035</v>
      </c>
      <c r="AY897" s="64">
        <v>53.13</v>
      </c>
      <c r="AZ897" s="64"/>
      <c r="BA897" s="64"/>
      <c r="BB897" s="64"/>
      <c r="BC897" s="64">
        <v>4645.5600000000004</v>
      </c>
      <c r="BD897" s="64">
        <v>4.2</v>
      </c>
      <c r="BE897" s="64"/>
      <c r="BF897" s="64"/>
      <c r="BG897" s="84" t="s">
        <v>819</v>
      </c>
      <c r="BH897" s="84"/>
      <c r="BI897" s="84" t="s">
        <v>820</v>
      </c>
      <c r="BJ897" s="84"/>
      <c r="BK897" s="84"/>
      <c r="BL897" s="84"/>
      <c r="BM897" s="64">
        <v>139.13</v>
      </c>
      <c r="BN897" s="64">
        <v>71.55</v>
      </c>
      <c r="BO897" s="64">
        <v>10.3</v>
      </c>
      <c r="BP897" s="64">
        <v>47.6</v>
      </c>
      <c r="BQ897" s="64">
        <v>6.97</v>
      </c>
      <c r="BR897" s="64"/>
      <c r="BS897" s="64">
        <v>7</v>
      </c>
      <c r="BT897" s="64">
        <v>1080.03</v>
      </c>
      <c r="BU897" s="64">
        <v>16.57</v>
      </c>
      <c r="BV897" s="64">
        <v>33.19</v>
      </c>
      <c r="BW897" s="64">
        <v>3.43</v>
      </c>
      <c r="BX897" s="64">
        <v>11.24</v>
      </c>
      <c r="BY897" s="64">
        <v>2</v>
      </c>
      <c r="BZ897" s="64">
        <v>0.36399999999999999</v>
      </c>
      <c r="CA897" s="64">
        <v>1.69</v>
      </c>
      <c r="CB897" s="64">
        <v>0.24399999999999999</v>
      </c>
      <c r="CC897" s="64">
        <v>1.52</v>
      </c>
      <c r="CD897" s="64">
        <v>0.36499999999999999</v>
      </c>
      <c r="CE897" s="64">
        <v>0.87</v>
      </c>
      <c r="CF897" s="64">
        <v>0.156</v>
      </c>
      <c r="CG897" s="64">
        <v>1.27</v>
      </c>
      <c r="CH897" s="84"/>
      <c r="CI897" s="64">
        <v>2.0699999999999998</v>
      </c>
      <c r="CJ897" s="64">
        <v>0.66700000000000004</v>
      </c>
      <c r="CK897" s="64">
        <v>15.35</v>
      </c>
      <c r="CL897" s="64">
        <v>11.52</v>
      </c>
      <c r="CM897" s="64">
        <v>5.17</v>
      </c>
      <c r="CN897" s="67">
        <f>BU897/CL897</f>
        <v>1.4383680555555556</v>
      </c>
      <c r="CO897" s="67">
        <f>BU897/CG897</f>
        <v>13.047244094488189</v>
      </c>
      <c r="CP897" s="67">
        <f>BM897/BU897</f>
        <v>8.3964996982498494</v>
      </c>
      <c r="CQ897" s="67">
        <f>BU897/BY897</f>
        <v>8.2850000000000001</v>
      </c>
      <c r="CR897" s="67">
        <f>BV897/CG897</f>
        <v>26.133858267716533</v>
      </c>
      <c r="CS897" s="67">
        <f>BP897/BS897</f>
        <v>6.8</v>
      </c>
      <c r="CT897" s="67">
        <f>CK897/BX897</f>
        <v>1.3656583629893237</v>
      </c>
      <c r="CU897" s="67">
        <f>AY897/BO897</f>
        <v>5.1582524271844656</v>
      </c>
      <c r="CV897" s="67">
        <f>BQ897/BM897</f>
        <v>5.0097031553223606E-2</v>
      </c>
      <c r="CW897" s="67">
        <f>BT897/BV897</f>
        <v>32.540825549864415</v>
      </c>
      <c r="CX897" s="67">
        <f>BV897/CK897</f>
        <v>2.1622149837133549</v>
      </c>
      <c r="CY897" s="67">
        <f>CM897/CL897</f>
        <v>0.44878472222222221</v>
      </c>
      <c r="CZ897" s="67">
        <f>BT897/BU897</f>
        <v>65.179843089921548</v>
      </c>
      <c r="DA897" s="67">
        <f>CM897/CK897</f>
        <v>0.33680781758957656</v>
      </c>
      <c r="DB897" s="67">
        <f>BT897/BM897</f>
        <v>7.7627398835621362</v>
      </c>
      <c r="DC897" s="67">
        <f>BQ897/CJ897</f>
        <v>10.449775112443778</v>
      </c>
      <c r="DD897" s="67">
        <f>BT897/CL897</f>
        <v>93.752604166666671</v>
      </c>
      <c r="DE897" s="67">
        <f>CL897/CJ897</f>
        <v>17.271364317841076</v>
      </c>
      <c r="DF897" s="67">
        <f>BT897/BQ897</f>
        <v>154.95408895265425</v>
      </c>
      <c r="DG897" s="67">
        <f>BQ897/CL897</f>
        <v>0.60503472222222221</v>
      </c>
      <c r="DH897" s="67">
        <f>BM897/CI897</f>
        <v>67.212560386473427</v>
      </c>
      <c r="DI897" s="67">
        <f>BM897/BX897</f>
        <v>12.378113879003559</v>
      </c>
      <c r="DJ897" s="67">
        <f>BM897/BN897</f>
        <v>1.944514325646401</v>
      </c>
      <c r="DK897" s="67">
        <f>BT897/BP897</f>
        <v>22.689705882352939</v>
      </c>
      <c r="DL897" s="67" t="e">
        <f>(#REF!*0.59933)/BP897*10000</f>
        <v>#REF!</v>
      </c>
      <c r="DM897" s="67">
        <f>BP897/BQ897</f>
        <v>6.8292682926829276</v>
      </c>
      <c r="DN897" s="67"/>
      <c r="DO897" s="67">
        <f>BU897/BQ897</f>
        <v>2.3773314203730274</v>
      </c>
      <c r="DP897" s="67">
        <f>BY897/CG897</f>
        <v>1.5748031496062991</v>
      </c>
      <c r="DQ897" s="67">
        <f>CJ897/CM897</f>
        <v>0.12901353965183754</v>
      </c>
      <c r="DR897" s="67">
        <f>BQ897/BP897</f>
        <v>0.14642857142857141</v>
      </c>
      <c r="DS897" s="67">
        <f>BV897/BZ897</f>
        <v>91.181318681318672</v>
      </c>
      <c r="DT897" s="67">
        <f>BV897/CI897</f>
        <v>16.033816425120772</v>
      </c>
      <c r="DU897" s="67">
        <f>BY897/BX897</f>
        <v>0.17793594306049823</v>
      </c>
      <c r="DV897" s="67">
        <f>BY897/BP897</f>
        <v>4.2016806722689072E-2</v>
      </c>
      <c r="DW897" s="67">
        <f>CH897/CI897</f>
        <v>0</v>
      </c>
      <c r="DX897" s="67" t="e">
        <f>(#REF!*0.83014)/BU897</f>
        <v>#REF!</v>
      </c>
      <c r="DY897" s="67">
        <f>BM897/CL897</f>
        <v>12.077256944444445</v>
      </c>
      <c r="DZ897" s="67" t="e">
        <f>BQ897/(#REF!*0.59933)</f>
        <v>#REF!</v>
      </c>
      <c r="EA897" s="67">
        <f>BP897/CI897</f>
        <v>22.995169082125607</v>
      </c>
      <c r="EB897" s="67">
        <f>BQ897/CM897</f>
        <v>1.3481624758220503</v>
      </c>
      <c r="EC897" s="67">
        <f>BM897/BS897</f>
        <v>19.875714285714285</v>
      </c>
      <c r="ED897" s="67">
        <f>BV897/CM897</f>
        <v>6.4197292069632494</v>
      </c>
      <c r="EE897" s="67">
        <f>BN897/BX897</f>
        <v>6.3656583629893237</v>
      </c>
      <c r="EF897" s="67">
        <f>CM897/BU897</f>
        <v>0.312009656004828</v>
      </c>
      <c r="EG897" s="67">
        <f>BT897/BU897*0.1</f>
        <v>6.5179843089921548</v>
      </c>
      <c r="EH897" s="67">
        <f>BT897/BU897*0.3</f>
        <v>19.553952926976464</v>
      </c>
      <c r="EI897" s="67">
        <f>DM897*1.1</f>
        <v>7.5121951219512209</v>
      </c>
      <c r="EJ897" s="67">
        <f>CY897*50</f>
        <v>22.439236111111111</v>
      </c>
      <c r="EK897" s="67">
        <f>CR897*1.5</f>
        <v>39.2007874015748</v>
      </c>
      <c r="EL897" s="67">
        <f>CI897/3</f>
        <v>0.69</v>
      </c>
    </row>
    <row r="898" spans="2:142" s="31" customFormat="1">
      <c r="B898" s="31" t="s">
        <v>821</v>
      </c>
      <c r="C898" s="31" t="s">
        <v>506</v>
      </c>
      <c r="D898" s="47"/>
      <c r="E898" s="15"/>
      <c r="F898" s="15"/>
      <c r="G898" s="15"/>
      <c r="H898" s="15"/>
      <c r="I898" s="64">
        <v>3.55</v>
      </c>
      <c r="J898" s="64">
        <v>4.05</v>
      </c>
      <c r="K898" s="64">
        <v>0.46460000000000001</v>
      </c>
      <c r="L898" s="64">
        <v>74.72</v>
      </c>
      <c r="M898" s="64">
        <v>9.64E-2</v>
      </c>
      <c r="N898" s="64">
        <v>8.8599999999999998E-2</v>
      </c>
      <c r="O898" s="64">
        <v>0.6462</v>
      </c>
      <c r="P898" s="64">
        <v>7.6999999999999999E-2</v>
      </c>
      <c r="Q898" s="64">
        <v>12.35</v>
      </c>
      <c r="R898" s="64">
        <v>2.3400000000000001E-2</v>
      </c>
      <c r="S898" s="64">
        <v>96.066299999999998</v>
      </c>
      <c r="V898" s="64">
        <f t="shared" si="1195"/>
        <v>3.6953645555205106</v>
      </c>
      <c r="W898" s="64"/>
      <c r="X898" s="64">
        <f t="shared" si="1196"/>
        <v>4.2158384365797374</v>
      </c>
      <c r="Y898" s="64"/>
      <c r="Z898" s="64">
        <f t="shared" si="1197"/>
        <v>0.48362433028023355</v>
      </c>
      <c r="AA898" s="64"/>
      <c r="AB898" s="64">
        <f t="shared" si="1198"/>
        <v>77.779616785490859</v>
      </c>
      <c r="AC898" s="64"/>
      <c r="AD898" s="64">
        <f t="shared" si="1199"/>
        <v>0.10034736426821893</v>
      </c>
      <c r="AE898" s="64"/>
      <c r="AF898" s="64">
        <f t="shared" si="1200"/>
        <v>9.2227971723694985E-2</v>
      </c>
      <c r="AG898" s="64"/>
      <c r="AH898" s="64">
        <f t="shared" si="1201"/>
        <v>0.67266044388094481</v>
      </c>
      <c r="AI898" s="64"/>
      <c r="AJ898" s="64">
        <f t="shared" si="1202"/>
        <v>8.0152977683120935E-2</v>
      </c>
      <c r="AK898" s="64"/>
      <c r="AL898" s="64">
        <f t="shared" si="1203"/>
        <v>12.855704862162904</v>
      </c>
      <c r="AM898" s="64"/>
      <c r="AN898" s="64">
        <f t="shared" si="1204"/>
        <v>2.4358177633571815E-2</v>
      </c>
      <c r="AO898" s="64"/>
      <c r="AP898" s="64">
        <f t="shared" si="1205"/>
        <v>7.9112029921002485</v>
      </c>
      <c r="AQ898" s="64">
        <f t="shared" si="1206"/>
        <v>2.3802469135802466E-2</v>
      </c>
      <c r="AR898" s="64">
        <f t="shared" si="1207"/>
        <v>775.10373443983406</v>
      </c>
      <c r="AS898" s="64">
        <f t="shared" si="1208"/>
        <v>18.449382716049382</v>
      </c>
      <c r="AT898" s="64">
        <f t="shared" si="1209"/>
        <v>0.13710925410089753</v>
      </c>
      <c r="AU898" s="64">
        <f t="shared" si="1210"/>
        <v>5.2437923250564333</v>
      </c>
      <c r="AV898" s="64">
        <f t="shared" si="1211"/>
        <v>4.8195020746887964</v>
      </c>
      <c r="AW898" s="64">
        <f t="shared" si="1212"/>
        <v>6.2178800856531047E-3</v>
      </c>
      <c r="AX898" s="64">
        <f t="shared" si="1213"/>
        <v>16.015907447577728</v>
      </c>
      <c r="AY898" s="64">
        <v>45.59</v>
      </c>
      <c r="AZ898" s="64"/>
      <c r="BA898" s="64"/>
      <c r="BB898" s="64"/>
      <c r="BC898" s="64">
        <v>4645.5600000000004</v>
      </c>
      <c r="BD898" s="64">
        <v>3.87</v>
      </c>
      <c r="BE898" s="64"/>
      <c r="BF898" s="64"/>
      <c r="BG898" s="84" t="s">
        <v>822</v>
      </c>
      <c r="BH898" s="84"/>
      <c r="BI898" s="84">
        <v>0.184</v>
      </c>
      <c r="BJ898" s="84"/>
      <c r="BK898" s="84"/>
      <c r="BL898" s="84"/>
      <c r="BM898" s="64">
        <v>135.21</v>
      </c>
      <c r="BN898" s="64">
        <v>66.48</v>
      </c>
      <c r="BO898" s="64">
        <v>8.92</v>
      </c>
      <c r="BP898" s="64">
        <v>43.27</v>
      </c>
      <c r="BQ898" s="64">
        <v>6.29</v>
      </c>
      <c r="BR898" s="64"/>
      <c r="BS898" s="64">
        <v>6.41</v>
      </c>
      <c r="BT898" s="64">
        <v>1013.91</v>
      </c>
      <c r="BU898" s="64">
        <v>14.27</v>
      </c>
      <c r="BV898" s="64">
        <v>29.82</v>
      </c>
      <c r="BW898" s="64">
        <v>3.02</v>
      </c>
      <c r="BX898" s="64">
        <v>9.93</v>
      </c>
      <c r="BY898" s="64">
        <v>1.96</v>
      </c>
      <c r="BZ898" s="64">
        <v>0.27400000000000002</v>
      </c>
      <c r="CA898" s="64">
        <v>1.51</v>
      </c>
      <c r="CB898" s="64">
        <v>0.26100000000000001</v>
      </c>
      <c r="CC898" s="64">
        <v>1.41</v>
      </c>
      <c r="CD898" s="64">
        <v>0.32</v>
      </c>
      <c r="CE898" s="64">
        <v>0.97</v>
      </c>
      <c r="CF898" s="64">
        <v>0.161</v>
      </c>
      <c r="CG898" s="64">
        <v>1.53</v>
      </c>
      <c r="CH898" s="64">
        <v>0.14599999999999999</v>
      </c>
      <c r="CI898" s="64">
        <v>1.53</v>
      </c>
      <c r="CJ898" s="64">
        <v>0.626</v>
      </c>
      <c r="CK898" s="64">
        <v>14.39</v>
      </c>
      <c r="CL898" s="64">
        <v>10.46</v>
      </c>
      <c r="CM898" s="64">
        <v>5.14</v>
      </c>
      <c r="CN898" s="67">
        <f>BU898/CL898</f>
        <v>1.3642447418738048</v>
      </c>
      <c r="CO898" s="67">
        <f>BU898/CG898</f>
        <v>9.3267973856209139</v>
      </c>
      <c r="CP898" s="67">
        <f>BM898/BU898</f>
        <v>9.4751226348983888</v>
      </c>
      <c r="CQ898" s="67">
        <f>BU898/BY898</f>
        <v>7.2806122448979593</v>
      </c>
      <c r="CR898" s="67">
        <f>BV898/CG898</f>
        <v>19.490196078431371</v>
      </c>
      <c r="CS898" s="67">
        <f>BP898/BS898</f>
        <v>6.7503900156006242</v>
      </c>
      <c r="CT898" s="67">
        <f>CK898/BX898</f>
        <v>1.4491440080563949</v>
      </c>
      <c r="CU898" s="67">
        <f>AY898/BO898</f>
        <v>5.1109865470852025</v>
      </c>
      <c r="CV898" s="67">
        <f>BQ898/BM898</f>
        <v>4.652022779380223E-2</v>
      </c>
      <c r="CW898" s="67">
        <f>BT898/BV898</f>
        <v>34.001006036217305</v>
      </c>
      <c r="CX898" s="67">
        <f>BV898/CK898</f>
        <v>2.0722724113968032</v>
      </c>
      <c r="CY898" s="67">
        <f>CM898/CL898</f>
        <v>0.49139579349904389</v>
      </c>
      <c r="CZ898" s="67">
        <f>BT898/BU898</f>
        <v>71.051857042747017</v>
      </c>
      <c r="DA898" s="67">
        <f>CM898/CK898</f>
        <v>0.35719249478804721</v>
      </c>
      <c r="DB898" s="67">
        <f>BT898/BM898</f>
        <v>7.4987796760594625</v>
      </c>
      <c r="DC898" s="67">
        <f>BQ898/CJ898</f>
        <v>10.047923322683706</v>
      </c>
      <c r="DD898" s="67">
        <f>BT898/CL898</f>
        <v>96.932122370936895</v>
      </c>
      <c r="DE898" s="67">
        <f>CL898/CJ898</f>
        <v>16.709265175718851</v>
      </c>
      <c r="DF898" s="67">
        <f>BT898/BQ898</f>
        <v>161.1939586645469</v>
      </c>
      <c r="DG898" s="67">
        <f>BQ898/CL898</f>
        <v>0.60133843212237093</v>
      </c>
      <c r="DH898" s="67">
        <f>BM898/CI898</f>
        <v>88.372549019607845</v>
      </c>
      <c r="DI898" s="67">
        <f>BM898/BX898</f>
        <v>13.616314199395772</v>
      </c>
      <c r="DJ898" s="67">
        <f>BM898/BN898</f>
        <v>2.0338447653429603</v>
      </c>
      <c r="DK898" s="67">
        <f>BT898/BP898</f>
        <v>23.432170094753868</v>
      </c>
      <c r="DL898" s="67" t="e">
        <f>(#REF!*0.59933)/BP898*10000</f>
        <v>#REF!</v>
      </c>
      <c r="DM898" s="67">
        <f>BP898/BQ898</f>
        <v>6.879173290937997</v>
      </c>
      <c r="DN898" s="67">
        <f>CC898/CH898</f>
        <v>9.6575342465753433</v>
      </c>
      <c r="DO898" s="67">
        <f>BU898/BQ898</f>
        <v>2.2686804451510332</v>
      </c>
      <c r="DP898" s="67">
        <f>BY898/CG898</f>
        <v>1.2810457516339868</v>
      </c>
      <c r="DQ898" s="67">
        <f>CJ898/CM898</f>
        <v>0.1217898832684825</v>
      </c>
      <c r="DR898" s="67">
        <f>BQ898/BP898</f>
        <v>0.14536630459902933</v>
      </c>
      <c r="DS898" s="67">
        <f>BV898/BZ898</f>
        <v>108.83211678832116</v>
      </c>
      <c r="DT898" s="67">
        <f>BV898/CI898</f>
        <v>19.490196078431371</v>
      </c>
      <c r="DU898" s="67">
        <f>BY898/BX898</f>
        <v>0.1973816717019134</v>
      </c>
      <c r="DV898" s="67">
        <f>BY898/BP898</f>
        <v>4.5296972498266697E-2</v>
      </c>
      <c r="DW898" s="67">
        <f>CH898/CI898</f>
        <v>9.5424836601307184E-2</v>
      </c>
      <c r="DX898" s="67" t="e">
        <f>(#REF!*0.83014)/BU898</f>
        <v>#REF!</v>
      </c>
      <c r="DY898" s="67">
        <f>BM898/CL898</f>
        <v>12.926386233269598</v>
      </c>
      <c r="DZ898" s="67" t="e">
        <f>BQ898/(#REF!*0.59933)</f>
        <v>#REF!</v>
      </c>
      <c r="EA898" s="67">
        <f>BP898/CI898</f>
        <v>28.281045751633989</v>
      </c>
      <c r="EB898" s="67">
        <f>BQ898/CM898</f>
        <v>1.2237354085603114</v>
      </c>
      <c r="EC898" s="67">
        <f>BM898/BS898</f>
        <v>21.093603744149767</v>
      </c>
      <c r="ED898" s="67">
        <f>BV898/CM898</f>
        <v>5.8015564202334637</v>
      </c>
      <c r="EE898" s="67">
        <f>BN898/BX898</f>
        <v>6.6948640483383688</v>
      </c>
      <c r="EF898" s="67">
        <f>CM898/BU898</f>
        <v>0.36019621583742117</v>
      </c>
      <c r="EG898" s="67">
        <f>BT898/BU898*0.1</f>
        <v>7.1051857042747022</v>
      </c>
      <c r="EH898" s="67">
        <f>BT898/BU898*0.3</f>
        <v>21.315557112824106</v>
      </c>
      <c r="EI898" s="67">
        <f>DM898*1.1</f>
        <v>7.5670906200317969</v>
      </c>
      <c r="EJ898" s="67">
        <f>CY898*50</f>
        <v>24.569789674952194</v>
      </c>
      <c r="EK898" s="67">
        <f>CR898*1.5</f>
        <v>29.235294117647058</v>
      </c>
      <c r="EL898" s="67">
        <f>CI898/3</f>
        <v>0.51</v>
      </c>
    </row>
    <row r="899" spans="2:142" s="31" customFormat="1">
      <c r="B899" s="31" t="s">
        <v>823</v>
      </c>
      <c r="C899" s="31" t="s">
        <v>506</v>
      </c>
      <c r="D899" s="47"/>
      <c r="E899" s="15"/>
      <c r="F899" s="15"/>
      <c r="G899" s="15"/>
      <c r="H899" s="15"/>
      <c r="I899" s="64">
        <v>3.83</v>
      </c>
      <c r="J899" s="64">
        <v>3.92</v>
      </c>
      <c r="K899" s="64">
        <v>0.46100000000000002</v>
      </c>
      <c r="L899" s="64">
        <v>73.67</v>
      </c>
      <c r="M899" s="64">
        <v>0.09</v>
      </c>
      <c r="N899" s="64">
        <v>8.6900000000000005E-2</v>
      </c>
      <c r="O899" s="64">
        <v>0.67830000000000001</v>
      </c>
      <c r="P899" s="64">
        <v>0.1077</v>
      </c>
      <c r="Q899" s="64">
        <v>12.15</v>
      </c>
      <c r="R899" s="64">
        <v>1.06E-2</v>
      </c>
      <c r="S899" s="64">
        <v>95.004499999999993</v>
      </c>
      <c r="V899" s="64">
        <f t="shared" si="1195"/>
        <v>4.0313879868848321</v>
      </c>
      <c r="W899" s="64"/>
      <c r="X899" s="64">
        <f t="shared" si="1196"/>
        <v>4.1261203416680265</v>
      </c>
      <c r="Y899" s="64"/>
      <c r="Z899" s="64">
        <f t="shared" si="1197"/>
        <v>0.4852401728339184</v>
      </c>
      <c r="AA899" s="64"/>
      <c r="AB899" s="64">
        <f t="shared" si="1198"/>
        <v>77.543695298643755</v>
      </c>
      <c r="AC899" s="64"/>
      <c r="AD899" s="64">
        <f t="shared" si="1199"/>
        <v>9.4732354783194486E-2</v>
      </c>
      <c r="AE899" s="64"/>
      <c r="AF899" s="64">
        <f t="shared" si="1200"/>
        <v>9.1469351451773345E-2</v>
      </c>
      <c r="AG899" s="64"/>
      <c r="AH899" s="64">
        <f t="shared" si="1201"/>
        <v>0.71396618054934247</v>
      </c>
      <c r="AI899" s="64"/>
      <c r="AJ899" s="64">
        <f t="shared" si="1202"/>
        <v>0.11336305122388941</v>
      </c>
      <c r="AK899" s="64"/>
      <c r="AL899" s="64">
        <f t="shared" si="1203"/>
        <v>12.788867895731256</v>
      </c>
      <c r="AM899" s="64"/>
      <c r="AN899" s="64">
        <f t="shared" si="1204"/>
        <v>1.1157366230020683E-2</v>
      </c>
      <c r="AO899" s="64"/>
      <c r="AP899" s="64">
        <f t="shared" si="1205"/>
        <v>8.1575083285528578</v>
      </c>
      <c r="AQ899" s="64">
        <f t="shared" si="1206"/>
        <v>2.2959183673469389E-2</v>
      </c>
      <c r="AR899" s="64">
        <f t="shared" si="1207"/>
        <v>818.55555555555554</v>
      </c>
      <c r="AS899" s="64">
        <f t="shared" si="1208"/>
        <v>18.793367346938776</v>
      </c>
      <c r="AT899" s="64">
        <f t="shared" si="1209"/>
        <v>0.12811440365619933</v>
      </c>
      <c r="AU899" s="64">
        <f t="shared" si="1210"/>
        <v>5.3049482163406214</v>
      </c>
      <c r="AV899" s="64">
        <f t="shared" si="1211"/>
        <v>5.1222222222222218</v>
      </c>
      <c r="AW899" s="64">
        <f t="shared" si="1212"/>
        <v>6.2576354011130717E-3</v>
      </c>
      <c r="AX899" s="64">
        <f t="shared" si="1213"/>
        <v>15.860558496075928</v>
      </c>
      <c r="AY899" s="64"/>
      <c r="AZ899" s="64"/>
      <c r="BA899" s="64"/>
      <c r="BB899" s="64"/>
      <c r="BC899" s="64"/>
      <c r="BD899" s="64"/>
      <c r="BE899" s="64"/>
      <c r="BF899" s="64"/>
      <c r="BG899" s="64"/>
      <c r="BH899" s="64"/>
      <c r="BI899" s="64"/>
      <c r="BJ899" s="64"/>
      <c r="BK899" s="64"/>
      <c r="BL899" s="64"/>
      <c r="BM899" s="64"/>
      <c r="BN899" s="64"/>
      <c r="BO899" s="64"/>
      <c r="BP899" s="64"/>
      <c r="BQ899" s="64"/>
      <c r="BR899" s="64"/>
      <c r="BS899" s="64"/>
      <c r="BT899" s="64"/>
      <c r="BU899" s="64"/>
      <c r="BV899" s="64"/>
      <c r="BW899" s="64"/>
      <c r="BX899" s="64"/>
      <c r="BY899" s="64"/>
      <c r="BZ899" s="64"/>
      <c r="CA899" s="64"/>
      <c r="CB899" s="64"/>
      <c r="CC899" s="64"/>
      <c r="CD899" s="64"/>
      <c r="CE899" s="64"/>
      <c r="CF899" s="64"/>
      <c r="CG899" s="64"/>
      <c r="CH899" s="64"/>
      <c r="CI899" s="64"/>
      <c r="CJ899" s="64"/>
      <c r="CK899" s="64"/>
      <c r="CL899" s="64"/>
      <c r="CM899" s="64"/>
      <c r="CN899" s="67"/>
      <c r="CO899" s="67"/>
      <c r="CP899" s="67"/>
      <c r="CQ899" s="67"/>
      <c r="CR899" s="67"/>
      <c r="CS899" s="67"/>
      <c r="CT899" s="67"/>
      <c r="CU899" s="67"/>
      <c r="CV899" s="67"/>
      <c r="CW899" s="67"/>
      <c r="CX899" s="67"/>
      <c r="CY899" s="67"/>
      <c r="CZ899" s="67"/>
      <c r="DA899" s="67"/>
      <c r="DB899" s="67"/>
      <c r="DC899" s="67"/>
      <c r="DD899" s="67"/>
      <c r="DE899" s="67"/>
      <c r="DF899" s="67"/>
      <c r="DG899" s="67"/>
      <c r="DH899" s="67"/>
      <c r="DI899" s="67"/>
      <c r="DJ899" s="67"/>
      <c r="DK899" s="67"/>
      <c r="DL899" s="67"/>
      <c r="DM899" s="67"/>
      <c r="DN899" s="67"/>
      <c r="DO899" s="67"/>
      <c r="DP899" s="67"/>
      <c r="DQ899" s="67"/>
      <c r="DR899" s="67"/>
      <c r="DS899" s="67"/>
      <c r="DT899" s="67"/>
      <c r="DU899" s="67"/>
      <c r="DV899" s="67"/>
      <c r="DW899" s="67"/>
      <c r="DX899" s="67"/>
      <c r="DY899" s="67"/>
      <c r="DZ899" s="67"/>
      <c r="EA899" s="67"/>
      <c r="EB899" s="67"/>
      <c r="EC899" s="67"/>
      <c r="ED899" s="67"/>
      <c r="EE899" s="67"/>
      <c r="EF899" s="67"/>
      <c r="EG899" s="67"/>
      <c r="EH899" s="67"/>
      <c r="EI899" s="67"/>
      <c r="EJ899" s="67"/>
      <c r="EK899" s="67"/>
      <c r="EL899" s="67"/>
    </row>
    <row r="900" spans="2:142" s="31" customFormat="1">
      <c r="B900" s="31" t="s">
        <v>824</v>
      </c>
      <c r="C900" s="31" t="s">
        <v>506</v>
      </c>
      <c r="D900" s="47"/>
      <c r="E900" s="15"/>
      <c r="F900" s="15"/>
      <c r="G900" s="15"/>
      <c r="H900" s="15"/>
      <c r="I900" s="64">
        <v>3.69</v>
      </c>
      <c r="J900" s="64">
        <v>3.91</v>
      </c>
      <c r="K900" s="64">
        <v>0.505</v>
      </c>
      <c r="L900" s="64">
        <v>74.08</v>
      </c>
      <c r="M900" s="64">
        <v>0.10630000000000001</v>
      </c>
      <c r="N900" s="64">
        <v>5.8900000000000001E-2</v>
      </c>
      <c r="O900" s="64">
        <v>0.65280000000000005</v>
      </c>
      <c r="P900" s="64">
        <v>9.2100000000000001E-2</v>
      </c>
      <c r="Q900" s="64">
        <v>12.23</v>
      </c>
      <c r="R900" s="64">
        <v>0</v>
      </c>
      <c r="S900" s="64">
        <v>95.325199999999995</v>
      </c>
      <c r="V900" s="64">
        <f t="shared" si="1195"/>
        <v>3.8709596203312451</v>
      </c>
      <c r="W900" s="64"/>
      <c r="X900" s="64">
        <f t="shared" si="1196"/>
        <v>4.1017485407845982</v>
      </c>
      <c r="Y900" s="64"/>
      <c r="Z900" s="64">
        <f t="shared" si="1197"/>
        <v>0.52976547649519756</v>
      </c>
      <c r="AA900" s="64"/>
      <c r="AB900" s="64">
        <f t="shared" si="1198"/>
        <v>77.712923759929168</v>
      </c>
      <c r="AC900" s="64"/>
      <c r="AD900" s="64">
        <f t="shared" si="1199"/>
        <v>0.11151301020087029</v>
      </c>
      <c r="AE900" s="64"/>
      <c r="AF900" s="64">
        <f t="shared" si="1200"/>
        <v>6.1788488248647799E-2</v>
      </c>
      <c r="AG900" s="64"/>
      <c r="AH900" s="64">
        <f t="shared" si="1201"/>
        <v>0.68481366941795041</v>
      </c>
      <c r="AI900" s="64"/>
      <c r="AJ900" s="64">
        <f t="shared" si="1202"/>
        <v>9.6616634426153855E-2</v>
      </c>
      <c r="AK900" s="64"/>
      <c r="AL900" s="64">
        <f t="shared" si="1203"/>
        <v>12.829765896111416</v>
      </c>
      <c r="AM900" s="64"/>
      <c r="AN900" s="64">
        <f t="shared" si="1204"/>
        <v>0</v>
      </c>
      <c r="AO900" s="64"/>
      <c r="AP900" s="64">
        <f t="shared" si="1205"/>
        <v>7.9727081611158432</v>
      </c>
      <c r="AQ900" s="64">
        <f t="shared" si="1206"/>
        <v>2.7186700767263431E-2</v>
      </c>
      <c r="AR900" s="64">
        <f t="shared" si="1207"/>
        <v>696.89557855126998</v>
      </c>
      <c r="AS900" s="64">
        <f t="shared" si="1208"/>
        <v>18.946291560102303</v>
      </c>
      <c r="AT900" s="64">
        <f t="shared" si="1209"/>
        <v>9.0226715686274522E-2</v>
      </c>
      <c r="AU900" s="64">
        <f t="shared" si="1210"/>
        <v>8.5738539898132426</v>
      </c>
      <c r="AV900" s="64">
        <f t="shared" si="1211"/>
        <v>4.7507055503292577</v>
      </c>
      <c r="AW900" s="64">
        <f t="shared" si="1212"/>
        <v>6.8169546436285108E-3</v>
      </c>
      <c r="AX900" s="64">
        <f t="shared" si="1213"/>
        <v>10.445114381982622</v>
      </c>
      <c r="AY900" s="64"/>
      <c r="AZ900" s="64"/>
      <c r="BA900" s="64"/>
      <c r="BB900" s="64"/>
      <c r="BC900" s="64"/>
      <c r="BD900" s="64"/>
      <c r="BE900" s="64"/>
      <c r="BF900" s="64"/>
      <c r="BG900" s="64"/>
      <c r="BH900" s="64"/>
      <c r="BI900" s="64"/>
      <c r="BJ900" s="64"/>
      <c r="BK900" s="64"/>
      <c r="BL900" s="64"/>
      <c r="BM900" s="64"/>
      <c r="BN900" s="64"/>
      <c r="BO900" s="64"/>
      <c r="BP900" s="64"/>
      <c r="BQ900" s="64"/>
      <c r="BR900" s="64"/>
      <c r="BS900" s="64"/>
      <c r="BT900" s="64"/>
      <c r="BU900" s="64"/>
      <c r="BV900" s="64"/>
      <c r="BW900" s="64"/>
      <c r="BX900" s="64"/>
      <c r="BY900" s="64"/>
      <c r="BZ900" s="64"/>
      <c r="CA900" s="64"/>
      <c r="CB900" s="64"/>
      <c r="CC900" s="64"/>
      <c r="CD900" s="64"/>
      <c r="CE900" s="64"/>
      <c r="CF900" s="64"/>
      <c r="CG900" s="64"/>
      <c r="CH900" s="64"/>
      <c r="CI900" s="64"/>
      <c r="CJ900" s="64"/>
      <c r="CK900" s="64"/>
      <c r="CL900" s="64"/>
      <c r="CM900" s="64"/>
      <c r="CN900" s="64"/>
      <c r="CO900" s="64"/>
      <c r="CP900" s="64"/>
      <c r="CQ900" s="64"/>
      <c r="CR900" s="64"/>
      <c r="CS900" s="64"/>
      <c r="CT900" s="64"/>
      <c r="CU900" s="64"/>
      <c r="CV900" s="64"/>
      <c r="CW900" s="64"/>
      <c r="CX900" s="64"/>
      <c r="CY900" s="64"/>
      <c r="CZ900" s="64"/>
      <c r="DA900" s="64"/>
      <c r="DB900" s="64"/>
      <c r="DC900" s="64"/>
      <c r="DD900" s="64"/>
      <c r="DE900" s="64"/>
      <c r="DF900" s="64"/>
      <c r="DG900" s="64"/>
      <c r="DH900" s="64"/>
      <c r="DI900" s="64"/>
      <c r="DJ900" s="64"/>
      <c r="DK900" s="64"/>
      <c r="DL900" s="64"/>
      <c r="DM900" s="64"/>
      <c r="DN900" s="64"/>
      <c r="DO900" s="64"/>
      <c r="DP900" s="64"/>
      <c r="DQ900" s="64"/>
      <c r="DR900" s="64"/>
      <c r="DS900" s="64"/>
      <c r="DT900" s="64"/>
      <c r="DU900" s="64"/>
      <c r="DV900" s="64"/>
      <c r="DW900" s="64"/>
      <c r="DX900" s="64"/>
      <c r="DY900" s="64"/>
      <c r="DZ900" s="64"/>
      <c r="EA900" s="64"/>
      <c r="EB900" s="64"/>
      <c r="EC900" s="64"/>
      <c r="ED900" s="64"/>
      <c r="EE900" s="64"/>
      <c r="EF900" s="64"/>
      <c r="EG900" s="64"/>
      <c r="EH900" s="64"/>
      <c r="EI900" s="64"/>
      <c r="EJ900" s="64"/>
      <c r="EK900" s="64"/>
      <c r="EL900" s="64"/>
    </row>
    <row r="901" spans="2:142" s="31" customFormat="1">
      <c r="B901" s="31" t="s">
        <v>825</v>
      </c>
      <c r="C901" s="31" t="s">
        <v>506</v>
      </c>
      <c r="D901" s="47"/>
      <c r="E901" s="15"/>
      <c r="F901" s="15"/>
      <c r="G901" s="15"/>
      <c r="H901" s="15"/>
      <c r="I901" s="64">
        <v>3.72</v>
      </c>
      <c r="J901" s="64">
        <v>3.94</v>
      </c>
      <c r="K901" s="64">
        <v>0.53129999999999999</v>
      </c>
      <c r="L901" s="64">
        <v>75.19</v>
      </c>
      <c r="M901" s="64">
        <v>8.4900000000000003E-2</v>
      </c>
      <c r="N901" s="64">
        <v>0.11269999999999999</v>
      </c>
      <c r="O901" s="64">
        <v>0.56259999999999999</v>
      </c>
      <c r="P901" s="64">
        <v>1.9900000000000001E-2</v>
      </c>
      <c r="Q901" s="64">
        <v>12.2</v>
      </c>
      <c r="R901" s="64">
        <v>1.5599999999999999E-2</v>
      </c>
      <c r="S901" s="64">
        <v>96.377099999999999</v>
      </c>
      <c r="V901" s="64">
        <f t="shared" si="1195"/>
        <v>3.859838073567269</v>
      </c>
      <c r="W901" s="64"/>
      <c r="X901" s="64">
        <f t="shared" si="1196"/>
        <v>4.0881080671653329</v>
      </c>
      <c r="Y901" s="64"/>
      <c r="Z901" s="64">
        <f t="shared" si="1197"/>
        <v>0.55127203453932516</v>
      </c>
      <c r="AA901" s="64"/>
      <c r="AB901" s="64">
        <f t="shared" si="1198"/>
        <v>78.016458266538422</v>
      </c>
      <c r="AC901" s="64"/>
      <c r="AD901" s="64">
        <f t="shared" si="1199"/>
        <v>8.8091465711252981E-2</v>
      </c>
      <c r="AE901" s="64"/>
      <c r="AF901" s="64">
        <f t="shared" si="1200"/>
        <v>0.11693649217500839</v>
      </c>
      <c r="AG901" s="64"/>
      <c r="AH901" s="64">
        <f t="shared" si="1201"/>
        <v>0.58374862908304981</v>
      </c>
      <c r="AI901" s="64"/>
      <c r="AJ901" s="64">
        <f t="shared" si="1202"/>
        <v>2.0648058511824906E-2</v>
      </c>
      <c r="AK901" s="64"/>
      <c r="AL901" s="64">
        <f t="shared" si="1203"/>
        <v>12.658608735892654</v>
      </c>
      <c r="AM901" s="64"/>
      <c r="AN901" s="64">
        <f t="shared" si="1204"/>
        <v>1.6186417727862737E-2</v>
      </c>
      <c r="AO901" s="64"/>
      <c r="AP901" s="64">
        <f t="shared" si="1205"/>
        <v>7.9479461407326024</v>
      </c>
      <c r="AQ901" s="64">
        <f t="shared" si="1206"/>
        <v>2.1548223350253807E-2</v>
      </c>
      <c r="AR901" s="64">
        <f t="shared" si="1207"/>
        <v>885.63015312131927</v>
      </c>
      <c r="AS901" s="64">
        <f t="shared" si="1208"/>
        <v>19.083756345177665</v>
      </c>
      <c r="AT901" s="64">
        <f t="shared" si="1209"/>
        <v>0.20031994312122292</v>
      </c>
      <c r="AU901" s="64">
        <f t="shared" si="1210"/>
        <v>4.7142857142857135</v>
      </c>
      <c r="AV901" s="64">
        <f t="shared" si="1211"/>
        <v>6.2579505300353357</v>
      </c>
      <c r="AW901" s="64">
        <f t="shared" si="1212"/>
        <v>7.0660992153211855E-3</v>
      </c>
      <c r="AX901" s="64">
        <f t="shared" si="1213"/>
        <v>17.500000000000004</v>
      </c>
      <c r="AY901" s="64"/>
      <c r="AZ901" s="64"/>
      <c r="BA901" s="64"/>
      <c r="BB901" s="64"/>
      <c r="BC901" s="64"/>
      <c r="BD901" s="64"/>
      <c r="BE901" s="64"/>
      <c r="BF901" s="64"/>
      <c r="BG901" s="64"/>
      <c r="BH901" s="64"/>
      <c r="BI901" s="64"/>
      <c r="BJ901" s="64"/>
      <c r="BK901" s="64"/>
      <c r="BL901" s="64"/>
      <c r="BM901" s="64"/>
      <c r="BN901" s="64"/>
      <c r="BO901" s="64"/>
      <c r="BP901" s="64"/>
      <c r="BQ901" s="64"/>
      <c r="BR901" s="64"/>
      <c r="BS901" s="64"/>
      <c r="BT901" s="64"/>
      <c r="BU901" s="64"/>
      <c r="BV901" s="64"/>
      <c r="BW901" s="64"/>
      <c r="BX901" s="64"/>
      <c r="BY901" s="64"/>
      <c r="BZ901" s="64"/>
      <c r="CA901" s="64"/>
      <c r="CB901" s="64"/>
      <c r="CC901" s="64"/>
      <c r="CD901" s="64"/>
      <c r="CE901" s="64"/>
      <c r="CF901" s="64"/>
      <c r="CG901" s="64"/>
      <c r="CH901" s="64"/>
      <c r="CI901" s="64"/>
      <c r="CJ901" s="64"/>
      <c r="CK901" s="64"/>
      <c r="CL901" s="64"/>
      <c r="CM901" s="64"/>
      <c r="CN901" s="64"/>
      <c r="CO901" s="64"/>
      <c r="CP901" s="64"/>
      <c r="CQ901" s="64"/>
      <c r="CR901" s="64"/>
      <c r="CS901" s="64"/>
      <c r="CT901" s="64"/>
      <c r="CU901" s="64"/>
      <c r="CV901" s="64"/>
      <c r="CW901" s="64"/>
      <c r="CX901" s="64"/>
      <c r="CY901" s="64"/>
      <c r="CZ901" s="64"/>
      <c r="DA901" s="64"/>
      <c r="DB901" s="64"/>
      <c r="DC901" s="64"/>
      <c r="DD901" s="64"/>
      <c r="DE901" s="64"/>
      <c r="DF901" s="64"/>
      <c r="DG901" s="64"/>
      <c r="DH901" s="64"/>
      <c r="DI901" s="64"/>
      <c r="DJ901" s="64"/>
      <c r="DK901" s="64"/>
      <c r="DL901" s="64"/>
      <c r="DM901" s="64"/>
      <c r="DN901" s="64"/>
      <c r="DO901" s="64"/>
      <c r="DP901" s="64"/>
      <c r="DQ901" s="64"/>
      <c r="DR901" s="64"/>
      <c r="DS901" s="64"/>
      <c r="DT901" s="64"/>
      <c r="DU901" s="64"/>
      <c r="DV901" s="64"/>
      <c r="DW901" s="64"/>
      <c r="DX901" s="64"/>
      <c r="DY901" s="64"/>
      <c r="DZ901" s="64"/>
      <c r="EA901" s="64"/>
      <c r="EB901" s="64"/>
      <c r="EC901" s="64"/>
      <c r="ED901" s="64"/>
      <c r="EE901" s="64"/>
      <c r="EF901" s="64"/>
      <c r="EG901" s="64"/>
      <c r="EH901" s="64"/>
      <c r="EI901" s="64"/>
      <c r="EJ901" s="64"/>
      <c r="EK901" s="64"/>
      <c r="EL901" s="64"/>
    </row>
    <row r="902" spans="2:142" s="31" customFormat="1">
      <c r="B902" s="31" t="s">
        <v>826</v>
      </c>
      <c r="C902" s="31" t="s">
        <v>506</v>
      </c>
      <c r="D902" s="47"/>
      <c r="E902" s="15"/>
      <c r="F902" s="15"/>
      <c r="G902" s="15"/>
      <c r="H902" s="15"/>
      <c r="I902" s="64">
        <v>3.52</v>
      </c>
      <c r="J902" s="64">
        <v>4.08</v>
      </c>
      <c r="K902" s="64">
        <v>0.54149999999999998</v>
      </c>
      <c r="L902" s="64">
        <v>74.89</v>
      </c>
      <c r="M902" s="64">
        <v>7.7399999999999997E-2</v>
      </c>
      <c r="N902" s="64">
        <v>6.2E-2</v>
      </c>
      <c r="O902" s="64">
        <v>0.58509999999999995</v>
      </c>
      <c r="P902" s="64">
        <v>0</v>
      </c>
      <c r="Q902" s="64">
        <v>12.07</v>
      </c>
      <c r="R902" s="64">
        <v>8.3999999999999995E-3</v>
      </c>
      <c r="S902" s="64">
        <v>95.834400000000002</v>
      </c>
      <c r="V902" s="64">
        <f t="shared" si="1195"/>
        <v>3.6730025961450168</v>
      </c>
      <c r="W902" s="64"/>
      <c r="X902" s="64">
        <f t="shared" si="1196"/>
        <v>4.2573439182589965</v>
      </c>
      <c r="Y902" s="64"/>
      <c r="Z902" s="64">
        <f t="shared" si="1197"/>
        <v>0.56503718915128598</v>
      </c>
      <c r="AA902" s="64"/>
      <c r="AB902" s="64">
        <f t="shared" si="1198"/>
        <v>78.145217166278485</v>
      </c>
      <c r="AC902" s="64"/>
      <c r="AD902" s="64">
        <f t="shared" si="1199"/>
        <v>8.0764318449325079E-2</v>
      </c>
      <c r="AE902" s="64"/>
      <c r="AF902" s="64">
        <f t="shared" si="1200"/>
        <v>6.4694932091190635E-2</v>
      </c>
      <c r="AG902" s="64"/>
      <c r="AH902" s="64">
        <f t="shared" si="1201"/>
        <v>0.61053233494444581</v>
      </c>
      <c r="AI902" s="64"/>
      <c r="AJ902" s="64">
        <f t="shared" si="1202"/>
        <v>0</v>
      </c>
      <c r="AK902" s="64"/>
      <c r="AL902" s="64">
        <f t="shared" si="1203"/>
        <v>12.59464242484953</v>
      </c>
      <c r="AM902" s="64"/>
      <c r="AN902" s="64">
        <f t="shared" si="1204"/>
        <v>8.7651198317096994E-3</v>
      </c>
      <c r="AO902" s="64"/>
      <c r="AP902" s="64">
        <f t="shared" si="1205"/>
        <v>7.9303465144040128</v>
      </c>
      <c r="AQ902" s="64">
        <f t="shared" si="1206"/>
        <v>1.8970588235294118E-2</v>
      </c>
      <c r="AR902" s="64">
        <f t="shared" si="1207"/>
        <v>967.57105943152453</v>
      </c>
      <c r="AS902" s="64">
        <f t="shared" si="1208"/>
        <v>18.355392156862745</v>
      </c>
      <c r="AT902" s="64">
        <f t="shared" si="1209"/>
        <v>0.1059647923431892</v>
      </c>
      <c r="AU902" s="64">
        <f t="shared" si="1210"/>
        <v>8.7338709677419359</v>
      </c>
      <c r="AV902" s="64">
        <f t="shared" si="1211"/>
        <v>6.9961240310077528</v>
      </c>
      <c r="AW902" s="64">
        <f t="shared" si="1212"/>
        <v>7.2306048871678477E-3</v>
      </c>
      <c r="AX902" s="64">
        <f t="shared" si="1213"/>
        <v>10.273405136702568</v>
      </c>
      <c r="AY902" s="64"/>
      <c r="AZ902" s="64"/>
      <c r="BA902" s="64"/>
      <c r="BB902" s="64"/>
      <c r="BC902" s="64"/>
      <c r="BD902" s="64"/>
      <c r="BE902" s="64"/>
      <c r="BF902" s="64"/>
      <c r="BG902" s="64"/>
      <c r="BH902" s="64"/>
      <c r="BI902" s="64"/>
      <c r="BJ902" s="64"/>
      <c r="BK902" s="64"/>
      <c r="BL902" s="64"/>
      <c r="BM902" s="64"/>
      <c r="BN902" s="64"/>
      <c r="BO902" s="64"/>
      <c r="BP902" s="64"/>
      <c r="BQ902" s="64"/>
      <c r="BR902" s="64"/>
      <c r="BS902" s="64"/>
      <c r="BT902" s="64"/>
      <c r="BU902" s="64"/>
      <c r="BV902" s="64"/>
      <c r="BW902" s="64"/>
      <c r="BX902" s="64"/>
      <c r="BY902" s="64"/>
      <c r="BZ902" s="64"/>
      <c r="CA902" s="64"/>
      <c r="CB902" s="64"/>
      <c r="CC902" s="64"/>
      <c r="CD902" s="64"/>
      <c r="CE902" s="64"/>
      <c r="CF902" s="64"/>
      <c r="CG902" s="64"/>
      <c r="CH902" s="64"/>
      <c r="CI902" s="64"/>
      <c r="CJ902" s="64"/>
      <c r="CK902" s="64"/>
      <c r="CL902" s="64"/>
      <c r="CM902" s="64"/>
      <c r="CN902" s="64"/>
      <c r="CO902" s="64"/>
      <c r="CP902" s="64"/>
      <c r="CQ902" s="64"/>
      <c r="CR902" s="64"/>
      <c r="CS902" s="64"/>
      <c r="CT902" s="64"/>
      <c r="CU902" s="64"/>
      <c r="CV902" s="64"/>
      <c r="CW902" s="64"/>
      <c r="CX902" s="64"/>
      <c r="CY902" s="64"/>
      <c r="CZ902" s="64"/>
      <c r="DA902" s="64"/>
      <c r="DB902" s="64"/>
      <c r="DC902" s="64"/>
      <c r="DD902" s="64"/>
      <c r="DE902" s="64"/>
      <c r="DF902" s="64"/>
      <c r="DG902" s="64"/>
      <c r="DH902" s="64"/>
      <c r="DI902" s="64"/>
      <c r="DJ902" s="64"/>
      <c r="DK902" s="64"/>
      <c r="DL902" s="64"/>
      <c r="DM902" s="64"/>
      <c r="DN902" s="64"/>
      <c r="DO902" s="64"/>
      <c r="DP902" s="64"/>
      <c r="DQ902" s="64"/>
      <c r="DR902" s="64"/>
      <c r="DS902" s="64"/>
      <c r="DT902" s="64"/>
      <c r="DU902" s="64"/>
      <c r="DV902" s="64"/>
      <c r="DW902" s="64"/>
      <c r="DX902" s="64"/>
      <c r="DY902" s="64"/>
      <c r="DZ902" s="64"/>
      <c r="EA902" s="64"/>
      <c r="EB902" s="64"/>
      <c r="EC902" s="64"/>
      <c r="ED902" s="64"/>
      <c r="EE902" s="64"/>
      <c r="EF902" s="64"/>
      <c r="EG902" s="64"/>
      <c r="EH902" s="64"/>
      <c r="EI902" s="64"/>
      <c r="EJ902" s="64"/>
      <c r="EK902" s="64"/>
      <c r="EL902" s="64"/>
    </row>
    <row r="903" spans="2:142" s="31" customFormat="1">
      <c r="B903" s="31" t="s">
        <v>827</v>
      </c>
      <c r="C903" s="31" t="s">
        <v>506</v>
      </c>
      <c r="D903" s="47"/>
      <c r="E903" s="15"/>
      <c r="F903" s="15"/>
      <c r="G903" s="15"/>
      <c r="H903" s="15"/>
      <c r="I903" s="64">
        <v>3.86</v>
      </c>
      <c r="J903" s="64">
        <v>3.87</v>
      </c>
      <c r="K903" s="64">
        <v>0.51670000000000005</v>
      </c>
      <c r="L903" s="64">
        <v>74.95</v>
      </c>
      <c r="M903" s="64">
        <v>0.1066</v>
      </c>
      <c r="N903" s="64">
        <v>7.5999999999999998E-2</v>
      </c>
      <c r="O903" s="64">
        <v>0.59470000000000001</v>
      </c>
      <c r="P903" s="64">
        <v>2.7400000000000001E-2</v>
      </c>
      <c r="Q903" s="64">
        <v>12.31</v>
      </c>
      <c r="R903" s="64">
        <v>0</v>
      </c>
      <c r="S903" s="64">
        <v>96.311400000000006</v>
      </c>
      <c r="V903" s="64">
        <f t="shared" si="1195"/>
        <v>4.0078329252819493</v>
      </c>
      <c r="W903" s="64"/>
      <c r="X903" s="64">
        <f t="shared" si="1196"/>
        <v>4.0182159121350116</v>
      </c>
      <c r="Y903" s="64"/>
      <c r="Z903" s="64">
        <f t="shared" si="1197"/>
        <v>0.53648893069771597</v>
      </c>
      <c r="AA903" s="64"/>
      <c r="AB903" s="64">
        <f t="shared" si="1198"/>
        <v>77.820486463700036</v>
      </c>
      <c r="AC903" s="64"/>
      <c r="AD903" s="64">
        <f t="shared" si="1199"/>
        <v>0.11068263985364142</v>
      </c>
      <c r="AE903" s="64"/>
      <c r="AF903" s="64">
        <f t="shared" si="1200"/>
        <v>7.8910700083271543E-2</v>
      </c>
      <c r="AG903" s="64"/>
      <c r="AH903" s="64">
        <f t="shared" si="1201"/>
        <v>0.61747622815159997</v>
      </c>
      <c r="AI903" s="64"/>
      <c r="AJ903" s="64">
        <f t="shared" si="1202"/>
        <v>2.8449383977390007E-2</v>
      </c>
      <c r="AK903" s="64"/>
      <c r="AL903" s="64">
        <f t="shared" si="1203"/>
        <v>12.78145681611938</v>
      </c>
      <c r="AM903" s="64"/>
      <c r="AN903" s="64">
        <f t="shared" si="1204"/>
        <v>0</v>
      </c>
      <c r="AO903" s="64"/>
      <c r="AP903" s="64">
        <f t="shared" si="1205"/>
        <v>8.0260488374169618</v>
      </c>
      <c r="AQ903" s="64">
        <f t="shared" si="1206"/>
        <v>2.7545219638242899E-2</v>
      </c>
      <c r="AR903" s="64">
        <f t="shared" si="1207"/>
        <v>703.09568480300186</v>
      </c>
      <c r="AS903" s="64">
        <f t="shared" si="1208"/>
        <v>19.366925064599485</v>
      </c>
      <c r="AT903" s="64">
        <f t="shared" si="1209"/>
        <v>0.12779552715654949</v>
      </c>
      <c r="AU903" s="64">
        <f t="shared" si="1210"/>
        <v>6.798684210526317</v>
      </c>
      <c r="AV903" s="64">
        <f t="shared" si="1211"/>
        <v>4.8470919324577864</v>
      </c>
      <c r="AW903" s="64">
        <f t="shared" si="1212"/>
        <v>6.8939292861907942E-3</v>
      </c>
      <c r="AX903" s="64">
        <f t="shared" si="1213"/>
        <v>12.822675889994937</v>
      </c>
      <c r="AY903" s="64"/>
      <c r="AZ903" s="64"/>
      <c r="BA903" s="64"/>
      <c r="BB903" s="64"/>
      <c r="BC903" s="64"/>
      <c r="BD903" s="64"/>
      <c r="BE903" s="64"/>
      <c r="BF903" s="64"/>
      <c r="BG903" s="64"/>
      <c r="BH903" s="64"/>
      <c r="BI903" s="64"/>
      <c r="BJ903" s="64"/>
      <c r="BK903" s="64"/>
      <c r="BL903" s="64"/>
      <c r="BM903" s="64"/>
      <c r="BN903" s="64"/>
      <c r="BO903" s="64"/>
      <c r="BP903" s="64"/>
      <c r="BQ903" s="64"/>
      <c r="BR903" s="64"/>
      <c r="BS903" s="64"/>
      <c r="BT903" s="64"/>
      <c r="BU903" s="64"/>
      <c r="BV903" s="64"/>
      <c r="BW903" s="64"/>
      <c r="BX903" s="64"/>
      <c r="BY903" s="64"/>
      <c r="BZ903" s="64"/>
      <c r="CA903" s="64"/>
      <c r="CB903" s="64"/>
      <c r="CC903" s="64"/>
      <c r="CD903" s="64"/>
      <c r="CE903" s="64"/>
      <c r="CF903" s="64"/>
      <c r="CG903" s="64"/>
      <c r="CH903" s="64"/>
      <c r="CI903" s="64"/>
      <c r="CJ903" s="64"/>
      <c r="CK903" s="64"/>
      <c r="CL903" s="64"/>
      <c r="CM903" s="64"/>
      <c r="CN903" s="64"/>
      <c r="CO903" s="64"/>
      <c r="CP903" s="64"/>
      <c r="CQ903" s="64"/>
      <c r="CR903" s="64"/>
      <c r="CS903" s="64"/>
      <c r="CT903" s="64"/>
      <c r="CU903" s="64"/>
      <c r="CV903" s="64"/>
      <c r="CW903" s="64"/>
      <c r="CX903" s="64"/>
      <c r="CY903" s="64"/>
      <c r="CZ903" s="64"/>
      <c r="DA903" s="64"/>
      <c r="DB903" s="64"/>
      <c r="DC903" s="64"/>
      <c r="DD903" s="64"/>
      <c r="DE903" s="64"/>
      <c r="DF903" s="64"/>
      <c r="DG903" s="64"/>
      <c r="DH903" s="64"/>
      <c r="DI903" s="64"/>
      <c r="DJ903" s="64"/>
      <c r="DK903" s="64"/>
      <c r="DL903" s="64"/>
      <c r="DM903" s="64"/>
      <c r="DN903" s="64"/>
      <c r="DO903" s="64"/>
      <c r="DP903" s="64"/>
      <c r="DQ903" s="64"/>
      <c r="DR903" s="64"/>
      <c r="DS903" s="64"/>
      <c r="DT903" s="64"/>
      <c r="DU903" s="64"/>
      <c r="DV903" s="64"/>
      <c r="DW903" s="64"/>
      <c r="DX903" s="64"/>
      <c r="DY903" s="64"/>
      <c r="DZ903" s="64"/>
      <c r="EA903" s="64"/>
      <c r="EB903" s="64"/>
      <c r="EC903" s="64"/>
      <c r="ED903" s="64"/>
      <c r="EE903" s="64"/>
      <c r="EF903" s="64"/>
      <c r="EG903" s="64"/>
      <c r="EH903" s="64"/>
      <c r="EI903" s="64"/>
      <c r="EJ903" s="64"/>
      <c r="EK903" s="64"/>
      <c r="EL903" s="64"/>
    </row>
    <row r="904" spans="2:142" s="31" customFormat="1">
      <c r="B904" s="31" t="s">
        <v>828</v>
      </c>
      <c r="C904" s="31" t="s">
        <v>506</v>
      </c>
      <c r="D904" s="47"/>
      <c r="E904" s="15"/>
      <c r="F904" s="15"/>
      <c r="G904" s="15"/>
      <c r="H904" s="15"/>
      <c r="I904" s="64">
        <v>3.96</v>
      </c>
      <c r="J904" s="64">
        <v>2.97</v>
      </c>
      <c r="K904" s="64">
        <v>0.67030000000000001</v>
      </c>
      <c r="L904" s="64">
        <v>73.95</v>
      </c>
      <c r="M904" s="64">
        <v>0.10050000000000001</v>
      </c>
      <c r="N904" s="64">
        <v>0.1651</v>
      </c>
      <c r="O904" s="64">
        <v>0.96850000000000003</v>
      </c>
      <c r="P904" s="64">
        <v>0.1048</v>
      </c>
      <c r="Q904" s="64">
        <v>12.21</v>
      </c>
      <c r="R904" s="64">
        <v>1.7299999999999999E-2</v>
      </c>
      <c r="S904" s="64">
        <v>95.116600000000005</v>
      </c>
      <c r="V904" s="64">
        <f t="shared" si="1195"/>
        <v>4.1633111360162154</v>
      </c>
      <c r="W904" s="64"/>
      <c r="X904" s="64">
        <f t="shared" si="1196"/>
        <v>3.122483352012162</v>
      </c>
      <c r="Y904" s="64"/>
      <c r="Z904" s="64">
        <f t="shared" si="1197"/>
        <v>0.70471400365446191</v>
      </c>
      <c r="AA904" s="64"/>
      <c r="AB904" s="64">
        <f t="shared" si="1198"/>
        <v>77.746681441514937</v>
      </c>
      <c r="AC904" s="64"/>
      <c r="AD904" s="64">
        <f t="shared" si="1199"/>
        <v>0.10565979019435093</v>
      </c>
      <c r="AE904" s="64"/>
      <c r="AF904" s="64">
        <f t="shared" si="1200"/>
        <v>0.17357643145360535</v>
      </c>
      <c r="AG904" s="64"/>
      <c r="AH904" s="64">
        <f t="shared" si="1201"/>
        <v>1.0182239482908346</v>
      </c>
      <c r="AI904" s="64"/>
      <c r="AJ904" s="64">
        <f t="shared" si="1202"/>
        <v>0.11018055733699481</v>
      </c>
      <c r="AK904" s="64"/>
      <c r="AL904" s="64">
        <f t="shared" si="1203"/>
        <v>12.836876002716666</v>
      </c>
      <c r="AM904" s="64"/>
      <c r="AN904" s="64">
        <f t="shared" si="1204"/>
        <v>1.8188202690171851E-2</v>
      </c>
      <c r="AO904" s="64"/>
      <c r="AP904" s="64">
        <f t="shared" si="1205"/>
        <v>7.2857944880283778</v>
      </c>
      <c r="AQ904" s="64">
        <f t="shared" si="1206"/>
        <v>3.3838383838383834E-2</v>
      </c>
      <c r="AR904" s="64">
        <f t="shared" si="1207"/>
        <v>735.82089552238801</v>
      </c>
      <c r="AS904" s="64">
        <f t="shared" si="1208"/>
        <v>24.898989898989896</v>
      </c>
      <c r="AT904" s="64">
        <f t="shared" si="1209"/>
        <v>0.17046979865771811</v>
      </c>
      <c r="AU904" s="64">
        <f t="shared" si="1210"/>
        <v>4.0599636583888552</v>
      </c>
      <c r="AV904" s="64">
        <f t="shared" si="1211"/>
        <v>6.6696517412935314</v>
      </c>
      <c r="AW904" s="64">
        <f t="shared" si="1212"/>
        <v>9.0642325895875578E-3</v>
      </c>
      <c r="AX904" s="64">
        <f t="shared" si="1213"/>
        <v>19.762987790280107</v>
      </c>
      <c r="AY904" s="64"/>
      <c r="AZ904" s="64"/>
      <c r="BA904" s="64"/>
      <c r="BB904" s="64"/>
      <c r="BC904" s="64"/>
      <c r="BD904" s="64"/>
      <c r="BE904" s="64"/>
      <c r="BF904" s="64"/>
      <c r="BG904" s="64"/>
      <c r="BH904" s="64"/>
      <c r="BI904" s="64"/>
      <c r="BJ904" s="64"/>
      <c r="BK904" s="64"/>
      <c r="BL904" s="64"/>
      <c r="BM904" s="64"/>
      <c r="BN904" s="64"/>
      <c r="BO904" s="64"/>
      <c r="BP904" s="64"/>
      <c r="BQ904" s="64"/>
      <c r="BR904" s="64"/>
      <c r="BS904" s="64"/>
      <c r="BT904" s="64"/>
      <c r="BU904" s="64"/>
      <c r="BV904" s="64"/>
      <c r="BW904" s="64"/>
      <c r="BX904" s="64"/>
      <c r="BY904" s="64"/>
      <c r="BZ904" s="64"/>
      <c r="CA904" s="64"/>
      <c r="CB904" s="64"/>
      <c r="CC904" s="64"/>
      <c r="CD904" s="64"/>
      <c r="CE904" s="64"/>
      <c r="CF904" s="64"/>
      <c r="CG904" s="64"/>
      <c r="CH904" s="64"/>
      <c r="CI904" s="64"/>
      <c r="CJ904" s="64"/>
      <c r="CK904" s="64"/>
      <c r="CL904" s="64"/>
      <c r="CM904" s="64"/>
      <c r="CN904" s="64"/>
      <c r="CO904" s="64"/>
      <c r="CP904" s="64"/>
      <c r="CQ904" s="64"/>
      <c r="CR904" s="64"/>
      <c r="CS904" s="64"/>
      <c r="CT904" s="64"/>
      <c r="CU904" s="64"/>
      <c r="CV904" s="64"/>
      <c r="CW904" s="64"/>
      <c r="CX904" s="64"/>
      <c r="CY904" s="64"/>
      <c r="CZ904" s="64"/>
      <c r="DA904" s="64"/>
      <c r="DB904" s="64"/>
      <c r="DC904" s="64"/>
      <c r="DD904" s="64"/>
      <c r="DE904" s="64"/>
      <c r="DF904" s="64"/>
      <c r="DG904" s="64"/>
      <c r="DH904" s="64"/>
      <c r="DI904" s="64"/>
      <c r="DJ904" s="64"/>
      <c r="DK904" s="64"/>
      <c r="DL904" s="64"/>
      <c r="DM904" s="64"/>
      <c r="DN904" s="64"/>
      <c r="DO904" s="64"/>
      <c r="DP904" s="64"/>
      <c r="DQ904" s="64"/>
      <c r="DR904" s="64"/>
      <c r="DS904" s="64"/>
      <c r="DT904" s="64"/>
      <c r="DU904" s="64"/>
      <c r="DV904" s="64"/>
      <c r="DW904" s="64"/>
      <c r="DX904" s="64"/>
      <c r="DY904" s="64"/>
      <c r="DZ904" s="64"/>
      <c r="EA904" s="64"/>
      <c r="EB904" s="64"/>
      <c r="EC904" s="64"/>
      <c r="ED904" s="64"/>
      <c r="EE904" s="64"/>
      <c r="EF904" s="64"/>
      <c r="EG904" s="64"/>
      <c r="EH904" s="64"/>
      <c r="EI904" s="64"/>
      <c r="EJ904" s="64"/>
      <c r="EK904" s="64"/>
      <c r="EL904" s="64"/>
    </row>
    <row r="905" spans="2:142" s="31" customFormat="1">
      <c r="B905" s="31" t="s">
        <v>829</v>
      </c>
      <c r="C905" s="31" t="s">
        <v>506</v>
      </c>
      <c r="D905" s="47"/>
      <c r="E905" s="15"/>
      <c r="F905" s="15"/>
      <c r="G905" s="15"/>
      <c r="H905" s="15"/>
      <c r="I905" s="64">
        <v>3.8</v>
      </c>
      <c r="J905" s="64">
        <v>4.05</v>
      </c>
      <c r="K905" s="64">
        <v>0.50409999999999999</v>
      </c>
      <c r="L905" s="64">
        <v>74.19</v>
      </c>
      <c r="M905" s="64">
        <v>9.9199999999999997E-2</v>
      </c>
      <c r="N905" s="64">
        <v>5.1400000000000001E-2</v>
      </c>
      <c r="O905" s="64">
        <v>0.53259999999999996</v>
      </c>
      <c r="P905" s="64">
        <v>8.3799999999999999E-2</v>
      </c>
      <c r="Q905" s="64">
        <v>12.27</v>
      </c>
      <c r="R905" s="64">
        <v>2.7300000000000001E-2</v>
      </c>
      <c r="S905" s="64">
        <v>95.608500000000006</v>
      </c>
      <c r="V905" s="64">
        <f t="shared" si="1195"/>
        <v>3.9745420124779698</v>
      </c>
      <c r="W905" s="64"/>
      <c r="X905" s="64">
        <f t="shared" si="1196"/>
        <v>4.2360250396146784</v>
      </c>
      <c r="Y905" s="64"/>
      <c r="Z905" s="64">
        <f t="shared" si="1197"/>
        <v>0.52725437591845914</v>
      </c>
      <c r="AA905" s="64"/>
      <c r="AB905" s="64">
        <f t="shared" si="1198"/>
        <v>77.597703133089624</v>
      </c>
      <c r="AC905" s="64"/>
      <c r="AD905" s="64">
        <f t="shared" si="1199"/>
        <v>0.10375646516784594</v>
      </c>
      <c r="AE905" s="64"/>
      <c r="AF905" s="64">
        <f t="shared" si="1200"/>
        <v>5.3760910379307275E-2</v>
      </c>
      <c r="AG905" s="64"/>
      <c r="AH905" s="64">
        <f t="shared" si="1201"/>
        <v>0.55706344101204386</v>
      </c>
      <c r="AI905" s="64"/>
      <c r="AJ905" s="64">
        <f t="shared" si="1202"/>
        <v>8.7649110696224691E-2</v>
      </c>
      <c r="AK905" s="64"/>
      <c r="AL905" s="64">
        <f t="shared" si="1203"/>
        <v>12.833586971869654</v>
      </c>
      <c r="AM905" s="64"/>
      <c r="AN905" s="64">
        <f t="shared" si="1204"/>
        <v>2.8553946563328575E-2</v>
      </c>
      <c r="AO905" s="64"/>
      <c r="AP905" s="64">
        <f t="shared" si="1205"/>
        <v>8.2105670520926477</v>
      </c>
      <c r="AQ905" s="64">
        <f t="shared" si="1206"/>
        <v>2.4493827160493826E-2</v>
      </c>
      <c r="AR905" s="64">
        <f t="shared" si="1207"/>
        <v>747.88306451612914</v>
      </c>
      <c r="AS905" s="64">
        <f t="shared" si="1208"/>
        <v>18.318518518518516</v>
      </c>
      <c r="AT905" s="64">
        <f t="shared" si="1209"/>
        <v>9.65076980848667E-2</v>
      </c>
      <c r="AU905" s="64">
        <f t="shared" si="1210"/>
        <v>9.8073929961089501</v>
      </c>
      <c r="AV905" s="64">
        <f t="shared" si="1211"/>
        <v>5.0816532258064528</v>
      </c>
      <c r="AW905" s="64">
        <f t="shared" si="1212"/>
        <v>6.7947162690389544E-3</v>
      </c>
      <c r="AX905" s="64">
        <f t="shared" si="1213"/>
        <v>9.2529252925292518</v>
      </c>
      <c r="AY905" s="64"/>
      <c r="AZ905" s="64"/>
      <c r="BA905" s="64"/>
      <c r="BB905" s="64"/>
      <c r="BC905" s="64"/>
      <c r="BD905" s="64"/>
      <c r="BE905" s="64"/>
      <c r="BF905" s="64"/>
      <c r="BG905" s="64"/>
      <c r="BH905" s="64"/>
      <c r="BI905" s="64"/>
      <c r="BJ905" s="64"/>
      <c r="BK905" s="64"/>
      <c r="BL905" s="64"/>
      <c r="BM905" s="64"/>
      <c r="BN905" s="64"/>
      <c r="BO905" s="64"/>
      <c r="BP905" s="64"/>
      <c r="BQ905" s="64"/>
      <c r="BR905" s="64"/>
      <c r="BS905" s="64"/>
      <c r="BT905" s="64"/>
      <c r="BU905" s="64"/>
      <c r="BV905" s="64"/>
      <c r="BW905" s="64"/>
      <c r="BX905" s="64"/>
      <c r="BY905" s="64"/>
      <c r="BZ905" s="64"/>
      <c r="CA905" s="64"/>
      <c r="CB905" s="64"/>
      <c r="CC905" s="64"/>
      <c r="CD905" s="64"/>
      <c r="CE905" s="64"/>
      <c r="CF905" s="64"/>
      <c r="CG905" s="64"/>
      <c r="CH905" s="64"/>
      <c r="CI905" s="64"/>
      <c r="CJ905" s="64"/>
      <c r="CK905" s="64"/>
      <c r="CL905" s="64"/>
      <c r="CM905" s="64"/>
      <c r="CN905" s="64"/>
      <c r="CO905" s="64"/>
      <c r="CP905" s="64"/>
      <c r="CQ905" s="64"/>
      <c r="CR905" s="64"/>
      <c r="CS905" s="64"/>
      <c r="CT905" s="64"/>
      <c r="CU905" s="64"/>
      <c r="CV905" s="64"/>
      <c r="CW905" s="64"/>
      <c r="CX905" s="64"/>
      <c r="CY905" s="64"/>
      <c r="CZ905" s="64"/>
      <c r="DA905" s="64"/>
      <c r="DB905" s="64"/>
      <c r="DC905" s="64"/>
      <c r="DD905" s="64"/>
      <c r="DE905" s="64"/>
      <c r="DF905" s="64"/>
      <c r="DG905" s="64"/>
      <c r="DH905" s="64"/>
      <c r="DI905" s="64"/>
      <c r="DJ905" s="64"/>
      <c r="DK905" s="64"/>
      <c r="DL905" s="64"/>
      <c r="DM905" s="64"/>
      <c r="DN905" s="64"/>
      <c r="DO905" s="64"/>
      <c r="DP905" s="64"/>
      <c r="DQ905" s="64"/>
      <c r="DR905" s="64"/>
      <c r="DS905" s="64"/>
      <c r="DT905" s="64"/>
      <c r="DU905" s="64"/>
      <c r="DV905" s="64"/>
      <c r="DW905" s="64"/>
      <c r="DX905" s="64"/>
      <c r="DY905" s="64"/>
      <c r="DZ905" s="64"/>
      <c r="EA905" s="64"/>
      <c r="EB905" s="64"/>
      <c r="EC905" s="64"/>
      <c r="ED905" s="64"/>
      <c r="EE905" s="64"/>
      <c r="EF905" s="64"/>
      <c r="EG905" s="64"/>
      <c r="EH905" s="64"/>
      <c r="EI905" s="64"/>
      <c r="EJ905" s="64"/>
      <c r="EK905" s="64"/>
      <c r="EL905" s="64"/>
    </row>
    <row r="906" spans="2:142" s="31" customFormat="1">
      <c r="B906" s="31" t="s">
        <v>830</v>
      </c>
      <c r="C906" s="31" t="s">
        <v>506</v>
      </c>
      <c r="D906" s="47"/>
      <c r="E906" s="15"/>
      <c r="F906" s="15"/>
      <c r="G906" s="15"/>
      <c r="H906" s="15"/>
      <c r="I906" s="64">
        <v>3.54</v>
      </c>
      <c r="J906" s="64">
        <v>4.1500000000000004</v>
      </c>
      <c r="K906" s="64">
        <v>0.57399999999999995</v>
      </c>
      <c r="L906" s="64">
        <v>74.760000000000005</v>
      </c>
      <c r="M906" s="64">
        <v>6.9099999999999995E-2</v>
      </c>
      <c r="N906" s="64">
        <v>5.3199999999999997E-2</v>
      </c>
      <c r="O906" s="64">
        <v>0.57140000000000002</v>
      </c>
      <c r="P906" s="64">
        <v>0.11509999999999999</v>
      </c>
      <c r="Q906" s="64">
        <v>12.27</v>
      </c>
      <c r="R906" s="64">
        <v>2.4500000000000001E-2</v>
      </c>
      <c r="S906" s="64">
        <v>96.127300000000005</v>
      </c>
      <c r="V906" s="64">
        <f t="shared" si="1195"/>
        <v>3.6826166968176572</v>
      </c>
      <c r="W906" s="64"/>
      <c r="X906" s="64">
        <f t="shared" si="1196"/>
        <v>4.3171918903370843</v>
      </c>
      <c r="Y906" s="64"/>
      <c r="Z906" s="64">
        <f t="shared" si="1197"/>
        <v>0.5971248542297557</v>
      </c>
      <c r="AA906" s="64"/>
      <c r="AB906" s="64">
        <f t="shared" si="1198"/>
        <v>77.771871258216976</v>
      </c>
      <c r="AC906" s="64"/>
      <c r="AD906" s="64">
        <f t="shared" si="1199"/>
        <v>7.188384569211867E-2</v>
      </c>
      <c r="AE906" s="64"/>
      <c r="AF906" s="64">
        <f t="shared" si="1200"/>
        <v>5.5343279172513943E-2</v>
      </c>
      <c r="AG906" s="64"/>
      <c r="AH906" s="64">
        <f t="shared" si="1201"/>
        <v>0.59442010750327945</v>
      </c>
      <c r="AI906" s="64"/>
      <c r="AJ906" s="64">
        <f t="shared" si="1202"/>
        <v>0.1197370570066984</v>
      </c>
      <c r="AK906" s="64"/>
      <c r="AL906" s="64">
        <f t="shared" si="1203"/>
        <v>12.764323974562897</v>
      </c>
      <c r="AM906" s="64"/>
      <c r="AN906" s="64">
        <f t="shared" si="1204"/>
        <v>2.5487036461026159E-2</v>
      </c>
      <c r="AO906" s="64"/>
      <c r="AP906" s="64">
        <f t="shared" si="1205"/>
        <v>7.9998085871547415</v>
      </c>
      <c r="AQ906" s="64">
        <f t="shared" si="1206"/>
        <v>1.6650602409638553E-2</v>
      </c>
      <c r="AR906" s="64">
        <f t="shared" si="1207"/>
        <v>1081.9102749638207</v>
      </c>
      <c r="AS906" s="64">
        <f t="shared" si="1208"/>
        <v>18.014457831325302</v>
      </c>
      <c r="AT906" s="64">
        <f t="shared" si="1209"/>
        <v>9.3104655232761638E-2</v>
      </c>
      <c r="AU906" s="64">
        <f t="shared" si="1210"/>
        <v>10.789473684210526</v>
      </c>
      <c r="AV906" s="64">
        <f t="shared" si="1211"/>
        <v>8.306801736613604</v>
      </c>
      <c r="AW906" s="64">
        <f t="shared" si="1212"/>
        <v>7.6779026217228454E-3</v>
      </c>
      <c r="AX906" s="64">
        <f t="shared" si="1213"/>
        <v>8.4821428571428577</v>
      </c>
      <c r="AY906" s="64"/>
      <c r="AZ906" s="64"/>
      <c r="BA906" s="64"/>
      <c r="BB906" s="64"/>
      <c r="BC906" s="64"/>
      <c r="BD906" s="64"/>
      <c r="BE906" s="64"/>
      <c r="BF906" s="64"/>
      <c r="BG906" s="64"/>
      <c r="BH906" s="64"/>
      <c r="BI906" s="64"/>
      <c r="BJ906" s="64"/>
      <c r="BK906" s="64"/>
      <c r="BL906" s="64"/>
      <c r="BM906" s="64"/>
      <c r="BN906" s="64"/>
      <c r="BO906" s="64"/>
      <c r="BP906" s="64"/>
      <c r="BQ906" s="64"/>
      <c r="BR906" s="64"/>
      <c r="BS906" s="64"/>
      <c r="BT906" s="64"/>
      <c r="BU906" s="64"/>
      <c r="BV906" s="64"/>
      <c r="BW906" s="64"/>
      <c r="BX906" s="64"/>
      <c r="BY906" s="64"/>
      <c r="BZ906" s="64"/>
      <c r="CA906" s="64"/>
      <c r="CB906" s="64"/>
      <c r="CC906" s="64"/>
      <c r="CD906" s="64"/>
      <c r="CE906" s="64"/>
      <c r="CF906" s="64"/>
      <c r="CG906" s="64"/>
      <c r="CH906" s="64"/>
      <c r="CI906" s="64"/>
      <c r="CJ906" s="64"/>
      <c r="CK906" s="64"/>
      <c r="CL906" s="64"/>
      <c r="CM906" s="64"/>
      <c r="CN906" s="64"/>
      <c r="CO906" s="64"/>
      <c r="CP906" s="64"/>
      <c r="CQ906" s="64"/>
      <c r="CR906" s="64"/>
      <c r="CS906" s="64"/>
      <c r="CT906" s="64"/>
      <c r="CU906" s="64"/>
      <c r="CV906" s="64"/>
      <c r="CW906" s="64"/>
      <c r="CX906" s="64"/>
      <c r="CY906" s="64"/>
      <c r="CZ906" s="64"/>
      <c r="DA906" s="64"/>
      <c r="DB906" s="64"/>
      <c r="DC906" s="64"/>
      <c r="DD906" s="64"/>
      <c r="DE906" s="64"/>
      <c r="DF906" s="64"/>
      <c r="DG906" s="64"/>
      <c r="DH906" s="64"/>
      <c r="DI906" s="64"/>
      <c r="DJ906" s="64"/>
      <c r="DK906" s="64"/>
      <c r="DL906" s="64"/>
      <c r="DM906" s="64"/>
      <c r="DN906" s="64"/>
      <c r="DO906" s="64"/>
      <c r="DP906" s="64"/>
      <c r="DQ906" s="64"/>
      <c r="DR906" s="64"/>
      <c r="DS906" s="64"/>
      <c r="DT906" s="64"/>
      <c r="DU906" s="64"/>
      <c r="DV906" s="64"/>
      <c r="DW906" s="64"/>
      <c r="DX906" s="64"/>
      <c r="DY906" s="64"/>
      <c r="DZ906" s="64"/>
      <c r="EA906" s="64"/>
      <c r="EB906" s="64"/>
      <c r="EC906" s="64"/>
      <c r="ED906" s="64"/>
      <c r="EE906" s="64"/>
      <c r="EF906" s="64"/>
      <c r="EG906" s="64"/>
      <c r="EH906" s="64"/>
      <c r="EI906" s="64"/>
      <c r="EJ906" s="64"/>
      <c r="EK906" s="64"/>
      <c r="EL906" s="64"/>
    </row>
    <row r="907" spans="2:142" s="31" customFormat="1">
      <c r="B907" s="31" t="s">
        <v>831</v>
      </c>
      <c r="C907" s="31" t="s">
        <v>506</v>
      </c>
      <c r="D907" s="47"/>
      <c r="E907" s="15"/>
      <c r="F907" s="15"/>
      <c r="G907" s="15"/>
      <c r="H907" s="15"/>
      <c r="I907" s="64">
        <v>3.59</v>
      </c>
      <c r="J907" s="64">
        <v>4.05</v>
      </c>
      <c r="K907" s="64">
        <v>0.54400000000000004</v>
      </c>
      <c r="L907" s="64">
        <v>73.44</v>
      </c>
      <c r="M907" s="64">
        <v>8.0699999999999994E-2</v>
      </c>
      <c r="N907" s="64">
        <v>9.2899999999999996E-2</v>
      </c>
      <c r="O907" s="64">
        <v>0.56069999999999998</v>
      </c>
      <c r="P907" s="64">
        <v>4.4499999999999998E-2</v>
      </c>
      <c r="Q907" s="64">
        <v>12.34</v>
      </c>
      <c r="R907" s="64">
        <v>7.1999999999999998E-3</v>
      </c>
      <c r="S907" s="64">
        <v>94.750100000000003</v>
      </c>
      <c r="V907" s="64">
        <f t="shared" si="1195"/>
        <v>3.7889142069507047</v>
      </c>
      <c r="W907" s="64"/>
      <c r="X907" s="64">
        <f t="shared" si="1196"/>
        <v>4.2744018212117973</v>
      </c>
      <c r="Y907" s="64"/>
      <c r="Z907" s="64">
        <f t="shared" si="1197"/>
        <v>0.57414187425659713</v>
      </c>
      <c r="AA907" s="64"/>
      <c r="AB907" s="64">
        <f t="shared" si="1198"/>
        <v>77.509153024640597</v>
      </c>
      <c r="AC907" s="64"/>
      <c r="AD907" s="64">
        <f t="shared" si="1199"/>
        <v>8.5171414067109152E-2</v>
      </c>
      <c r="AE907" s="64"/>
      <c r="AF907" s="64">
        <f t="shared" si="1200"/>
        <v>9.8047389923599002E-2</v>
      </c>
      <c r="AG907" s="64"/>
      <c r="AH907" s="64">
        <f t="shared" si="1201"/>
        <v>0.59176718546998897</v>
      </c>
      <c r="AI907" s="64"/>
      <c r="AJ907" s="64">
        <f t="shared" si="1202"/>
        <v>4.696564964047531E-2</v>
      </c>
      <c r="AK907" s="64"/>
      <c r="AL907" s="64">
        <f t="shared" si="1203"/>
        <v>13.023732956482368</v>
      </c>
      <c r="AM907" s="64"/>
      <c r="AN907" s="64">
        <f t="shared" si="1204"/>
        <v>7.5989365710431968E-3</v>
      </c>
      <c r="AO907" s="64"/>
      <c r="AP907" s="64">
        <f t="shared" si="1205"/>
        <v>8.063316028162502</v>
      </c>
      <c r="AQ907" s="64">
        <f t="shared" si="1206"/>
        <v>1.9925925925925927E-2</v>
      </c>
      <c r="AR907" s="64">
        <f t="shared" si="1207"/>
        <v>910.03717472118956</v>
      </c>
      <c r="AS907" s="64">
        <f t="shared" si="1208"/>
        <v>18.133333333333333</v>
      </c>
      <c r="AT907" s="64">
        <f t="shared" si="1209"/>
        <v>0.16568574995541283</v>
      </c>
      <c r="AU907" s="64">
        <f t="shared" si="1210"/>
        <v>5.855758880516686</v>
      </c>
      <c r="AV907" s="64">
        <f t="shared" si="1211"/>
        <v>6.7410161090458498</v>
      </c>
      <c r="AW907" s="64">
        <f t="shared" si="1212"/>
        <v>7.4074074074074086E-3</v>
      </c>
      <c r="AX907" s="64">
        <f t="shared" si="1213"/>
        <v>14.586277280577795</v>
      </c>
      <c r="AY907" s="64"/>
      <c r="AZ907" s="64"/>
      <c r="BA907" s="64"/>
      <c r="BB907" s="64"/>
      <c r="BC907" s="64"/>
      <c r="BD907" s="64"/>
      <c r="BE907" s="64"/>
      <c r="BF907" s="64"/>
      <c r="BG907" s="64"/>
      <c r="BH907" s="64"/>
      <c r="BI907" s="64"/>
      <c r="BJ907" s="64"/>
      <c r="BK907" s="64"/>
      <c r="BL907" s="64"/>
      <c r="BM907" s="64"/>
      <c r="BN907" s="64"/>
      <c r="BO907" s="64"/>
      <c r="BP907" s="64"/>
      <c r="BQ907" s="64"/>
      <c r="BR907" s="64"/>
      <c r="BS907" s="64"/>
      <c r="BT907" s="64"/>
      <c r="BU907" s="64"/>
      <c r="BV907" s="64"/>
      <c r="BW907" s="64"/>
      <c r="BX907" s="64"/>
      <c r="BY907" s="64"/>
      <c r="BZ907" s="64"/>
      <c r="CA907" s="64"/>
      <c r="CB907" s="64"/>
      <c r="CC907" s="64"/>
      <c r="CD907" s="64"/>
      <c r="CE907" s="64"/>
      <c r="CF907" s="64"/>
      <c r="CG907" s="64"/>
      <c r="CH907" s="64"/>
      <c r="CI907" s="64"/>
      <c r="CJ907" s="64"/>
      <c r="CK907" s="64"/>
      <c r="CL907" s="64"/>
      <c r="CM907" s="64"/>
      <c r="CN907" s="64"/>
      <c r="CO907" s="64"/>
      <c r="CP907" s="64"/>
      <c r="CQ907" s="64"/>
      <c r="CR907" s="64"/>
      <c r="CS907" s="64"/>
      <c r="CT907" s="64"/>
      <c r="CU907" s="64"/>
      <c r="CV907" s="64"/>
      <c r="CW907" s="64"/>
      <c r="CX907" s="64"/>
      <c r="CY907" s="64"/>
      <c r="CZ907" s="64"/>
      <c r="DA907" s="64"/>
      <c r="DB907" s="64"/>
      <c r="DC907" s="64"/>
      <c r="DD907" s="64"/>
      <c r="DE907" s="64"/>
      <c r="DF907" s="64"/>
      <c r="DG907" s="64"/>
      <c r="DH907" s="64"/>
      <c r="DI907" s="64"/>
      <c r="DJ907" s="64"/>
      <c r="DK907" s="64"/>
      <c r="DL907" s="64"/>
      <c r="DM907" s="64"/>
      <c r="DN907" s="64"/>
      <c r="DO907" s="64"/>
      <c r="DP907" s="64"/>
      <c r="DQ907" s="64"/>
      <c r="DR907" s="64"/>
      <c r="DS907" s="64"/>
      <c r="DT907" s="64"/>
      <c r="DU907" s="64"/>
      <c r="DV907" s="64"/>
      <c r="DW907" s="64"/>
      <c r="DX907" s="64"/>
      <c r="DY907" s="64"/>
      <c r="DZ907" s="64"/>
      <c r="EA907" s="64"/>
      <c r="EB907" s="64"/>
      <c r="EC907" s="64"/>
      <c r="ED907" s="64"/>
      <c r="EE907" s="64"/>
      <c r="EF907" s="64"/>
      <c r="EG907" s="64"/>
      <c r="EH907" s="64"/>
      <c r="EI907" s="64"/>
      <c r="EJ907" s="64"/>
      <c r="EK907" s="64"/>
      <c r="EL907" s="64"/>
    </row>
    <row r="908" spans="2:142" s="31" customFormat="1">
      <c r="B908" s="31" t="s">
        <v>832</v>
      </c>
      <c r="C908" s="31" t="s">
        <v>506</v>
      </c>
      <c r="D908" s="47"/>
      <c r="E908" s="15"/>
      <c r="F908" s="15"/>
      <c r="G908" s="15"/>
      <c r="H908" s="15"/>
      <c r="I908" s="64">
        <v>3.75</v>
      </c>
      <c r="J908" s="64">
        <v>4.0999999999999996</v>
      </c>
      <c r="K908" s="64">
        <v>0.53390000000000004</v>
      </c>
      <c r="L908" s="64">
        <v>74.540000000000006</v>
      </c>
      <c r="M908" s="64">
        <v>6.2399999999999997E-2</v>
      </c>
      <c r="N908" s="64">
        <v>4.8099999999999997E-2</v>
      </c>
      <c r="O908" s="64">
        <v>0.5605</v>
      </c>
      <c r="P908" s="64">
        <v>0.10249999999999999</v>
      </c>
      <c r="Q908" s="64">
        <v>12.21</v>
      </c>
      <c r="R908" s="64">
        <v>0</v>
      </c>
      <c r="S908" s="64">
        <v>95.907499999999999</v>
      </c>
      <c r="V908" s="64">
        <f t="shared" si="1195"/>
        <v>3.9100174647446759</v>
      </c>
      <c r="W908" s="64"/>
      <c r="X908" s="64">
        <f t="shared" si="1196"/>
        <v>4.2749524281208453</v>
      </c>
      <c r="Y908" s="64"/>
      <c r="Z908" s="64">
        <f t="shared" si="1197"/>
        <v>0.55668221984724864</v>
      </c>
      <c r="AA908" s="64"/>
      <c r="AB908" s="64">
        <f t="shared" si="1198"/>
        <v>77.72072048588484</v>
      </c>
      <c r="AC908" s="64"/>
      <c r="AD908" s="64">
        <f t="shared" si="1199"/>
        <v>6.5062690613351404E-2</v>
      </c>
      <c r="AE908" s="64"/>
      <c r="AF908" s="64">
        <f t="shared" si="1200"/>
        <v>5.0152490681125039E-2</v>
      </c>
      <c r="AG908" s="64"/>
      <c r="AH908" s="64">
        <f t="shared" si="1201"/>
        <v>0.58441727706383761</v>
      </c>
      <c r="AI908" s="64"/>
      <c r="AJ908" s="64">
        <f t="shared" si="1202"/>
        <v>0.10687381070302114</v>
      </c>
      <c r="AK908" s="64"/>
      <c r="AL908" s="64">
        <f t="shared" si="1203"/>
        <v>12.731016865208666</v>
      </c>
      <c r="AM908" s="64"/>
      <c r="AN908" s="64">
        <f t="shared" si="1204"/>
        <v>0</v>
      </c>
      <c r="AO908" s="64"/>
      <c r="AP908" s="64">
        <f t="shared" si="1205"/>
        <v>8.1849698928655208</v>
      </c>
      <c r="AQ908" s="64">
        <f t="shared" si="1206"/>
        <v>1.5219512195121951E-2</v>
      </c>
      <c r="AR908" s="64">
        <f t="shared" si="1207"/>
        <v>1194.5512820512822</v>
      </c>
      <c r="AS908" s="64">
        <f t="shared" si="1208"/>
        <v>18.180487804878052</v>
      </c>
      <c r="AT908" s="64">
        <f t="shared" si="1209"/>
        <v>8.5816235504014252E-2</v>
      </c>
      <c r="AU908" s="64">
        <f t="shared" si="1210"/>
        <v>11.099792099792101</v>
      </c>
      <c r="AV908" s="64">
        <f t="shared" si="1211"/>
        <v>8.5560897435897445</v>
      </c>
      <c r="AW908" s="64">
        <f t="shared" si="1212"/>
        <v>7.1625972632143814E-3</v>
      </c>
      <c r="AX908" s="64">
        <f t="shared" si="1213"/>
        <v>8.2646048109965626</v>
      </c>
      <c r="AY908" s="64"/>
      <c r="AZ908" s="64"/>
      <c r="BA908" s="64"/>
      <c r="BB908" s="64"/>
      <c r="BC908" s="64"/>
      <c r="BD908" s="64"/>
      <c r="BE908" s="64"/>
      <c r="BF908" s="64"/>
      <c r="BG908" s="64"/>
      <c r="BH908" s="64"/>
      <c r="BI908" s="64"/>
      <c r="BJ908" s="64"/>
      <c r="BK908" s="64"/>
      <c r="BL908" s="64"/>
      <c r="BM908" s="64"/>
      <c r="BN908" s="64"/>
      <c r="BO908" s="64"/>
      <c r="BP908" s="64"/>
      <c r="BQ908" s="64"/>
      <c r="BR908" s="64"/>
      <c r="BS908" s="64"/>
      <c r="BT908" s="64"/>
      <c r="BU908" s="64"/>
      <c r="BV908" s="64"/>
      <c r="BW908" s="64"/>
      <c r="BX908" s="64"/>
      <c r="BY908" s="64"/>
      <c r="BZ908" s="64"/>
      <c r="CA908" s="64"/>
      <c r="CB908" s="64"/>
      <c r="CC908" s="64"/>
      <c r="CD908" s="64"/>
      <c r="CE908" s="64"/>
      <c r="CF908" s="64"/>
      <c r="CG908" s="64"/>
      <c r="CH908" s="64"/>
      <c r="CI908" s="64"/>
      <c r="CJ908" s="64"/>
      <c r="CK908" s="64"/>
      <c r="CL908" s="64"/>
      <c r="CM908" s="64"/>
      <c r="CN908" s="64"/>
      <c r="CO908" s="64"/>
      <c r="CP908" s="64"/>
      <c r="CQ908" s="64"/>
      <c r="CR908" s="64"/>
      <c r="CS908" s="64"/>
      <c r="CT908" s="64"/>
      <c r="CU908" s="64"/>
      <c r="CV908" s="64"/>
      <c r="CW908" s="64"/>
      <c r="CX908" s="64"/>
      <c r="CY908" s="64"/>
      <c r="CZ908" s="64"/>
      <c r="DA908" s="64"/>
      <c r="DB908" s="64"/>
      <c r="DC908" s="64"/>
      <c r="DD908" s="64"/>
      <c r="DE908" s="64"/>
      <c r="DF908" s="64"/>
      <c r="DG908" s="64"/>
      <c r="DH908" s="64"/>
      <c r="DI908" s="64"/>
      <c r="DJ908" s="64"/>
      <c r="DK908" s="64"/>
      <c r="DL908" s="64"/>
      <c r="DM908" s="64"/>
      <c r="DN908" s="64"/>
      <c r="DO908" s="64"/>
      <c r="DP908" s="64"/>
      <c r="DQ908" s="64"/>
      <c r="DR908" s="64"/>
      <c r="DS908" s="64"/>
      <c r="DT908" s="64"/>
      <c r="DU908" s="64"/>
      <c r="DV908" s="64"/>
      <c r="DW908" s="64"/>
      <c r="DX908" s="64"/>
      <c r="DY908" s="64"/>
      <c r="DZ908" s="64"/>
      <c r="EA908" s="64"/>
      <c r="EB908" s="64"/>
      <c r="EC908" s="64"/>
      <c r="ED908" s="64"/>
      <c r="EE908" s="64"/>
      <c r="EF908" s="64"/>
      <c r="EG908" s="64"/>
      <c r="EH908" s="64"/>
      <c r="EI908" s="64"/>
      <c r="EJ908" s="64"/>
      <c r="EK908" s="64"/>
      <c r="EL908" s="64"/>
    </row>
    <row r="909" spans="2:142" s="31" customFormat="1">
      <c r="B909" s="31" t="s">
        <v>833</v>
      </c>
      <c r="C909" s="31" t="s">
        <v>506</v>
      </c>
      <c r="D909" s="47"/>
      <c r="E909" s="15"/>
      <c r="F909" s="15"/>
      <c r="G909" s="15"/>
      <c r="H909" s="15"/>
      <c r="I909" s="64">
        <v>3.27</v>
      </c>
      <c r="J909" s="64">
        <v>3.91</v>
      </c>
      <c r="K909" s="64">
        <v>0.5907</v>
      </c>
      <c r="L909" s="64">
        <v>75.400000000000006</v>
      </c>
      <c r="M909" s="64">
        <v>8.8099999999999998E-2</v>
      </c>
      <c r="N909" s="64">
        <v>6.3799999999999996E-2</v>
      </c>
      <c r="O909" s="64">
        <v>0.64800000000000002</v>
      </c>
      <c r="P909" s="64">
        <v>7.5899999999999995E-2</v>
      </c>
      <c r="Q909" s="64">
        <v>12.5</v>
      </c>
      <c r="R909" s="64">
        <v>2.01E-2</v>
      </c>
      <c r="S909" s="64">
        <v>96.566699999999997</v>
      </c>
      <c r="V909" s="64">
        <f t="shared" si="1195"/>
        <v>3.3862604810975214</v>
      </c>
      <c r="W909" s="64"/>
      <c r="X909" s="64">
        <f t="shared" si="1196"/>
        <v>4.0490148260218071</v>
      </c>
      <c r="Y909" s="64"/>
      <c r="Z909" s="64">
        <f t="shared" si="1197"/>
        <v>0.61170154929183662</v>
      </c>
      <c r="AA909" s="64"/>
      <c r="AB909" s="64">
        <f t="shared" si="1198"/>
        <v>78.080746261392392</v>
      </c>
      <c r="AC909" s="64"/>
      <c r="AD909" s="64">
        <f t="shared" si="1199"/>
        <v>9.1232277793483682E-2</v>
      </c>
      <c r="AE909" s="64"/>
      <c r="AF909" s="64">
        <f t="shared" si="1200"/>
        <v>6.606832375963971E-2</v>
      </c>
      <c r="AG909" s="64"/>
      <c r="AH909" s="64">
        <f t="shared" si="1201"/>
        <v>0.67103877423583913</v>
      </c>
      <c r="AI909" s="64"/>
      <c r="AJ909" s="64">
        <f t="shared" si="1202"/>
        <v>7.8598523093364486E-2</v>
      </c>
      <c r="AK909" s="64"/>
      <c r="AL909" s="64">
        <f t="shared" si="1203"/>
        <v>12.944420799302451</v>
      </c>
      <c r="AM909" s="64"/>
      <c r="AN909" s="64">
        <f t="shared" si="1204"/>
        <v>2.0814628645278339E-2</v>
      </c>
      <c r="AO909" s="64"/>
      <c r="AP909" s="64">
        <f t="shared" si="1205"/>
        <v>7.435275307119328</v>
      </c>
      <c r="AQ909" s="64">
        <f t="shared" si="1206"/>
        <v>2.2531969309462916E-2</v>
      </c>
      <c r="AR909" s="64">
        <f t="shared" si="1207"/>
        <v>855.84562996594775</v>
      </c>
      <c r="AS909" s="64">
        <f t="shared" si="1208"/>
        <v>19.283887468030692</v>
      </c>
      <c r="AT909" s="64">
        <f t="shared" si="1209"/>
        <v>9.8456790123456775E-2</v>
      </c>
      <c r="AU909" s="64">
        <f t="shared" si="1210"/>
        <v>9.2586206896551726</v>
      </c>
      <c r="AV909" s="64">
        <f t="shared" si="1211"/>
        <v>6.7048808172531205</v>
      </c>
      <c r="AW909" s="64">
        <f t="shared" si="1212"/>
        <v>7.8342175066312986E-3</v>
      </c>
      <c r="AX909" s="64">
        <f t="shared" si="1213"/>
        <v>9.7478991596638664</v>
      </c>
      <c r="AY909" s="64"/>
      <c r="AZ909" s="64"/>
      <c r="BA909" s="64"/>
      <c r="BB909" s="64"/>
      <c r="BC909" s="64"/>
      <c r="BD909" s="64"/>
      <c r="BE909" s="64"/>
      <c r="BF909" s="64"/>
      <c r="BG909" s="64"/>
      <c r="BH909" s="64"/>
      <c r="BI909" s="64"/>
      <c r="BJ909" s="64"/>
      <c r="BK909" s="64"/>
      <c r="BL909" s="64"/>
      <c r="BM909" s="64"/>
      <c r="BN909" s="64"/>
      <c r="BO909" s="64"/>
      <c r="BP909" s="64"/>
      <c r="BQ909" s="64"/>
      <c r="BR909" s="64"/>
      <c r="BS909" s="64"/>
      <c r="BT909" s="64"/>
      <c r="BU909" s="64"/>
      <c r="BV909" s="64"/>
      <c r="BW909" s="64"/>
      <c r="BX909" s="64"/>
      <c r="BY909" s="64"/>
      <c r="BZ909" s="64"/>
      <c r="CA909" s="64"/>
      <c r="CB909" s="64"/>
      <c r="CC909" s="64"/>
      <c r="CD909" s="64"/>
      <c r="CE909" s="64"/>
      <c r="CF909" s="64"/>
      <c r="CG909" s="64"/>
      <c r="CH909" s="64"/>
      <c r="CI909" s="64"/>
      <c r="CJ909" s="64"/>
      <c r="CK909" s="64"/>
      <c r="CL909" s="64"/>
      <c r="CM909" s="64"/>
      <c r="CN909" s="64"/>
      <c r="CO909" s="64"/>
      <c r="CP909" s="64"/>
      <c r="CQ909" s="64"/>
      <c r="CR909" s="64"/>
      <c r="CS909" s="64"/>
      <c r="CT909" s="64"/>
      <c r="CU909" s="64"/>
      <c r="CV909" s="64"/>
      <c r="CW909" s="64"/>
      <c r="CX909" s="64"/>
      <c r="CY909" s="64"/>
      <c r="CZ909" s="64"/>
      <c r="DA909" s="64"/>
      <c r="DB909" s="64"/>
      <c r="DC909" s="64"/>
      <c r="DD909" s="64"/>
      <c r="DE909" s="64"/>
      <c r="DF909" s="64"/>
      <c r="DG909" s="64"/>
      <c r="DH909" s="64"/>
      <c r="DI909" s="64"/>
      <c r="DJ909" s="64"/>
      <c r="DK909" s="64"/>
      <c r="DL909" s="64"/>
      <c r="DM909" s="64"/>
      <c r="DN909" s="64"/>
      <c r="DO909" s="64"/>
      <c r="DP909" s="64"/>
      <c r="DQ909" s="64"/>
      <c r="DR909" s="64"/>
      <c r="DS909" s="64"/>
      <c r="DT909" s="64"/>
      <c r="DU909" s="64"/>
      <c r="DV909" s="64"/>
      <c r="DW909" s="64"/>
      <c r="DX909" s="64"/>
      <c r="DY909" s="64"/>
      <c r="DZ909" s="64"/>
      <c r="EA909" s="64"/>
      <c r="EB909" s="64"/>
      <c r="EC909" s="64"/>
      <c r="ED909" s="64"/>
      <c r="EE909" s="64"/>
      <c r="EF909" s="64"/>
      <c r="EG909" s="64"/>
      <c r="EH909" s="64"/>
      <c r="EI909" s="64"/>
      <c r="EJ909" s="64"/>
      <c r="EK909" s="64"/>
      <c r="EL909" s="64"/>
    </row>
    <row r="910" spans="2:142" s="31" customFormat="1">
      <c r="B910" s="31" t="s">
        <v>834</v>
      </c>
      <c r="C910" s="31" t="s">
        <v>506</v>
      </c>
      <c r="D910" s="47"/>
      <c r="E910" s="15"/>
      <c r="F910" s="15"/>
      <c r="G910" s="15"/>
      <c r="H910" s="15"/>
      <c r="I910" s="64">
        <v>3.49</v>
      </c>
      <c r="J910" s="64">
        <v>4.12</v>
      </c>
      <c r="K910" s="64">
        <v>0.52249999999999996</v>
      </c>
      <c r="L910" s="64">
        <v>74.650000000000006</v>
      </c>
      <c r="M910" s="64">
        <v>7.0699999999999999E-2</v>
      </c>
      <c r="N910" s="64">
        <v>7.5300000000000006E-2</v>
      </c>
      <c r="O910" s="64">
        <v>0.57699999999999996</v>
      </c>
      <c r="P910" s="64">
        <v>6.2399999999999997E-2</v>
      </c>
      <c r="Q910" s="64">
        <v>12.13</v>
      </c>
      <c r="R910" s="64">
        <v>1.95E-2</v>
      </c>
      <c r="S910" s="64">
        <v>95.717500000000001</v>
      </c>
      <c r="V910" s="64">
        <f t="shared" si="1195"/>
        <v>3.6461462115078227</v>
      </c>
      <c r="W910" s="64"/>
      <c r="X910" s="64">
        <f t="shared" si="1196"/>
        <v>4.3043330634418995</v>
      </c>
      <c r="Y910" s="64"/>
      <c r="Z910" s="64">
        <f t="shared" si="1197"/>
        <v>0.54587719069135732</v>
      </c>
      <c r="AA910" s="64"/>
      <c r="AB910" s="64">
        <f t="shared" si="1198"/>
        <v>77.989918249014039</v>
      </c>
      <c r="AC910" s="64"/>
      <c r="AD910" s="64">
        <f t="shared" si="1199"/>
        <v>7.3863191161490843E-2</v>
      </c>
      <c r="AE910" s="64"/>
      <c r="AF910" s="64">
        <f t="shared" si="1200"/>
        <v>7.8668999921644431E-2</v>
      </c>
      <c r="AG910" s="64"/>
      <c r="AH910" s="64">
        <f t="shared" si="1201"/>
        <v>0.60281557708882905</v>
      </c>
      <c r="AI910" s="64"/>
      <c r="AJ910" s="64">
        <f t="shared" si="1202"/>
        <v>6.5191840572518076E-2</v>
      </c>
      <c r="AK910" s="64"/>
      <c r="AL910" s="64">
        <f t="shared" si="1203"/>
        <v>12.672708752318021</v>
      </c>
      <c r="AM910" s="64"/>
      <c r="AN910" s="64">
        <f t="shared" si="1204"/>
        <v>2.0372450178911899E-2</v>
      </c>
      <c r="AO910" s="64"/>
      <c r="AP910" s="64">
        <f t="shared" si="1205"/>
        <v>7.9504792749497222</v>
      </c>
      <c r="AQ910" s="64">
        <f t="shared" si="1206"/>
        <v>1.7160194174757282E-2</v>
      </c>
      <c r="AR910" s="64">
        <f t="shared" si="1207"/>
        <v>1055.869872701556</v>
      </c>
      <c r="AS910" s="64">
        <f t="shared" si="1208"/>
        <v>18.118932038834956</v>
      </c>
      <c r="AT910" s="64">
        <f t="shared" si="1209"/>
        <v>0.13050259965337957</v>
      </c>
      <c r="AU910" s="64">
        <f t="shared" si="1210"/>
        <v>6.9389110225763595</v>
      </c>
      <c r="AV910" s="64">
        <f t="shared" si="1211"/>
        <v>7.3903818953323901</v>
      </c>
      <c r="AW910" s="64">
        <f t="shared" si="1212"/>
        <v>6.9993302076356307E-3</v>
      </c>
      <c r="AX910" s="64">
        <f t="shared" si="1213"/>
        <v>12.596186015389765</v>
      </c>
      <c r="AY910" s="64"/>
      <c r="AZ910" s="64"/>
      <c r="BA910" s="64"/>
      <c r="BB910" s="64"/>
      <c r="BC910" s="64"/>
      <c r="BD910" s="64"/>
      <c r="BE910" s="64"/>
      <c r="BF910" s="64"/>
      <c r="BG910" s="64"/>
      <c r="BH910" s="64"/>
      <c r="BI910" s="64"/>
      <c r="BJ910" s="64"/>
      <c r="BK910" s="64"/>
      <c r="BL910" s="64"/>
      <c r="BM910" s="64"/>
      <c r="BN910" s="64"/>
      <c r="BO910" s="64"/>
      <c r="BP910" s="64"/>
      <c r="BQ910" s="64"/>
      <c r="BR910" s="64"/>
      <c r="BS910" s="64"/>
      <c r="BT910" s="64"/>
      <c r="BU910" s="64"/>
      <c r="BV910" s="64"/>
      <c r="BW910" s="64"/>
      <c r="BX910" s="64"/>
      <c r="BY910" s="64"/>
      <c r="BZ910" s="64"/>
      <c r="CA910" s="64"/>
      <c r="CB910" s="64"/>
      <c r="CC910" s="64"/>
      <c r="CD910" s="64"/>
      <c r="CE910" s="64"/>
      <c r="CF910" s="64"/>
      <c r="CG910" s="64"/>
      <c r="CH910" s="64"/>
      <c r="CI910" s="64"/>
      <c r="CJ910" s="64"/>
      <c r="CK910" s="64"/>
      <c r="CL910" s="64"/>
      <c r="CM910" s="64"/>
      <c r="CN910" s="64"/>
      <c r="CO910" s="64"/>
      <c r="CP910" s="64"/>
      <c r="CQ910" s="64"/>
      <c r="CR910" s="64"/>
      <c r="CS910" s="64"/>
      <c r="CT910" s="64"/>
      <c r="CU910" s="64"/>
      <c r="CV910" s="64"/>
      <c r="CW910" s="64"/>
      <c r="CX910" s="64"/>
      <c r="CY910" s="64"/>
      <c r="CZ910" s="64"/>
      <c r="DA910" s="64"/>
      <c r="DB910" s="64"/>
      <c r="DC910" s="64"/>
      <c r="DD910" s="64"/>
      <c r="DE910" s="64"/>
      <c r="DF910" s="64"/>
      <c r="DG910" s="64"/>
      <c r="DH910" s="64"/>
      <c r="DI910" s="64"/>
      <c r="DJ910" s="64"/>
      <c r="DK910" s="64"/>
      <c r="DL910" s="64"/>
      <c r="DM910" s="64"/>
      <c r="DN910" s="64"/>
      <c r="DO910" s="64"/>
      <c r="DP910" s="64"/>
      <c r="DQ910" s="64"/>
      <c r="DR910" s="64"/>
      <c r="DS910" s="64"/>
      <c r="DT910" s="64"/>
      <c r="DU910" s="64"/>
      <c r="DV910" s="64"/>
      <c r="DW910" s="64"/>
      <c r="DX910" s="64"/>
      <c r="DY910" s="64"/>
      <c r="DZ910" s="64"/>
      <c r="EA910" s="64"/>
      <c r="EB910" s="64"/>
      <c r="EC910" s="64"/>
      <c r="ED910" s="64"/>
      <c r="EE910" s="64"/>
      <c r="EF910" s="64"/>
      <c r="EG910" s="64"/>
      <c r="EH910" s="64"/>
      <c r="EI910" s="64"/>
      <c r="EJ910" s="64"/>
      <c r="EK910" s="64"/>
      <c r="EL910" s="64"/>
    </row>
    <row r="911" spans="2:142" s="39" customFormat="1">
      <c r="B911" s="39" t="s">
        <v>835</v>
      </c>
      <c r="C911" s="40"/>
      <c r="D911" s="40"/>
      <c r="E911" s="91"/>
      <c r="F911" s="91"/>
      <c r="G911" s="91"/>
      <c r="H911" s="91"/>
      <c r="I911" s="70">
        <f t="shared" ref="I911:S911" si="1214">AVERAGE(I882:I910)</f>
        <v>3.5886206896551722</v>
      </c>
      <c r="J911" s="70">
        <f t="shared" si="1214"/>
        <v>4.0068965517241377</v>
      </c>
      <c r="K911" s="70">
        <f t="shared" si="1214"/>
        <v>0.53625517241379317</v>
      </c>
      <c r="L911" s="70">
        <f t="shared" si="1214"/>
        <v>74.396206896551732</v>
      </c>
      <c r="M911" s="70">
        <f t="shared" si="1214"/>
        <v>8.1720689655172402E-2</v>
      </c>
      <c r="N911" s="70">
        <f t="shared" si="1214"/>
        <v>7.8448275862068956E-2</v>
      </c>
      <c r="O911" s="70">
        <f t="shared" si="1214"/>
        <v>0.61670000000000014</v>
      </c>
      <c r="P911" s="70">
        <f t="shared" si="1214"/>
        <v>7.3362068965517238E-2</v>
      </c>
      <c r="Q911" s="70">
        <f t="shared" si="1214"/>
        <v>12.213793103448271</v>
      </c>
      <c r="R911" s="70">
        <f t="shared" si="1214"/>
        <v>1.2934482758620689E-2</v>
      </c>
      <c r="S911" s="70">
        <f t="shared" si="1214"/>
        <v>95.605006896551714</v>
      </c>
      <c r="V911" s="70">
        <f>AVERAGE(V882:V910)</f>
        <v>3.7536212535963669</v>
      </c>
      <c r="W911" s="70"/>
      <c r="X911" s="70">
        <f>AVERAGE(X882:X910)</f>
        <v>4.1910878496476967</v>
      </c>
      <c r="Y911" s="70"/>
      <c r="Z911" s="70">
        <f>AVERAGE(Z882:Z910)</f>
        <v>0.56094327489084672</v>
      </c>
      <c r="AA911" s="70"/>
      <c r="AB911" s="70">
        <f>AVERAGE(AB882:AB910)</f>
        <v>77.815858378774124</v>
      </c>
      <c r="AC911" s="70"/>
      <c r="AD911" s="70">
        <f>AVERAGE(AD882:AD910)</f>
        <v>8.5448436548057144E-2</v>
      </c>
      <c r="AE911" s="70"/>
      <c r="AF911" s="70">
        <f>AVERAGE(AF882:AF910)</f>
        <v>8.2082488775309631E-2</v>
      </c>
      <c r="AG911" s="70"/>
      <c r="AH911" s="70">
        <f>AVERAGE(AH882:AH910)</f>
        <v>0.64517223072430496</v>
      </c>
      <c r="AI911" s="70"/>
      <c r="AJ911" s="70">
        <f>AVERAGE(AJ882:AJ910)</f>
        <v>7.676884032232334E-2</v>
      </c>
      <c r="AK911" s="70"/>
      <c r="AL911" s="70">
        <f>AVERAGE(AL882:AL910)</f>
        <v>12.775419084057097</v>
      </c>
      <c r="AM911" s="70"/>
      <c r="AN911" s="70">
        <f>AVERAGE(AN882:AN910)</f>
        <v>1.3526067016527178E-2</v>
      </c>
      <c r="AO911" s="70"/>
      <c r="AP911" s="70">
        <f>AVERAGE(AP882:AP910)</f>
        <v>7.9447091032440644</v>
      </c>
      <c r="AQ911" s="70"/>
      <c r="AR911" s="70"/>
      <c r="AS911" s="70"/>
      <c r="AT911" s="70"/>
      <c r="AU911" s="70"/>
      <c r="AV911" s="70"/>
      <c r="AW911" s="70"/>
      <c r="AX911" s="70">
        <f>AVERAGE(AX882:AX910)</f>
        <v>12.763181131278282</v>
      </c>
      <c r="AY911" s="70">
        <f>AVERAGE(AY882:AY910)</f>
        <v>49.36</v>
      </c>
      <c r="AZ911" s="70"/>
      <c r="BA911" s="70"/>
      <c r="BB911" s="70"/>
      <c r="BC911" s="70">
        <f>AVERAGE(BC882:BC910)</f>
        <v>4645.5600000000004</v>
      </c>
      <c r="BD911" s="70">
        <f>AVERAGE(BD882:BD910)</f>
        <v>4.0350000000000001</v>
      </c>
      <c r="BE911" s="70"/>
      <c r="BF911" s="70"/>
      <c r="BG911" s="70" t="e">
        <f>AVERAGE(BG882:BG910)</f>
        <v>#DIV/0!</v>
      </c>
      <c r="BH911" s="70"/>
      <c r="BI911" s="70">
        <f>AVERAGE(BI882:BI910)</f>
        <v>0.184</v>
      </c>
      <c r="BJ911" s="70"/>
      <c r="BK911" s="70"/>
      <c r="BL911" s="70"/>
      <c r="BM911" s="70">
        <f>AVERAGE(BM882:BM910)</f>
        <v>137.17000000000002</v>
      </c>
      <c r="BN911" s="70">
        <f>AVERAGE(BN882:BN910)</f>
        <v>69.015000000000001</v>
      </c>
      <c r="BO911" s="70">
        <f>AVERAGE(BO882:BO910)</f>
        <v>9.61</v>
      </c>
      <c r="BP911" s="70">
        <f>AVERAGE(BP882:BP910)</f>
        <v>45.435000000000002</v>
      </c>
      <c r="BQ911" s="70">
        <f>AVERAGE(BQ882:BQ910)</f>
        <v>6.63</v>
      </c>
      <c r="BR911" s="70"/>
      <c r="BS911" s="70">
        <f t="shared" ref="BS911:ED911" si="1215">AVERAGE(BS882:BS910)</f>
        <v>6.7050000000000001</v>
      </c>
      <c r="BT911" s="70">
        <f t="shared" si="1215"/>
        <v>1046.97</v>
      </c>
      <c r="BU911" s="70">
        <f t="shared" si="1215"/>
        <v>15.42</v>
      </c>
      <c r="BV911" s="70">
        <f t="shared" si="1215"/>
        <v>31.504999999999999</v>
      </c>
      <c r="BW911" s="70">
        <f t="shared" si="1215"/>
        <v>3.2250000000000001</v>
      </c>
      <c r="BX911" s="70">
        <f t="shared" si="1215"/>
        <v>10.585000000000001</v>
      </c>
      <c r="BY911" s="70">
        <f t="shared" si="1215"/>
        <v>1.98</v>
      </c>
      <c r="BZ911" s="70">
        <f t="shared" si="1215"/>
        <v>0.31900000000000001</v>
      </c>
      <c r="CA911" s="70">
        <f t="shared" si="1215"/>
        <v>1.6</v>
      </c>
      <c r="CB911" s="70">
        <f t="shared" si="1215"/>
        <v>0.2525</v>
      </c>
      <c r="CC911" s="70">
        <f t="shared" si="1215"/>
        <v>1.4649999999999999</v>
      </c>
      <c r="CD911" s="70">
        <f t="shared" si="1215"/>
        <v>0.34250000000000003</v>
      </c>
      <c r="CE911" s="70">
        <f t="shared" si="1215"/>
        <v>0.91999999999999993</v>
      </c>
      <c r="CF911" s="70">
        <f t="shared" si="1215"/>
        <v>0.1585</v>
      </c>
      <c r="CG911" s="70">
        <f t="shared" si="1215"/>
        <v>1.4</v>
      </c>
      <c r="CH911" s="70">
        <f t="shared" si="1215"/>
        <v>0.14599999999999999</v>
      </c>
      <c r="CI911" s="70">
        <f t="shared" si="1215"/>
        <v>1.7999999999999998</v>
      </c>
      <c r="CJ911" s="70">
        <f t="shared" si="1215"/>
        <v>0.64650000000000007</v>
      </c>
      <c r="CK911" s="70">
        <f t="shared" si="1215"/>
        <v>14.870000000000001</v>
      </c>
      <c r="CL911" s="70">
        <f t="shared" si="1215"/>
        <v>10.99</v>
      </c>
      <c r="CM911" s="70">
        <f t="shared" si="1215"/>
        <v>5.1549999999999994</v>
      </c>
      <c r="CN911" s="70">
        <f t="shared" si="1215"/>
        <v>1.4013063987146803</v>
      </c>
      <c r="CO911" s="70">
        <f t="shared" si="1215"/>
        <v>11.187020740054551</v>
      </c>
      <c r="CP911" s="70">
        <f t="shared" si="1215"/>
        <v>8.9358111665741191</v>
      </c>
      <c r="CQ911" s="70">
        <f t="shared" si="1215"/>
        <v>7.7828061224489797</v>
      </c>
      <c r="CR911" s="70">
        <f t="shared" si="1215"/>
        <v>22.81202717307395</v>
      </c>
      <c r="CS911" s="70">
        <f t="shared" si="1215"/>
        <v>6.7751950078003116</v>
      </c>
      <c r="CT911" s="70">
        <f t="shared" si="1215"/>
        <v>1.4074011855228594</v>
      </c>
      <c r="CU911" s="70">
        <f t="shared" si="1215"/>
        <v>5.1346194871348345</v>
      </c>
      <c r="CV911" s="70">
        <f t="shared" si="1215"/>
        <v>4.8308629673512918E-2</v>
      </c>
      <c r="CW911" s="70">
        <f t="shared" si="1215"/>
        <v>33.270915793040857</v>
      </c>
      <c r="CX911" s="70">
        <f t="shared" si="1215"/>
        <v>2.1172436975550788</v>
      </c>
      <c r="CY911" s="70">
        <f t="shared" si="1215"/>
        <v>0.47009025786063308</v>
      </c>
      <c r="CZ911" s="70">
        <f t="shared" si="1215"/>
        <v>68.115850066334275</v>
      </c>
      <c r="DA911" s="70">
        <f t="shared" si="1215"/>
        <v>0.34700015618881186</v>
      </c>
      <c r="DB911" s="70">
        <f t="shared" si="1215"/>
        <v>7.6307597798107993</v>
      </c>
      <c r="DC911" s="70">
        <f t="shared" si="1215"/>
        <v>10.248849217563741</v>
      </c>
      <c r="DD911" s="70">
        <f t="shared" si="1215"/>
        <v>95.34236326880179</v>
      </c>
      <c r="DE911" s="70">
        <f t="shared" si="1215"/>
        <v>16.990314746779966</v>
      </c>
      <c r="DF911" s="70">
        <f t="shared" si="1215"/>
        <v>158.07402380860057</v>
      </c>
      <c r="DG911" s="70">
        <f t="shared" si="1215"/>
        <v>0.60318657717229662</v>
      </c>
      <c r="DH911" s="70">
        <f t="shared" si="1215"/>
        <v>77.792554703040636</v>
      </c>
      <c r="DI911" s="70">
        <f t="shared" si="1215"/>
        <v>12.997214039199665</v>
      </c>
      <c r="DJ911" s="70">
        <f t="shared" si="1215"/>
        <v>1.9891795454946806</v>
      </c>
      <c r="DK911" s="70">
        <f t="shared" si="1215"/>
        <v>23.060937988553405</v>
      </c>
      <c r="DL911" s="70" t="e">
        <f t="shared" si="1215"/>
        <v>#REF!</v>
      </c>
      <c r="DM911" s="70">
        <f t="shared" si="1215"/>
        <v>6.8542207918104623</v>
      </c>
      <c r="DN911" s="70">
        <f t="shared" si="1215"/>
        <v>9.6575342465753433</v>
      </c>
      <c r="DO911" s="70">
        <f t="shared" si="1215"/>
        <v>2.3230059327620305</v>
      </c>
      <c r="DP911" s="70">
        <f t="shared" si="1215"/>
        <v>1.4279244506201429</v>
      </c>
      <c r="DQ911" s="70">
        <f t="shared" si="1215"/>
        <v>0.12540171146016002</v>
      </c>
      <c r="DR911" s="70">
        <f t="shared" si="1215"/>
        <v>0.14589743801380037</v>
      </c>
      <c r="DS911" s="70">
        <f t="shared" si="1215"/>
        <v>100.00671773481992</v>
      </c>
      <c r="DT911" s="70">
        <f t="shared" si="1215"/>
        <v>17.762006251776072</v>
      </c>
      <c r="DU911" s="70">
        <f t="shared" si="1215"/>
        <v>0.18765880738120583</v>
      </c>
      <c r="DV911" s="70">
        <f t="shared" si="1215"/>
        <v>4.3656889610477881E-2</v>
      </c>
      <c r="DW911" s="70">
        <f t="shared" si="1215"/>
        <v>4.7712418300653592E-2</v>
      </c>
      <c r="DX911" s="70" t="e">
        <f t="shared" si="1215"/>
        <v>#REF!</v>
      </c>
      <c r="DY911" s="70">
        <f t="shared" si="1215"/>
        <v>12.501821588857021</v>
      </c>
      <c r="DZ911" s="70" t="e">
        <f t="shared" si="1215"/>
        <v>#REF!</v>
      </c>
      <c r="EA911" s="70">
        <f t="shared" si="1215"/>
        <v>25.638107416879798</v>
      </c>
      <c r="EB911" s="70">
        <f t="shared" si="1215"/>
        <v>1.2859489421911809</v>
      </c>
      <c r="EC911" s="70">
        <f t="shared" si="1215"/>
        <v>20.484659014932028</v>
      </c>
      <c r="ED911" s="70">
        <f t="shared" si="1215"/>
        <v>6.110642813598357</v>
      </c>
      <c r="EE911" s="70">
        <f t="shared" ref="EE911:EL911" si="1216">AVERAGE(EE882:EE910)</f>
        <v>6.5302612056638463</v>
      </c>
      <c r="EF911" s="70">
        <f t="shared" si="1216"/>
        <v>0.33610293592112461</v>
      </c>
      <c r="EG911" s="70">
        <f t="shared" si="1216"/>
        <v>6.8115850066334289</v>
      </c>
      <c r="EH911" s="70">
        <f t="shared" si="1216"/>
        <v>20.434755019900287</v>
      </c>
      <c r="EI911" s="70">
        <f t="shared" si="1216"/>
        <v>7.5396428709915089</v>
      </c>
      <c r="EJ911" s="70">
        <f t="shared" si="1216"/>
        <v>23.504512893031652</v>
      </c>
      <c r="EK911" s="70">
        <f t="shared" si="1216"/>
        <v>34.218040759610929</v>
      </c>
      <c r="EL911" s="70">
        <f t="shared" si="1216"/>
        <v>0.6</v>
      </c>
    </row>
    <row r="912" spans="2:142" s="48" customFormat="1">
      <c r="B912" s="48" t="s">
        <v>836</v>
      </c>
      <c r="C912" s="49"/>
      <c r="D912" s="49"/>
      <c r="E912" s="93"/>
      <c r="F912" s="93"/>
      <c r="G912" s="93"/>
      <c r="H912" s="93"/>
      <c r="I912" s="73">
        <f t="shared" ref="I912:S912" si="1217">STDEV(I882:I910)</f>
        <v>0.18682926005792858</v>
      </c>
      <c r="J912" s="73">
        <f t="shared" si="1217"/>
        <v>0.2263073676011054</v>
      </c>
      <c r="K912" s="73">
        <f t="shared" si="1217"/>
        <v>6.2647942539507756E-2</v>
      </c>
      <c r="L912" s="73">
        <f t="shared" si="1217"/>
        <v>0.50538114183472305</v>
      </c>
      <c r="M912" s="73">
        <f t="shared" si="1217"/>
        <v>1.7308057151642853E-2</v>
      </c>
      <c r="N912" s="73">
        <f t="shared" si="1217"/>
        <v>2.4832217274708406E-2</v>
      </c>
      <c r="O912" s="73">
        <f t="shared" si="1217"/>
        <v>7.7016505652081207E-2</v>
      </c>
      <c r="P912" s="73">
        <f t="shared" si="1217"/>
        <v>3.5157212365043794E-2</v>
      </c>
      <c r="Q912" s="73">
        <f t="shared" si="1217"/>
        <v>0.10798193609195693</v>
      </c>
      <c r="R912" s="73">
        <f t="shared" si="1217"/>
        <v>1.0069163529667798E-2</v>
      </c>
      <c r="S912" s="73">
        <f t="shared" si="1217"/>
        <v>0.5141965403360822</v>
      </c>
      <c r="V912" s="73">
        <f>STDEV(V882:V910)</f>
        <v>0.19537111225023673</v>
      </c>
      <c r="W912" s="73"/>
      <c r="X912" s="73">
        <f>STDEV(X882:X910)</f>
        <v>0.2364205984495435</v>
      </c>
      <c r="Y912" s="73"/>
      <c r="Z912" s="73">
        <f>STDEV(Z882:Z910)</f>
        <v>6.5916045473590645E-2</v>
      </c>
      <c r="AA912" s="73"/>
      <c r="AB912" s="73">
        <f>STDEV(AB882:AB910)</f>
        <v>0.21376903662613325</v>
      </c>
      <c r="AC912" s="73"/>
      <c r="AD912" s="73">
        <f>STDEV(AD882:AD910)</f>
        <v>1.7966110927326421E-2</v>
      </c>
      <c r="AE912" s="73"/>
      <c r="AF912" s="73">
        <f>STDEV(AF882:AF910)</f>
        <v>2.6115689678237412E-2</v>
      </c>
      <c r="AG912" s="73"/>
      <c r="AH912" s="73">
        <f>STDEV(AH882:AH910)</f>
        <v>8.1810121921625401E-2</v>
      </c>
      <c r="AI912" s="73"/>
      <c r="AJ912" s="73">
        <f>STDEV(AJ882:AJ910)</f>
        <v>3.6808123618365669E-2</v>
      </c>
      <c r="AK912" s="73"/>
      <c r="AL912" s="73">
        <f>STDEV(AL882:AL910)</f>
        <v>0.11006511448425531</v>
      </c>
      <c r="AM912" s="73"/>
      <c r="AN912" s="73">
        <f>STDEV(AN882:AN910)</f>
        <v>1.0533805110873382E-2</v>
      </c>
      <c r="AO912" s="73"/>
      <c r="AP912" s="73">
        <f>STDEV(AP882:AP910)</f>
        <v>0.21386655548183911</v>
      </c>
      <c r="AQ912" s="73"/>
      <c r="AR912" s="73"/>
      <c r="AS912" s="73"/>
      <c r="AT912" s="73"/>
      <c r="AU912" s="73"/>
      <c r="AV912" s="73"/>
      <c r="AW912" s="73"/>
      <c r="AX912" s="73">
        <f>STDEV(AX882:AX910)</f>
        <v>3.5428743209655953</v>
      </c>
      <c r="AY912" s="73">
        <f>STDEV(AY882:AY910)</f>
        <v>5.3315851301465678</v>
      </c>
      <c r="AZ912" s="73"/>
      <c r="BA912" s="73"/>
      <c r="BB912" s="73"/>
      <c r="BC912" s="73">
        <f>STDEV(BC882:BC910)</f>
        <v>0</v>
      </c>
      <c r="BD912" s="73">
        <f>STDEV(BD882:BD910)</f>
        <v>0.23334523779156074</v>
      </c>
      <c r="BE912" s="73"/>
      <c r="BF912" s="73"/>
      <c r="BG912" s="73" t="e">
        <f>STDEV(BG882:BG910)</f>
        <v>#DIV/0!</v>
      </c>
      <c r="BH912" s="73"/>
      <c r="BI912" s="73" t="e">
        <f>STDEV(BI882:BI910)</f>
        <v>#DIV/0!</v>
      </c>
      <c r="BJ912" s="73"/>
      <c r="BK912" s="73"/>
      <c r="BL912" s="73"/>
      <c r="BM912" s="73">
        <f>STDEV(BM882:BM910)</f>
        <v>2.7718585822512574</v>
      </c>
      <c r="BN912" s="73">
        <f>STDEV(BN882:BN910)</f>
        <v>3.5850313806157912</v>
      </c>
      <c r="BO912" s="73">
        <f>STDEV(BO882:BO910)</f>
        <v>0.97580735803743612</v>
      </c>
      <c r="BP912" s="73">
        <f>STDEV(BP882:BP910)</f>
        <v>3.0617723625377495</v>
      </c>
      <c r="BQ912" s="73">
        <f>STDEV(BQ882:BQ910)</f>
        <v>0.48083261120685211</v>
      </c>
      <c r="BR912" s="73"/>
      <c r="BS912" s="73">
        <f t="shared" ref="BS912:ED912" si="1218">STDEV(BS882:BS910)</f>
        <v>0.41719300090006295</v>
      </c>
      <c r="BT912" s="73">
        <f t="shared" si="1218"/>
        <v>46.753900372054524</v>
      </c>
      <c r="BU912" s="73">
        <f t="shared" si="1218"/>
        <v>1.6263455967290599</v>
      </c>
      <c r="BV912" s="73">
        <f t="shared" si="1218"/>
        <v>2.3829498525986637</v>
      </c>
      <c r="BW912" s="73">
        <f t="shared" si="1218"/>
        <v>0.28991378028648457</v>
      </c>
      <c r="BX912" s="73">
        <f t="shared" si="1218"/>
        <v>0.92630988335437758</v>
      </c>
      <c r="BY912" s="73">
        <f t="shared" si="1218"/>
        <v>2.8284271247461926E-2</v>
      </c>
      <c r="BZ912" s="73">
        <f t="shared" si="1218"/>
        <v>6.3639610306789482E-2</v>
      </c>
      <c r="CA912" s="73">
        <f t="shared" si="1218"/>
        <v>0.12727922061357852</v>
      </c>
      <c r="CB912" s="73">
        <f t="shared" si="1218"/>
        <v>1.2020815280171319E-2</v>
      </c>
      <c r="CC912" s="73">
        <f t="shared" si="1218"/>
        <v>7.7781745930520299E-2</v>
      </c>
      <c r="CD912" s="73">
        <f t="shared" si="1218"/>
        <v>3.181980515339463E-2</v>
      </c>
      <c r="CE912" s="73">
        <f t="shared" si="1218"/>
        <v>7.0710678118654738E-2</v>
      </c>
      <c r="CF912" s="73">
        <f t="shared" si="1218"/>
        <v>3.5355339059327407E-3</v>
      </c>
      <c r="CG912" s="73">
        <f t="shared" si="1218"/>
        <v>0.18384776310850234</v>
      </c>
      <c r="CH912" s="73" t="e">
        <f t="shared" si="1218"/>
        <v>#DIV/0!</v>
      </c>
      <c r="CI912" s="73">
        <f t="shared" si="1218"/>
        <v>0.38183766184073731</v>
      </c>
      <c r="CJ912" s="73">
        <f t="shared" si="1218"/>
        <v>2.8991378028648474E-2</v>
      </c>
      <c r="CK912" s="73">
        <f t="shared" si="1218"/>
        <v>0.67882250993908499</v>
      </c>
      <c r="CL912" s="73">
        <f t="shared" si="1218"/>
        <v>0.7495331880577395</v>
      </c>
      <c r="CM912" s="73">
        <f t="shared" si="1218"/>
        <v>2.12132034355966E-2</v>
      </c>
      <c r="CN912" s="73">
        <f t="shared" si="1218"/>
        <v>5.2413097748383541E-2</v>
      </c>
      <c r="CO912" s="73">
        <f t="shared" si="1218"/>
        <v>2.6307530968832227</v>
      </c>
      <c r="CP912" s="73">
        <f t="shared" si="1218"/>
        <v>0.76270159284753003</v>
      </c>
      <c r="CQ912" s="73">
        <f t="shared" si="1218"/>
        <v>0.71020939257338644</v>
      </c>
      <c r="CR912" s="73">
        <f t="shared" si="1218"/>
        <v>4.6977785859562342</v>
      </c>
      <c r="CS912" s="73">
        <f t="shared" si="1218"/>
        <v>3.5079556383357309E-2</v>
      </c>
      <c r="CT912" s="73">
        <f t="shared" si="1218"/>
        <v>5.9033265758659234E-2</v>
      </c>
      <c r="CU912" s="73">
        <f t="shared" si="1218"/>
        <v>3.3422024336939249E-2</v>
      </c>
      <c r="CV912" s="73">
        <f t="shared" si="1218"/>
        <v>2.5291821932603917E-3</v>
      </c>
      <c r="CW912" s="73">
        <f t="shared" si="1218"/>
        <v>1.0325035236563993</v>
      </c>
      <c r="CX912" s="73">
        <f t="shared" si="1218"/>
        <v>6.3599002802395124E-2</v>
      </c>
      <c r="CY912" s="73">
        <f t="shared" si="1218"/>
        <v>3.0130577453463925E-2</v>
      </c>
      <c r="CZ912" s="73">
        <f t="shared" si="1218"/>
        <v>4.1521408852649131</v>
      </c>
      <c r="DA912" s="73">
        <f t="shared" si="1218"/>
        <v>1.4414143479337388E-2</v>
      </c>
      <c r="DB912" s="73">
        <f t="shared" si="1218"/>
        <v>0.18664805268854875</v>
      </c>
      <c r="DC912" s="73">
        <f t="shared" si="1218"/>
        <v>0.28415212557129726</v>
      </c>
      <c r="DD912" s="73">
        <f t="shared" si="1218"/>
        <v>2.2482588831455494</v>
      </c>
      <c r="DE912" s="73">
        <f t="shared" si="1218"/>
        <v>0.39746411509376622</v>
      </c>
      <c r="DF912" s="73">
        <f t="shared" si="1218"/>
        <v>4.4122541869998431</v>
      </c>
      <c r="DG912" s="73">
        <f t="shared" si="1218"/>
        <v>2.6136717948375444E-3</v>
      </c>
      <c r="DH912" s="73">
        <f t="shared" si="1218"/>
        <v>14.962371452319571</v>
      </c>
      <c r="DI912" s="73">
        <f t="shared" si="1218"/>
        <v>0.87553984301668974</v>
      </c>
      <c r="DJ912" s="73">
        <f t="shared" si="1218"/>
        <v>6.316615967581303E-2</v>
      </c>
      <c r="DK912" s="73">
        <f t="shared" si="1218"/>
        <v>0.52500147937702601</v>
      </c>
      <c r="DL912" s="73" t="e">
        <f t="shared" si="1218"/>
        <v>#REF!</v>
      </c>
      <c r="DM912" s="73">
        <f t="shared" si="1218"/>
        <v>3.5288162681262426E-2</v>
      </c>
      <c r="DN912" s="73" t="e">
        <f t="shared" si="1218"/>
        <v>#DIV/0!</v>
      </c>
      <c r="DO912" s="73">
        <f t="shared" si="1218"/>
        <v>7.6827841362003629E-2</v>
      </c>
      <c r="DP912" s="73">
        <f t="shared" si="1218"/>
        <v>0.2077178481299374</v>
      </c>
      <c r="DQ912" s="73">
        <f t="shared" si="1218"/>
        <v>5.1078964136318378E-3</v>
      </c>
      <c r="DR912" s="73">
        <f t="shared" si="1218"/>
        <v>7.5113607859873918E-4</v>
      </c>
      <c r="DS912" s="73">
        <f t="shared" si="1218"/>
        <v>12.480999034816135</v>
      </c>
      <c r="DT912" s="73">
        <f t="shared" si="1218"/>
        <v>2.4440294912111327</v>
      </c>
      <c r="DU912" s="73">
        <f t="shared" si="1218"/>
        <v>1.3750206587458135E-2</v>
      </c>
      <c r="DV912" s="73">
        <f t="shared" si="1218"/>
        <v>2.3194274633269694E-3</v>
      </c>
      <c r="DW912" s="73">
        <f t="shared" si="1218"/>
        <v>6.7475549054402562E-2</v>
      </c>
      <c r="DX912" s="73" t="e">
        <f t="shared" si="1218"/>
        <v>#REF!</v>
      </c>
      <c r="DY912" s="73">
        <f t="shared" si="1218"/>
        <v>0.60042507823237656</v>
      </c>
      <c r="DZ912" s="73" t="e">
        <f t="shared" si="1218"/>
        <v>#REF!</v>
      </c>
      <c r="EA912" s="73">
        <f t="shared" si="1218"/>
        <v>3.7376792375251142</v>
      </c>
      <c r="EB912" s="73">
        <f t="shared" si="1218"/>
        <v>8.7983223023930246E-2</v>
      </c>
      <c r="EC912" s="73">
        <f t="shared" si="1218"/>
        <v>0.8611778947953419</v>
      </c>
      <c r="ED912" s="73">
        <f t="shared" si="1218"/>
        <v>0.43711416944161685</v>
      </c>
      <c r="EE912" s="73">
        <f t="shared" ref="EE912:EL912" si="1219">STDEV(EE882:EE910)</f>
        <v>0.2327835725154746</v>
      </c>
      <c r="EF912" s="73">
        <f t="shared" si="1219"/>
        <v>3.4073043219677947E-2</v>
      </c>
      <c r="EG912" s="73">
        <f t="shared" si="1219"/>
        <v>0.41521408852649166</v>
      </c>
      <c r="EH912" s="73">
        <f t="shared" si="1219"/>
        <v>1.2456422655794743</v>
      </c>
      <c r="EI912" s="73">
        <f t="shared" si="1219"/>
        <v>3.8816978949388417E-2</v>
      </c>
      <c r="EJ912" s="73">
        <f t="shared" si="1219"/>
        <v>1.5065288726731958</v>
      </c>
      <c r="EK912" s="73">
        <f t="shared" si="1219"/>
        <v>7.0466678789343389</v>
      </c>
      <c r="EL912" s="73">
        <f t="shared" si="1219"/>
        <v>0.12727922061357852</v>
      </c>
    </row>
    <row r="913" spans="1:142">
      <c r="B913" s="31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V913" s="58"/>
      <c r="W913" s="58"/>
      <c r="X913" s="58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8"/>
      <c r="AN913" s="58"/>
      <c r="AO913" s="58"/>
      <c r="AP913" s="58"/>
      <c r="AQ913" s="58"/>
      <c r="AR913" s="58"/>
      <c r="AS913" s="58"/>
      <c r="AT913" s="58"/>
      <c r="AU913" s="58"/>
      <c r="AV913" s="58"/>
      <c r="AW913" s="58"/>
      <c r="AX913" s="58"/>
      <c r="AY913" s="58"/>
      <c r="AZ913" s="58"/>
      <c r="BA913" s="58"/>
      <c r="BB913" s="58"/>
      <c r="BC913" s="58"/>
      <c r="BD913" s="58"/>
      <c r="BE913" s="58"/>
      <c r="BF913" s="58"/>
      <c r="BG913" s="58"/>
      <c r="BH913" s="58"/>
      <c r="BI913" s="58"/>
      <c r="BJ913" s="58"/>
      <c r="BK913" s="58"/>
      <c r="BL913" s="58"/>
      <c r="BM913" s="58"/>
      <c r="BN913" s="58"/>
      <c r="BO913" s="58"/>
      <c r="BP913" s="58"/>
      <c r="BQ913" s="58"/>
      <c r="BR913" s="58"/>
      <c r="BS913" s="58"/>
      <c r="BT913" s="58"/>
      <c r="BU913" s="58"/>
      <c r="BV913" s="58"/>
      <c r="BW913" s="58"/>
      <c r="BX913" s="58"/>
      <c r="BY913" s="58"/>
      <c r="BZ913" s="58"/>
      <c r="CA913" s="58"/>
      <c r="CB913" s="58"/>
      <c r="CC913" s="58"/>
      <c r="CD913" s="58"/>
      <c r="CE913" s="58"/>
      <c r="CF913" s="58"/>
      <c r="CG913" s="58"/>
      <c r="CH913" s="58"/>
      <c r="CI913" s="58"/>
      <c r="CJ913" s="58"/>
      <c r="CK913" s="58"/>
      <c r="CL913" s="58"/>
      <c r="CM913" s="58"/>
      <c r="CN913" s="58"/>
      <c r="CO913" s="58"/>
      <c r="CP913" s="58"/>
      <c r="CQ913" s="58"/>
      <c r="CR913" s="58"/>
      <c r="CS913" s="58"/>
      <c r="CT913" s="58"/>
      <c r="CU913" s="58"/>
      <c r="CV913" s="58"/>
      <c r="CW913" s="58"/>
      <c r="CX913" s="58"/>
      <c r="CY913" s="58"/>
      <c r="CZ913" s="58"/>
      <c r="DA913" s="58"/>
      <c r="DB913" s="58"/>
      <c r="DC913" s="58"/>
      <c r="DD913" s="58"/>
      <c r="DE913" s="58"/>
      <c r="DF913" s="58"/>
      <c r="DG913" s="58"/>
      <c r="DH913" s="58"/>
      <c r="DI913" s="58"/>
      <c r="DJ913" s="58"/>
      <c r="DK913" s="58"/>
      <c r="DL913" s="58"/>
      <c r="DM913" s="58"/>
      <c r="DN913" s="58"/>
      <c r="DO913" s="58"/>
      <c r="DP913" s="58"/>
      <c r="DQ913" s="58"/>
      <c r="DR913" s="58"/>
      <c r="DS913" s="58"/>
      <c r="DT913" s="58"/>
      <c r="DU913" s="58"/>
      <c r="DV913" s="58"/>
      <c r="DW913" s="58"/>
      <c r="DX913" s="58"/>
      <c r="DY913" s="58"/>
      <c r="DZ913" s="58"/>
      <c r="EA913" s="58"/>
      <c r="EB913" s="58"/>
      <c r="EC913" s="58"/>
      <c r="ED913" s="58"/>
      <c r="EE913" s="58"/>
      <c r="EF913" s="58"/>
      <c r="EG913" s="58"/>
      <c r="EH913" s="58"/>
      <c r="EI913" s="58"/>
      <c r="EJ913" s="58"/>
      <c r="EK913" s="58"/>
      <c r="EL913" s="58"/>
    </row>
    <row r="914" spans="1:142" s="30" customFormat="1">
      <c r="B914" s="31" t="s">
        <v>837</v>
      </c>
      <c r="C914" s="30" t="s">
        <v>530</v>
      </c>
      <c r="D914" s="37"/>
      <c r="E914" s="16"/>
      <c r="F914" s="16"/>
      <c r="G914" s="8">
        <v>14.83506496</v>
      </c>
      <c r="H914" s="8">
        <v>-91.329963030000002</v>
      </c>
      <c r="I914" s="64">
        <v>3.61</v>
      </c>
      <c r="J914" s="64">
        <v>3.99</v>
      </c>
      <c r="K914" s="64">
        <v>0.47070000000000001</v>
      </c>
      <c r="L914" s="64">
        <v>74.78</v>
      </c>
      <c r="M914" s="64">
        <v>0.10489999999999999</v>
      </c>
      <c r="N914" s="64">
        <v>6.7100000000000007E-2</v>
      </c>
      <c r="O914" s="64">
        <v>0.60299999999999998</v>
      </c>
      <c r="P914" s="64">
        <v>3.49E-2</v>
      </c>
      <c r="Q914" s="64">
        <v>12.12</v>
      </c>
      <c r="R914" s="64">
        <v>0</v>
      </c>
      <c r="S914" s="64">
        <v>95.780600000000007</v>
      </c>
      <c r="T914" s="31"/>
      <c r="V914" s="64">
        <f t="shared" ref="V914:V920" si="1220">I914/$S914*100</f>
        <v>3.7690304717239185</v>
      </c>
      <c r="W914" s="64"/>
      <c r="X914" s="64">
        <f t="shared" ref="X914:X920" si="1221">J914/$S914*100</f>
        <v>4.1657705213790681</v>
      </c>
      <c r="Y914" s="64"/>
      <c r="Z914" s="64">
        <f t="shared" ref="Z914:Z920" si="1222">K914/$S914*100</f>
        <v>0.49143563519125999</v>
      </c>
      <c r="AA914" s="64"/>
      <c r="AB914" s="64">
        <f t="shared" ref="AB914:AB920" si="1223">L914/$S914*100</f>
        <v>78.074265561084388</v>
      </c>
      <c r="AC914" s="64"/>
      <c r="AD914" s="64">
        <f t="shared" ref="AD914:AD920" si="1224">M914/$S914*100</f>
        <v>0.10952113476006622</v>
      </c>
      <c r="AE914" s="64"/>
      <c r="AF914" s="64">
        <f t="shared" ref="AF914:AF920" si="1225">N914/$S914*100</f>
        <v>7.0055940347001383E-2</v>
      </c>
      <c r="AG914" s="64"/>
      <c r="AH914" s="64">
        <f t="shared" ref="AH914:AH920" si="1226">O914/$S914*100</f>
        <v>0.62956381563698693</v>
      </c>
      <c r="AI914" s="64"/>
      <c r="AJ914" s="64">
        <f t="shared" ref="AJ914:AJ920" si="1227">P914/$S914*100</f>
        <v>3.6437441402538719E-2</v>
      </c>
      <c r="AK914" s="64"/>
      <c r="AL914" s="64">
        <f t="shared" ref="AL914:AL920" si="1228">Q914/$S914*100</f>
        <v>12.653919478474762</v>
      </c>
      <c r="AM914" s="64"/>
      <c r="AN914" s="64">
        <f t="shared" ref="AN914:AN920" si="1229">R914/$S914*100</f>
        <v>0</v>
      </c>
      <c r="AO914" s="64"/>
      <c r="AP914" s="64">
        <f t="shared" ref="AP914:AP920" si="1230">V914+X914</f>
        <v>7.9348009931029866</v>
      </c>
      <c r="AQ914" s="64">
        <f t="shared" ref="AQ914:AQ920" si="1231">AD914/X914</f>
        <v>2.6290726817042608E-2</v>
      </c>
      <c r="AR914" s="64">
        <f t="shared" ref="AR914:AR920" si="1232">AB914/AD914</f>
        <v>712.86939942802667</v>
      </c>
      <c r="AS914" s="64">
        <f t="shared" ref="AS914:AS920" si="1233">AB914/X914</f>
        <v>18.74185463659148</v>
      </c>
      <c r="AT914" s="64">
        <f t="shared" ref="AT914:AT920" si="1234">AF914/AH914</f>
        <v>0.11127694859038145</v>
      </c>
      <c r="AU914" s="64">
        <f t="shared" ref="AU914:AU920" si="1235">Z914/AF914</f>
        <v>7.0149031296572266</v>
      </c>
      <c r="AV914" s="64">
        <f t="shared" ref="AV914:AV920" si="1236">Z914/AD914</f>
        <v>4.4871306005719731</v>
      </c>
      <c r="AW914" s="64">
        <f t="shared" ref="AW914:AW920" si="1237">Z914/AB914</f>
        <v>6.2944637603637339E-3</v>
      </c>
      <c r="AX914" s="64">
        <f t="shared" ref="AX914:AX920" si="1238">AF914/(Z914+AF914)*100</f>
        <v>12.476757158795094</v>
      </c>
      <c r="AY914" s="64">
        <v>64.760000000000005</v>
      </c>
      <c r="AZ914" s="64"/>
      <c r="BA914" s="64"/>
      <c r="BB914" s="64"/>
      <c r="BC914" s="64">
        <v>8576.41</v>
      </c>
      <c r="BD914" s="64">
        <v>8.07</v>
      </c>
      <c r="BE914" s="64"/>
      <c r="BF914" s="64"/>
      <c r="BG914" s="84">
        <v>15.54</v>
      </c>
      <c r="BH914" s="84"/>
      <c r="BI914" s="84">
        <v>0.57999999999999996</v>
      </c>
      <c r="BJ914" s="84"/>
      <c r="BK914" s="84"/>
      <c r="BL914" s="84"/>
      <c r="BM914" s="64">
        <v>284.73</v>
      </c>
      <c r="BN914" s="64">
        <v>150.09</v>
      </c>
      <c r="BO914" s="64">
        <v>20.71</v>
      </c>
      <c r="BP914" s="64">
        <v>102.66</v>
      </c>
      <c r="BQ914" s="64">
        <v>13.22</v>
      </c>
      <c r="BR914" s="64"/>
      <c r="BS914" s="64">
        <v>13.11</v>
      </c>
      <c r="BT914" s="64">
        <v>2258.3000000000002</v>
      </c>
      <c r="BU914" s="64">
        <v>33.159999999999997</v>
      </c>
      <c r="BV914" s="64">
        <v>66.83</v>
      </c>
      <c r="BW914" s="64">
        <v>7.06</v>
      </c>
      <c r="BX914" s="64">
        <v>23.85</v>
      </c>
      <c r="BY914" s="64">
        <v>4.41</v>
      </c>
      <c r="BZ914" s="64">
        <v>0.59</v>
      </c>
      <c r="CA914" s="64">
        <v>2.77</v>
      </c>
      <c r="CB914" s="64">
        <v>0.61399999999999999</v>
      </c>
      <c r="CC914" s="64">
        <v>3.97</v>
      </c>
      <c r="CD914" s="64">
        <v>0.58799999999999997</v>
      </c>
      <c r="CE914" s="64">
        <v>1.78</v>
      </c>
      <c r="CF914" s="64">
        <v>0.28799999999999998</v>
      </c>
      <c r="CG914" s="64">
        <v>2.29</v>
      </c>
      <c r="CH914" s="64">
        <v>0.27200000000000002</v>
      </c>
      <c r="CI914" s="64">
        <v>4.6100000000000003</v>
      </c>
      <c r="CJ914" s="64">
        <v>1.21</v>
      </c>
      <c r="CK914" s="64">
        <v>29.87</v>
      </c>
      <c r="CL914" s="64">
        <v>22.17</v>
      </c>
      <c r="CM914" s="64">
        <v>10.029999999999999</v>
      </c>
      <c r="CN914" s="67">
        <f>BU914/CL914</f>
        <v>1.4957149300857011</v>
      </c>
      <c r="CO914" s="67">
        <f>BU914/CG914</f>
        <v>14.480349344978164</v>
      </c>
      <c r="CP914" s="67">
        <f>BM914/BU914</f>
        <v>8.5865500603136322</v>
      </c>
      <c r="CQ914" s="67">
        <f>BU914/BY914</f>
        <v>7.5192743764172327</v>
      </c>
      <c r="CR914" s="67">
        <f>BV914/CG914</f>
        <v>29.183406113537117</v>
      </c>
      <c r="CS914" s="67">
        <f>BP914/BS914</f>
        <v>7.8306636155606411</v>
      </c>
      <c r="CT914" s="67">
        <f>CK914/BX914</f>
        <v>1.2524109014675051</v>
      </c>
      <c r="CU914" s="67">
        <f>AY914/BO914</f>
        <v>3.1269917914051186</v>
      </c>
      <c r="CV914" s="67">
        <f>BQ914/BM914</f>
        <v>4.6429951181821374E-2</v>
      </c>
      <c r="CW914" s="67">
        <f>BT914/BV914</f>
        <v>33.791710309741141</v>
      </c>
      <c r="CX914" s="67">
        <f>BV914/CK914</f>
        <v>2.2373619015734851</v>
      </c>
      <c r="CY914" s="67">
        <f>CM914/CL914</f>
        <v>0.4524131709517365</v>
      </c>
      <c r="CZ914" s="67">
        <f>BT914/BU914</f>
        <v>68.103136308805801</v>
      </c>
      <c r="DA914" s="67">
        <f>CM914/CK914</f>
        <v>0.33578841647137592</v>
      </c>
      <c r="DB914" s="67">
        <f>BT914/BM914</f>
        <v>7.9313735819899556</v>
      </c>
      <c r="DC914" s="67">
        <f>BQ914/CJ914</f>
        <v>10.925619834710744</v>
      </c>
      <c r="DD914" s="67">
        <f>BT914/CL914</f>
        <v>101.86287776274244</v>
      </c>
      <c r="DE914" s="67">
        <f>CL914/CJ914</f>
        <v>18.32231404958678</v>
      </c>
      <c r="DF914" s="67">
        <f>BT914/BQ914</f>
        <v>170.82450832072618</v>
      </c>
      <c r="DG914" s="67">
        <f>BQ914/CL914</f>
        <v>0.59630130807397386</v>
      </c>
      <c r="DH914" s="67">
        <f>BM914/CI914</f>
        <v>61.76355748373102</v>
      </c>
      <c r="DI914" s="67">
        <f>BM914/BX914</f>
        <v>11.938364779874213</v>
      </c>
      <c r="DJ914" s="67">
        <f>BM914/BN914</f>
        <v>1.8970617629422348</v>
      </c>
      <c r="DK914" s="67">
        <f>BT914/BP914</f>
        <v>21.99785700370154</v>
      </c>
      <c r="DL914" s="67" t="e">
        <f>(#REF!*0.59933)/BP914*10000</f>
        <v>#REF!</v>
      </c>
      <c r="DM914" s="67">
        <f>BP914/BQ914</f>
        <v>7.7655068078668679</v>
      </c>
      <c r="DN914" s="67">
        <f>CC914/CH914</f>
        <v>14.595588235294118</v>
      </c>
      <c r="DO914" s="67">
        <f>BU914/BQ914</f>
        <v>2.5083207261724656</v>
      </c>
      <c r="DP914" s="67">
        <f>BY914/CG914</f>
        <v>1.9257641921397379</v>
      </c>
      <c r="DQ914" s="67">
        <f>CJ914/CM914</f>
        <v>0.12063808574277168</v>
      </c>
      <c r="DR914" s="67">
        <f>BQ914/BP914</f>
        <v>0.12877459575297098</v>
      </c>
      <c r="DS914" s="67">
        <f>BV914/BZ914</f>
        <v>113.27118644067797</v>
      </c>
      <c r="DT914" s="67">
        <f>BV914/CI914</f>
        <v>14.496746203904554</v>
      </c>
      <c r="DU914" s="67">
        <f>BY914/BX914</f>
        <v>0.18490566037735848</v>
      </c>
      <c r="DV914" s="67">
        <f>BY914/BP914</f>
        <v>4.2957334891876101E-2</v>
      </c>
      <c r="DW914" s="67">
        <f>CH914/CI914</f>
        <v>5.900216919739696E-2</v>
      </c>
      <c r="DX914" s="67" t="e">
        <f>(#REF!*0.83014)/BU914</f>
        <v>#REF!</v>
      </c>
      <c r="DY914" s="67">
        <f>BM914/CL914</f>
        <v>12.843031123139378</v>
      </c>
      <c r="DZ914" s="67" t="e">
        <f>BQ914/(#REF!*0.59933)</f>
        <v>#REF!</v>
      </c>
      <c r="EA914" s="67">
        <f>BP914/CI914</f>
        <v>22.268980477223426</v>
      </c>
      <c r="EB914" s="67">
        <f>BQ914/CM914</f>
        <v>1.3180458624127618</v>
      </c>
      <c r="EC914" s="67">
        <f>BM914/BS914</f>
        <v>21.718535469107554</v>
      </c>
      <c r="ED914" s="67">
        <f>BV914/CM914</f>
        <v>6.6630109670987041</v>
      </c>
      <c r="EE914" s="67">
        <f>BN914/BX914</f>
        <v>6.293081761006289</v>
      </c>
      <c r="EF914" s="67">
        <f>CM914/BU914</f>
        <v>0.30247285886610376</v>
      </c>
      <c r="EG914" s="67">
        <f>BT914/BU914*0.1</f>
        <v>6.8103136308805805</v>
      </c>
      <c r="EH914" s="67">
        <f>BT914/BU914*0.3</f>
        <v>20.43094089264174</v>
      </c>
      <c r="EI914" s="67">
        <f>DM914*1.1</f>
        <v>8.5420574886535547</v>
      </c>
      <c r="EJ914" s="67">
        <f>CY914*50</f>
        <v>22.620658547586824</v>
      </c>
      <c r="EK914" s="67">
        <f>CR914*1.5</f>
        <v>43.775109170305676</v>
      </c>
      <c r="EL914" s="67">
        <f>CI914/3</f>
        <v>1.5366666666666668</v>
      </c>
    </row>
    <row r="915" spans="1:142" s="30" customFormat="1">
      <c r="A915" s="30" t="s">
        <v>805</v>
      </c>
      <c r="B915" s="31" t="s">
        <v>838</v>
      </c>
      <c r="C915" s="30" t="s">
        <v>530</v>
      </c>
      <c r="D915" s="37"/>
      <c r="E915" s="16"/>
      <c r="F915" s="16"/>
      <c r="G915" s="16"/>
      <c r="H915" s="16"/>
      <c r="I915" s="64">
        <v>3.82</v>
      </c>
      <c r="J915" s="64">
        <v>3.95</v>
      </c>
      <c r="K915" s="64">
        <v>0.59130000000000005</v>
      </c>
      <c r="L915" s="64">
        <v>74.900000000000006</v>
      </c>
      <c r="M915" s="64">
        <v>0.1231</v>
      </c>
      <c r="N915" s="64">
        <v>7.4300000000000005E-2</v>
      </c>
      <c r="O915" s="64">
        <v>0.58150000000000002</v>
      </c>
      <c r="P915" s="64">
        <v>7.8200000000000006E-2</v>
      </c>
      <c r="Q915" s="64">
        <v>12.22</v>
      </c>
      <c r="R915" s="64">
        <v>1.9E-2</v>
      </c>
      <c r="S915" s="64">
        <v>96.357500000000002</v>
      </c>
      <c r="T915" s="31"/>
      <c r="V915" s="64">
        <f t="shared" si="1220"/>
        <v>3.9644033936123284</v>
      </c>
      <c r="W915" s="64"/>
      <c r="X915" s="64">
        <f t="shared" si="1221"/>
        <v>4.0993176452274085</v>
      </c>
      <c r="Y915" s="64"/>
      <c r="Z915" s="64">
        <f t="shared" si="1222"/>
        <v>0.61365228446151054</v>
      </c>
      <c r="AA915" s="64"/>
      <c r="AB915" s="64">
        <f t="shared" si="1223"/>
        <v>77.731364968995678</v>
      </c>
      <c r="AC915" s="64"/>
      <c r="AD915" s="64">
        <f t="shared" si="1224"/>
        <v>0.12775341826012507</v>
      </c>
      <c r="AE915" s="64"/>
      <c r="AF915" s="64">
        <f t="shared" si="1225"/>
        <v>7.7108683807695297E-2</v>
      </c>
      <c r="AG915" s="64"/>
      <c r="AH915" s="64">
        <f t="shared" si="1226"/>
        <v>0.60348182549360452</v>
      </c>
      <c r="AI915" s="64"/>
      <c r="AJ915" s="64">
        <f t="shared" si="1227"/>
        <v>8.1156111356147684E-2</v>
      </c>
      <c r="AK915" s="64"/>
      <c r="AL915" s="64">
        <f t="shared" si="1228"/>
        <v>12.68193965181745</v>
      </c>
      <c r="AM915" s="64"/>
      <c r="AN915" s="64">
        <f t="shared" si="1229"/>
        <v>1.9718236774511583E-2</v>
      </c>
      <c r="AO915" s="64"/>
      <c r="AP915" s="64">
        <f t="shared" si="1230"/>
        <v>8.0637210388397378</v>
      </c>
      <c r="AQ915" s="64">
        <f t="shared" si="1231"/>
        <v>3.116455696202532E-2</v>
      </c>
      <c r="AR915" s="64">
        <f t="shared" si="1232"/>
        <v>608.44841592201465</v>
      </c>
      <c r="AS915" s="64">
        <f t="shared" si="1233"/>
        <v>18.962025316455698</v>
      </c>
      <c r="AT915" s="64">
        <f t="shared" si="1234"/>
        <v>0.12777300085984522</v>
      </c>
      <c r="AU915" s="64">
        <f t="shared" si="1235"/>
        <v>7.9582772543741598</v>
      </c>
      <c r="AV915" s="64">
        <f t="shared" si="1236"/>
        <v>4.8034118602761975</v>
      </c>
      <c r="AW915" s="64">
        <f t="shared" si="1237"/>
        <v>7.8945260347129502E-3</v>
      </c>
      <c r="AX915" s="64">
        <f t="shared" si="1238"/>
        <v>11.162860576923075</v>
      </c>
      <c r="AY915" s="64">
        <v>64.790000000000006</v>
      </c>
      <c r="AZ915" s="64"/>
      <c r="BA915" s="64"/>
      <c r="BB915" s="64"/>
      <c r="BC915" s="64">
        <v>8576.41</v>
      </c>
      <c r="BD915" s="64">
        <v>7.24</v>
      </c>
      <c r="BE915" s="64"/>
      <c r="BF915" s="64"/>
      <c r="BG915" s="84" t="s">
        <v>839</v>
      </c>
      <c r="BH915" s="84"/>
      <c r="BI915" s="84">
        <v>1.78</v>
      </c>
      <c r="BJ915" s="84"/>
      <c r="BK915" s="84"/>
      <c r="BL915" s="84"/>
      <c r="BM915" s="64">
        <v>265.44</v>
      </c>
      <c r="BN915" s="64">
        <v>132.4</v>
      </c>
      <c r="BO915" s="64">
        <v>17.66</v>
      </c>
      <c r="BP915" s="64">
        <v>117.74</v>
      </c>
      <c r="BQ915" s="64">
        <v>12.49</v>
      </c>
      <c r="BR915" s="64"/>
      <c r="BS915" s="64">
        <v>13.7</v>
      </c>
      <c r="BT915" s="64">
        <v>1907.19</v>
      </c>
      <c r="BU915" s="64">
        <v>26.55</v>
      </c>
      <c r="BV915" s="64">
        <v>70.64</v>
      </c>
      <c r="BW915" s="64">
        <v>6.14</v>
      </c>
      <c r="BX915" s="64">
        <v>20.65</v>
      </c>
      <c r="BY915" s="64">
        <v>3.91</v>
      </c>
      <c r="BZ915" s="64">
        <v>0.504</v>
      </c>
      <c r="CA915" s="64">
        <v>3.32</v>
      </c>
      <c r="CB915" s="64">
        <v>0.40400000000000003</v>
      </c>
      <c r="CC915" s="64">
        <v>2.14</v>
      </c>
      <c r="CD915" s="64">
        <v>0.52200000000000002</v>
      </c>
      <c r="CE915" s="64">
        <v>1.62</v>
      </c>
      <c r="CF915" s="64">
        <v>0.28499999999999998</v>
      </c>
      <c r="CG915" s="64">
        <v>1.93</v>
      </c>
      <c r="CH915" s="64">
        <v>0.34899999999999998</v>
      </c>
      <c r="CI915" s="64">
        <v>4.95</v>
      </c>
      <c r="CJ915" s="64">
        <v>1.23</v>
      </c>
      <c r="CK915" s="64">
        <v>27.71</v>
      </c>
      <c r="CL915" s="64">
        <v>23.38</v>
      </c>
      <c r="CM915" s="64">
        <v>8.9</v>
      </c>
      <c r="CN915" s="67">
        <f>BU915/CL915</f>
        <v>1.1355859709153122</v>
      </c>
      <c r="CO915" s="67">
        <f>BU915/CG915</f>
        <v>13.756476683937825</v>
      </c>
      <c r="CP915" s="67">
        <f>BM915/BU915</f>
        <v>9.9977401129943502</v>
      </c>
      <c r="CQ915" s="67">
        <f>BU915/BY915</f>
        <v>6.7902813299232738</v>
      </c>
      <c r="CR915" s="67">
        <f>BV915/CG915</f>
        <v>36.601036269430054</v>
      </c>
      <c r="CS915" s="67">
        <f>BP915/BS915</f>
        <v>8.5941605839416066</v>
      </c>
      <c r="CT915" s="67">
        <f>CK915/BX915</f>
        <v>1.3418886198547217</v>
      </c>
      <c r="CU915" s="67">
        <f>AY915/BO915</f>
        <v>3.6687429218573051</v>
      </c>
      <c r="CV915" s="67">
        <f>BQ915/BM915</f>
        <v>4.7053948161543097E-2</v>
      </c>
      <c r="CW915" s="67">
        <f>BT915/BV915</f>
        <v>26.998725934314837</v>
      </c>
      <c r="CX915" s="67">
        <f>BV915/CK915</f>
        <v>2.549260194875496</v>
      </c>
      <c r="CY915" s="67">
        <f>CM915/CL915</f>
        <v>0.38066723695466215</v>
      </c>
      <c r="CZ915" s="67">
        <f>BT915/BU915</f>
        <v>71.833898305084745</v>
      </c>
      <c r="DA915" s="67">
        <f>CM915/CK915</f>
        <v>0.32118368819920606</v>
      </c>
      <c r="DB915" s="67">
        <f>BT915/BM915</f>
        <v>7.1850135623869802</v>
      </c>
      <c r="DC915" s="67">
        <f>BQ915/CJ915</f>
        <v>10.154471544715447</v>
      </c>
      <c r="DD915" s="67">
        <f>BT915/CL915</f>
        <v>81.573567151411467</v>
      </c>
      <c r="DE915" s="67">
        <f>CL915/CJ915</f>
        <v>19.008130081300813</v>
      </c>
      <c r="DF915" s="67">
        <f>BT915/BQ915</f>
        <v>152.69735788630905</v>
      </c>
      <c r="DG915" s="67">
        <f>BQ915/CL915</f>
        <v>0.53421727972626176</v>
      </c>
      <c r="DH915" s="67">
        <f>BM915/CI915</f>
        <v>53.624242424242425</v>
      </c>
      <c r="DI915" s="67">
        <f>BM915/BX915</f>
        <v>12.854237288135595</v>
      </c>
      <c r="DJ915" s="67">
        <f>BM915/BN915</f>
        <v>2.0048338368580061</v>
      </c>
      <c r="DK915" s="67">
        <f>BT915/BP915</f>
        <v>16.198318328520472</v>
      </c>
      <c r="DL915" s="67" t="e">
        <f>(#REF!*0.59933)/BP915*10000</f>
        <v>#REF!</v>
      </c>
      <c r="DM915" s="67">
        <f>BP915/BQ915</f>
        <v>9.4267413931144919</v>
      </c>
      <c r="DN915" s="67">
        <f>CC915/CH915</f>
        <v>6.1318051575931243</v>
      </c>
      <c r="DO915" s="67">
        <f>BU915/BQ915</f>
        <v>2.1257005604483585</v>
      </c>
      <c r="DP915" s="67">
        <f>BY915/CG915</f>
        <v>2.0259067357512954</v>
      </c>
      <c r="DQ915" s="67">
        <f>CJ915/CM915</f>
        <v>0.13820224719101123</v>
      </c>
      <c r="DR915" s="67">
        <f>BQ915/BP915</f>
        <v>0.10608119585527434</v>
      </c>
      <c r="DS915" s="67">
        <f>BV915/BZ915</f>
        <v>140.15873015873015</v>
      </c>
      <c r="DT915" s="67">
        <f>BV915/CI915</f>
        <v>14.27070707070707</v>
      </c>
      <c r="DU915" s="67">
        <f>BY915/BX915</f>
        <v>0.18934624697336563</v>
      </c>
      <c r="DV915" s="67">
        <f>BY915/BP915</f>
        <v>3.3208765075590285E-2</v>
      </c>
      <c r="DW915" s="67">
        <f>CH915/CI915</f>
        <v>7.0505050505050501E-2</v>
      </c>
      <c r="DX915" s="67" t="e">
        <f>(#REF!*0.83014)/BU915</f>
        <v>#REF!</v>
      </c>
      <c r="DY915" s="67">
        <f>BM915/CL915</f>
        <v>11.353293413173652</v>
      </c>
      <c r="DZ915" s="67" t="e">
        <f>BQ915/(#REF!*0.59933)</f>
        <v>#REF!</v>
      </c>
      <c r="EA915" s="67">
        <f>BP915/CI915</f>
        <v>23.785858585858584</v>
      </c>
      <c r="EB915" s="67">
        <f>BQ915/CM915</f>
        <v>1.4033707865168539</v>
      </c>
      <c r="EC915" s="67">
        <f>BM915/BS915</f>
        <v>19.375182481751825</v>
      </c>
      <c r="ED915" s="67">
        <f>BV915/CM915</f>
        <v>7.9370786516853933</v>
      </c>
      <c r="EE915" s="67">
        <f>BN915/BX915</f>
        <v>6.411622276029056</v>
      </c>
      <c r="EF915" s="67">
        <f>CM915/BU915</f>
        <v>0.3352165725047081</v>
      </c>
      <c r="EG915" s="67">
        <f>BT915/BU915*0.1</f>
        <v>7.1833898305084745</v>
      </c>
      <c r="EH915" s="67">
        <f>BT915/BU915*0.3</f>
        <v>21.550169491525423</v>
      </c>
      <c r="EI915" s="67">
        <f>DM915*1.1</f>
        <v>10.369415532425942</v>
      </c>
      <c r="EJ915" s="67">
        <f>CY915*50</f>
        <v>19.033361847733108</v>
      </c>
      <c r="EK915" s="67">
        <f>CR915*1.5</f>
        <v>54.901554404145081</v>
      </c>
      <c r="EL915" s="67">
        <f>CI915/3</f>
        <v>1.6500000000000001</v>
      </c>
    </row>
    <row r="916" spans="1:142" s="30" customFormat="1">
      <c r="B916" s="31" t="s">
        <v>840</v>
      </c>
      <c r="C916" s="30" t="s">
        <v>530</v>
      </c>
      <c r="D916" s="37"/>
      <c r="E916" s="16"/>
      <c r="F916" s="16"/>
      <c r="G916" s="16"/>
      <c r="H916" s="16"/>
      <c r="I916" s="64">
        <v>3.66</v>
      </c>
      <c r="J916" s="64">
        <v>4.13</v>
      </c>
      <c r="K916" s="64">
        <v>0.51929999999999998</v>
      </c>
      <c r="L916" s="64">
        <v>74.42</v>
      </c>
      <c r="M916" s="64">
        <v>5.74E-2</v>
      </c>
      <c r="N916" s="64">
        <v>8.8200000000000001E-2</v>
      </c>
      <c r="O916" s="64">
        <v>0.58789999999999998</v>
      </c>
      <c r="P916" s="64">
        <v>7.0800000000000002E-2</v>
      </c>
      <c r="Q916" s="64">
        <v>12.18</v>
      </c>
      <c r="R916" s="64">
        <v>1.2999999999999999E-2</v>
      </c>
      <c r="S916" s="64">
        <v>95.726699999999994</v>
      </c>
      <c r="T916" s="31"/>
      <c r="V916" s="64">
        <f t="shared" si="1220"/>
        <v>3.82338469831301</v>
      </c>
      <c r="W916" s="64"/>
      <c r="X916" s="64">
        <f t="shared" si="1221"/>
        <v>4.3143657934515662</v>
      </c>
      <c r="Y916" s="64"/>
      <c r="Z916" s="64">
        <f t="shared" si="1222"/>
        <v>0.54248187809670656</v>
      </c>
      <c r="AA916" s="64"/>
      <c r="AB916" s="64">
        <f t="shared" si="1223"/>
        <v>77.742155532364549</v>
      </c>
      <c r="AC916" s="64"/>
      <c r="AD916" s="64">
        <f t="shared" si="1224"/>
        <v>5.9962372044581082E-2</v>
      </c>
      <c r="AE916" s="64"/>
      <c r="AF916" s="64">
        <f t="shared" si="1225"/>
        <v>9.2137303385575825E-2</v>
      </c>
      <c r="AG916" s="64"/>
      <c r="AH916" s="64">
        <f t="shared" si="1226"/>
        <v>0.61414422517437672</v>
      </c>
      <c r="AI916" s="64"/>
      <c r="AJ916" s="64">
        <f t="shared" si="1227"/>
        <v>7.3960556459169699E-2</v>
      </c>
      <c r="AK916" s="64"/>
      <c r="AL916" s="64">
        <f t="shared" si="1228"/>
        <v>12.723722848484279</v>
      </c>
      <c r="AM916" s="64"/>
      <c r="AN916" s="64">
        <f t="shared" si="1229"/>
        <v>1.3580328163406865E-2</v>
      </c>
      <c r="AO916" s="64"/>
      <c r="AP916" s="64">
        <f t="shared" si="1230"/>
        <v>8.1377504917645762</v>
      </c>
      <c r="AQ916" s="64">
        <f t="shared" si="1231"/>
        <v>1.389830508474576E-2</v>
      </c>
      <c r="AR916" s="64">
        <f t="shared" si="1232"/>
        <v>1296.5156794425091</v>
      </c>
      <c r="AS916" s="64">
        <f t="shared" si="1233"/>
        <v>18.019370460048428</v>
      </c>
      <c r="AT916" s="64">
        <f t="shared" si="1234"/>
        <v>0.15002551454328969</v>
      </c>
      <c r="AU916" s="64">
        <f t="shared" si="1235"/>
        <v>5.8877551020408152</v>
      </c>
      <c r="AV916" s="64">
        <f t="shared" si="1236"/>
        <v>9.047038327526133</v>
      </c>
      <c r="AW916" s="64">
        <f t="shared" si="1237"/>
        <v>6.977962913195376E-3</v>
      </c>
      <c r="AX916" s="64">
        <f t="shared" si="1238"/>
        <v>14.518518518518523</v>
      </c>
      <c r="AY916" s="64"/>
      <c r="AZ916" s="64"/>
      <c r="BA916" s="64"/>
      <c r="BB916" s="64"/>
      <c r="BC916" s="64"/>
      <c r="BD916" s="64"/>
      <c r="BE916" s="64"/>
      <c r="BF916" s="64"/>
      <c r="BG916" s="84"/>
      <c r="BH916" s="84"/>
      <c r="BI916" s="84"/>
      <c r="BJ916" s="84"/>
      <c r="BK916" s="84"/>
      <c r="BL916" s="84"/>
      <c r="BM916" s="64"/>
      <c r="BN916" s="64"/>
      <c r="BO916" s="64"/>
      <c r="BP916" s="64"/>
      <c r="BQ916" s="64"/>
      <c r="BR916" s="64"/>
      <c r="BS916" s="64"/>
      <c r="BT916" s="64"/>
      <c r="BU916" s="64"/>
      <c r="BV916" s="64"/>
      <c r="BW916" s="64"/>
      <c r="BX916" s="64"/>
      <c r="BY916" s="64"/>
      <c r="BZ916" s="64"/>
      <c r="CA916" s="64"/>
      <c r="CB916" s="64"/>
      <c r="CC916" s="64"/>
      <c r="CD916" s="64"/>
      <c r="CE916" s="64"/>
      <c r="CF916" s="64"/>
      <c r="CG916" s="64"/>
      <c r="CH916" s="64"/>
      <c r="CI916" s="64"/>
      <c r="CJ916" s="64"/>
      <c r="CK916" s="64"/>
      <c r="CL916" s="64"/>
      <c r="CM916" s="64"/>
      <c r="CN916" s="67"/>
      <c r="CO916" s="67"/>
      <c r="CP916" s="67"/>
      <c r="CQ916" s="67"/>
      <c r="CR916" s="67"/>
      <c r="CS916" s="67"/>
      <c r="CT916" s="67"/>
      <c r="CU916" s="67"/>
      <c r="CV916" s="67"/>
      <c r="CW916" s="67"/>
      <c r="CX916" s="67"/>
      <c r="CY916" s="67"/>
      <c r="CZ916" s="67"/>
      <c r="DA916" s="67"/>
      <c r="DB916" s="67"/>
      <c r="DC916" s="67"/>
      <c r="DD916" s="67"/>
      <c r="DE916" s="67"/>
      <c r="DF916" s="67"/>
      <c r="DG916" s="67"/>
      <c r="DH916" s="67"/>
      <c r="DI916" s="67"/>
      <c r="DJ916" s="67"/>
      <c r="DK916" s="67"/>
      <c r="DL916" s="67"/>
      <c r="DM916" s="67"/>
      <c r="DN916" s="67"/>
      <c r="DO916" s="67"/>
      <c r="DP916" s="67"/>
      <c r="DQ916" s="67"/>
      <c r="DR916" s="67"/>
      <c r="DS916" s="67"/>
      <c r="DT916" s="67"/>
      <c r="DU916" s="67"/>
      <c r="DV916" s="67"/>
      <c r="DW916" s="67"/>
      <c r="DX916" s="67"/>
      <c r="DY916" s="67"/>
      <c r="DZ916" s="67"/>
      <c r="EA916" s="67"/>
      <c r="EB916" s="67"/>
      <c r="EC916" s="67"/>
      <c r="ED916" s="67"/>
      <c r="EE916" s="67"/>
      <c r="EF916" s="67"/>
      <c r="EG916" s="67"/>
      <c r="EH916" s="67"/>
      <c r="EI916" s="67"/>
      <c r="EJ916" s="67"/>
      <c r="EK916" s="67"/>
      <c r="EL916" s="67"/>
    </row>
    <row r="917" spans="1:142" s="30" customFormat="1">
      <c r="B917" s="31" t="s">
        <v>841</v>
      </c>
      <c r="C917" s="30" t="s">
        <v>530</v>
      </c>
      <c r="D917" s="37"/>
      <c r="E917" s="16"/>
      <c r="F917" s="16"/>
      <c r="G917" s="16"/>
      <c r="H917" s="16"/>
      <c r="I917" s="64">
        <v>3.59</v>
      </c>
      <c r="J917" s="64">
        <v>4</v>
      </c>
      <c r="K917" s="64">
        <v>0.62260000000000004</v>
      </c>
      <c r="L917" s="64">
        <v>75.05</v>
      </c>
      <c r="M917" s="64">
        <v>8.8700000000000001E-2</v>
      </c>
      <c r="N917" s="64">
        <v>8.8900000000000007E-2</v>
      </c>
      <c r="O917" s="64">
        <v>0.64190000000000003</v>
      </c>
      <c r="P917" s="64">
        <v>5.3400000000000003E-2</v>
      </c>
      <c r="Q917" s="64">
        <v>12.38</v>
      </c>
      <c r="R917" s="64">
        <v>0</v>
      </c>
      <c r="S917" s="64">
        <v>96.515500000000003</v>
      </c>
      <c r="T917" s="31"/>
      <c r="V917" s="64">
        <f t="shared" si="1220"/>
        <v>3.7196098036066743</v>
      </c>
      <c r="W917" s="64"/>
      <c r="X917" s="64">
        <f t="shared" si="1221"/>
        <v>4.1444120374447628</v>
      </c>
      <c r="Y917" s="64"/>
      <c r="Z917" s="64">
        <f t="shared" si="1222"/>
        <v>0.64507773362827736</v>
      </c>
      <c r="AA917" s="64"/>
      <c r="AB917" s="64">
        <f t="shared" si="1223"/>
        <v>77.759530852557361</v>
      </c>
      <c r="AC917" s="64"/>
      <c r="AD917" s="64">
        <f t="shared" si="1224"/>
        <v>9.1902336930337614E-2</v>
      </c>
      <c r="AE917" s="64"/>
      <c r="AF917" s="64">
        <f t="shared" si="1225"/>
        <v>9.2109557532209854E-2</v>
      </c>
      <c r="AG917" s="64"/>
      <c r="AH917" s="64">
        <f t="shared" si="1226"/>
        <v>0.66507452170894832</v>
      </c>
      <c r="AI917" s="64"/>
      <c r="AJ917" s="64">
        <f t="shared" si="1227"/>
        <v>5.5327900699887585E-2</v>
      </c>
      <c r="AK917" s="64"/>
      <c r="AL917" s="64">
        <f t="shared" si="1228"/>
        <v>12.826955255891543</v>
      </c>
      <c r="AM917" s="64"/>
      <c r="AN917" s="64">
        <f t="shared" si="1229"/>
        <v>0</v>
      </c>
      <c r="AO917" s="64"/>
      <c r="AP917" s="64">
        <f t="shared" si="1230"/>
        <v>7.8640218410514375</v>
      </c>
      <c r="AQ917" s="64">
        <f t="shared" si="1231"/>
        <v>2.2175E-2</v>
      </c>
      <c r="AR917" s="64">
        <f t="shared" si="1232"/>
        <v>846.11048478015789</v>
      </c>
      <c r="AS917" s="64">
        <f t="shared" si="1233"/>
        <v>18.762499999999999</v>
      </c>
      <c r="AT917" s="64">
        <f t="shared" si="1234"/>
        <v>0.13849509269356597</v>
      </c>
      <c r="AU917" s="64">
        <f t="shared" si="1235"/>
        <v>7.0033745781777279</v>
      </c>
      <c r="AV917" s="64">
        <f t="shared" si="1236"/>
        <v>7.019165727170237</v>
      </c>
      <c r="AW917" s="64">
        <f t="shared" si="1237"/>
        <v>8.2958027981345772E-3</v>
      </c>
      <c r="AX917" s="64">
        <f t="shared" si="1238"/>
        <v>12.494729444834855</v>
      </c>
      <c r="AY917" s="64"/>
      <c r="AZ917" s="64"/>
      <c r="BA917" s="64"/>
      <c r="BB917" s="64"/>
      <c r="BC917" s="64"/>
      <c r="BD917" s="64"/>
      <c r="BE917" s="64"/>
      <c r="BF917" s="64"/>
      <c r="BG917" s="64"/>
      <c r="BH917" s="64"/>
      <c r="BI917" s="64"/>
      <c r="BJ917" s="64"/>
      <c r="BK917" s="64"/>
      <c r="BL917" s="64"/>
      <c r="BM917" s="64"/>
      <c r="BN917" s="64"/>
      <c r="BO917" s="64"/>
      <c r="BP917" s="64"/>
      <c r="BQ917" s="64"/>
      <c r="BR917" s="64"/>
      <c r="BS917" s="64"/>
      <c r="BT917" s="64"/>
      <c r="BU917" s="64"/>
      <c r="BV917" s="64"/>
      <c r="BW917" s="64"/>
      <c r="BX917" s="64"/>
      <c r="BY917" s="64"/>
      <c r="BZ917" s="64"/>
      <c r="CA917" s="64"/>
      <c r="CB917" s="64"/>
      <c r="CC917" s="64"/>
      <c r="CD917" s="64"/>
      <c r="CE917" s="64"/>
      <c r="CF917" s="64"/>
      <c r="CG917" s="64"/>
      <c r="CH917" s="64"/>
      <c r="CI917" s="64"/>
      <c r="CJ917" s="64"/>
      <c r="CK917" s="64"/>
      <c r="CL917" s="64"/>
      <c r="CM917" s="64"/>
      <c r="CN917" s="64"/>
      <c r="CO917" s="64"/>
      <c r="CP917" s="64"/>
      <c r="CQ917" s="64"/>
      <c r="CR917" s="64"/>
      <c r="CS917" s="64"/>
      <c r="CT917" s="64"/>
      <c r="CU917" s="64"/>
      <c r="CV917" s="64"/>
      <c r="CW917" s="64"/>
      <c r="CX917" s="64"/>
      <c r="CY917" s="64"/>
      <c r="CZ917" s="64"/>
      <c r="DA917" s="64"/>
      <c r="DB917" s="64"/>
      <c r="DC917" s="64"/>
      <c r="DD917" s="64"/>
      <c r="DE917" s="64"/>
      <c r="DF917" s="64"/>
      <c r="DG917" s="64"/>
      <c r="DH917" s="64"/>
      <c r="DI917" s="64"/>
      <c r="DJ917" s="64"/>
      <c r="DK917" s="64"/>
      <c r="DL917" s="64"/>
      <c r="DM917" s="64"/>
      <c r="DN917" s="64"/>
      <c r="DO917" s="64"/>
      <c r="DP917" s="64"/>
      <c r="DQ917" s="64"/>
      <c r="DR917" s="64"/>
      <c r="DS917" s="64"/>
      <c r="DT917" s="64"/>
      <c r="DU917" s="64"/>
      <c r="DV917" s="64"/>
      <c r="DW917" s="64"/>
      <c r="DX917" s="64"/>
      <c r="DY917" s="64"/>
      <c r="DZ917" s="64"/>
      <c r="EA917" s="64"/>
      <c r="EB917" s="64"/>
      <c r="EC917" s="64"/>
      <c r="ED917" s="64"/>
      <c r="EE917" s="64"/>
      <c r="EF917" s="64"/>
      <c r="EG917" s="64"/>
      <c r="EH917" s="64"/>
      <c r="EI917" s="64"/>
      <c r="EJ917" s="64"/>
      <c r="EK917" s="64"/>
      <c r="EL917" s="64"/>
    </row>
    <row r="918" spans="1:142" s="30" customFormat="1">
      <c r="B918" s="31" t="s">
        <v>842</v>
      </c>
      <c r="C918" s="30" t="s">
        <v>530</v>
      </c>
      <c r="D918" s="37"/>
      <c r="E918" s="16"/>
      <c r="F918" s="16"/>
      <c r="G918" s="16"/>
      <c r="H918" s="16"/>
      <c r="I918" s="64">
        <v>3.51</v>
      </c>
      <c r="J918" s="64">
        <v>4.12</v>
      </c>
      <c r="K918" s="64">
        <v>0.5403</v>
      </c>
      <c r="L918" s="64">
        <v>74.73</v>
      </c>
      <c r="M918" s="64">
        <v>9.1300000000000006E-2</v>
      </c>
      <c r="N918" s="64">
        <v>0.12130000000000001</v>
      </c>
      <c r="O918" s="64">
        <v>0.58660000000000001</v>
      </c>
      <c r="P918" s="64">
        <v>0.05</v>
      </c>
      <c r="Q918" s="64">
        <v>12.17</v>
      </c>
      <c r="R918" s="64">
        <v>2.5899999999999999E-2</v>
      </c>
      <c r="S918" s="64">
        <v>95.945499999999996</v>
      </c>
      <c r="T918" s="31"/>
      <c r="V918" s="64">
        <f t="shared" si="1220"/>
        <v>3.6583268626459811</v>
      </c>
      <c r="W918" s="64"/>
      <c r="X918" s="64">
        <f t="shared" si="1221"/>
        <v>4.294104465555967</v>
      </c>
      <c r="Y918" s="64"/>
      <c r="Z918" s="64">
        <f t="shared" si="1222"/>
        <v>0.56313219483977894</v>
      </c>
      <c r="AA918" s="64"/>
      <c r="AB918" s="64">
        <f t="shared" si="1223"/>
        <v>77.887967648300346</v>
      </c>
      <c r="AC918" s="64"/>
      <c r="AD918" s="64">
        <f t="shared" si="1224"/>
        <v>9.5158188763412574E-2</v>
      </c>
      <c r="AE918" s="64"/>
      <c r="AF918" s="64">
        <f t="shared" si="1225"/>
        <v>0.12642593972619875</v>
      </c>
      <c r="AG918" s="64"/>
      <c r="AH918" s="64">
        <f t="shared" si="1226"/>
        <v>0.6113887571590122</v>
      </c>
      <c r="AI918" s="64"/>
      <c r="AJ918" s="64">
        <f t="shared" si="1227"/>
        <v>5.2112918271310288E-2</v>
      </c>
      <c r="AK918" s="64"/>
      <c r="AL918" s="64">
        <f t="shared" si="1228"/>
        <v>12.68428430723692</v>
      </c>
      <c r="AM918" s="64"/>
      <c r="AN918" s="64">
        <f t="shared" si="1229"/>
        <v>2.6994491664538725E-2</v>
      </c>
      <c r="AO918" s="64"/>
      <c r="AP918" s="64">
        <f t="shared" si="1230"/>
        <v>7.9524313282019481</v>
      </c>
      <c r="AQ918" s="64">
        <f t="shared" si="1231"/>
        <v>2.2160194174757283E-2</v>
      </c>
      <c r="AR918" s="64">
        <f t="shared" si="1232"/>
        <v>818.51040525739324</v>
      </c>
      <c r="AS918" s="64">
        <f t="shared" si="1233"/>
        <v>18.138349514563107</v>
      </c>
      <c r="AT918" s="64">
        <f t="shared" si="1234"/>
        <v>0.20678486191612686</v>
      </c>
      <c r="AU918" s="64">
        <f t="shared" si="1235"/>
        <v>4.4542456718878816</v>
      </c>
      <c r="AV918" s="64">
        <f t="shared" si="1236"/>
        <v>5.9178532311062435</v>
      </c>
      <c r="AW918" s="64">
        <f t="shared" si="1237"/>
        <v>7.2300281011641919E-3</v>
      </c>
      <c r="AX918" s="64">
        <f t="shared" si="1238"/>
        <v>18.334340991535672</v>
      </c>
      <c r="AY918" s="64"/>
      <c r="AZ918" s="64"/>
      <c r="BA918" s="64"/>
      <c r="BB918" s="64"/>
      <c r="BC918" s="64"/>
      <c r="BD918" s="64"/>
      <c r="BE918" s="64"/>
      <c r="BF918" s="64"/>
      <c r="BG918" s="64"/>
      <c r="BH918" s="64"/>
      <c r="BI918" s="64"/>
      <c r="BJ918" s="64"/>
      <c r="BK918" s="64"/>
      <c r="BL918" s="64"/>
      <c r="BM918" s="64"/>
      <c r="BN918" s="64"/>
      <c r="BO918" s="64"/>
      <c r="BP918" s="64"/>
      <c r="BQ918" s="64"/>
      <c r="BR918" s="64"/>
      <c r="BS918" s="64"/>
      <c r="BT918" s="64"/>
      <c r="BU918" s="64"/>
      <c r="BV918" s="64"/>
      <c r="BW918" s="64"/>
      <c r="BX918" s="64"/>
      <c r="BY918" s="64"/>
      <c r="BZ918" s="64"/>
      <c r="CA918" s="64"/>
      <c r="CB918" s="64"/>
      <c r="CC918" s="64"/>
      <c r="CD918" s="64"/>
      <c r="CE918" s="64"/>
      <c r="CF918" s="64"/>
      <c r="CG918" s="64"/>
      <c r="CH918" s="64"/>
      <c r="CI918" s="64"/>
      <c r="CJ918" s="64"/>
      <c r="CK918" s="64"/>
      <c r="CL918" s="64"/>
      <c r="CM918" s="64"/>
      <c r="CN918" s="64"/>
      <c r="CO918" s="64"/>
      <c r="CP918" s="64"/>
      <c r="CQ918" s="64"/>
      <c r="CR918" s="64"/>
      <c r="CS918" s="64"/>
      <c r="CT918" s="64"/>
      <c r="CU918" s="64"/>
      <c r="CV918" s="64"/>
      <c r="CW918" s="64"/>
      <c r="CX918" s="64"/>
      <c r="CY918" s="64"/>
      <c r="CZ918" s="64"/>
      <c r="DA918" s="64"/>
      <c r="DB918" s="64"/>
      <c r="DC918" s="64"/>
      <c r="DD918" s="64"/>
      <c r="DE918" s="64"/>
      <c r="DF918" s="64"/>
      <c r="DG918" s="64"/>
      <c r="DH918" s="64"/>
      <c r="DI918" s="64"/>
      <c r="DJ918" s="64"/>
      <c r="DK918" s="64"/>
      <c r="DL918" s="64"/>
      <c r="DM918" s="64"/>
      <c r="DN918" s="64"/>
      <c r="DO918" s="64"/>
      <c r="DP918" s="64"/>
      <c r="DQ918" s="64"/>
      <c r="DR918" s="64"/>
      <c r="DS918" s="64"/>
      <c r="DT918" s="64"/>
      <c r="DU918" s="64"/>
      <c r="DV918" s="64"/>
      <c r="DW918" s="64"/>
      <c r="DX918" s="64"/>
      <c r="DY918" s="64"/>
      <c r="DZ918" s="64"/>
      <c r="EA918" s="64"/>
      <c r="EB918" s="64"/>
      <c r="EC918" s="64"/>
      <c r="ED918" s="64"/>
      <c r="EE918" s="64"/>
      <c r="EF918" s="64"/>
      <c r="EG918" s="64"/>
      <c r="EH918" s="64"/>
      <c r="EI918" s="64"/>
      <c r="EJ918" s="64"/>
      <c r="EK918" s="64"/>
      <c r="EL918" s="64"/>
    </row>
    <row r="919" spans="1:142" s="30" customFormat="1">
      <c r="B919" s="31" t="s">
        <v>843</v>
      </c>
      <c r="C919" s="30" t="s">
        <v>530</v>
      </c>
      <c r="D919" s="37"/>
      <c r="E919" s="16"/>
      <c r="F919" s="16"/>
      <c r="G919" s="16"/>
      <c r="H919" s="16"/>
      <c r="I919" s="64">
        <v>3.64</v>
      </c>
      <c r="J919" s="64">
        <v>4.0599999999999996</v>
      </c>
      <c r="K919" s="64">
        <v>0.60170000000000001</v>
      </c>
      <c r="L919" s="64">
        <v>74.86</v>
      </c>
      <c r="M919" s="64">
        <v>6.6799999999999998E-2</v>
      </c>
      <c r="N919" s="64">
        <v>7.8100000000000003E-2</v>
      </c>
      <c r="O919" s="64">
        <v>0.62029999999999996</v>
      </c>
      <c r="P919" s="64">
        <v>6.8900000000000003E-2</v>
      </c>
      <c r="Q919" s="64">
        <v>12.13</v>
      </c>
      <c r="R919" s="64">
        <v>1.1599999999999999E-2</v>
      </c>
      <c r="S919" s="64">
        <v>96.137500000000003</v>
      </c>
      <c r="T919" s="31"/>
      <c r="V919" s="64">
        <f t="shared" si="1220"/>
        <v>3.786243661422442</v>
      </c>
      <c r="W919" s="64"/>
      <c r="X919" s="64">
        <f t="shared" si="1221"/>
        <v>4.2231179300481081</v>
      </c>
      <c r="Y919" s="64"/>
      <c r="Z919" s="64">
        <f t="shared" si="1222"/>
        <v>0.62587439864777017</v>
      </c>
      <c r="AA919" s="64"/>
      <c r="AB919" s="64">
        <f t="shared" si="1223"/>
        <v>77.867637498374719</v>
      </c>
      <c r="AC919" s="64"/>
      <c r="AD919" s="64">
        <f t="shared" si="1224"/>
        <v>6.9483812248082172E-2</v>
      </c>
      <c r="AE919" s="64"/>
      <c r="AF919" s="64">
        <f t="shared" si="1225"/>
        <v>8.1237810427772714E-2</v>
      </c>
      <c r="AG919" s="64"/>
      <c r="AH919" s="64">
        <f t="shared" si="1226"/>
        <v>0.64522168768690669</v>
      </c>
      <c r="AI919" s="64"/>
      <c r="AJ919" s="64">
        <f t="shared" si="1227"/>
        <v>7.1668183591210508E-2</v>
      </c>
      <c r="AK919" s="64"/>
      <c r="AL919" s="64">
        <f t="shared" si="1228"/>
        <v>12.617344948641268</v>
      </c>
      <c r="AM919" s="64"/>
      <c r="AN919" s="64">
        <f t="shared" si="1229"/>
        <v>1.2066051228708879E-2</v>
      </c>
      <c r="AO919" s="64"/>
      <c r="AP919" s="64">
        <f t="shared" si="1230"/>
        <v>8.0093615914705509</v>
      </c>
      <c r="AQ919" s="64">
        <f t="shared" si="1231"/>
        <v>1.6453201970443351E-2</v>
      </c>
      <c r="AR919" s="64">
        <f t="shared" si="1232"/>
        <v>1120.6586826347304</v>
      </c>
      <c r="AS919" s="64">
        <f t="shared" si="1233"/>
        <v>18.438423645320196</v>
      </c>
      <c r="AT919" s="64">
        <f t="shared" si="1234"/>
        <v>0.12590681928099307</v>
      </c>
      <c r="AU919" s="64">
        <f t="shared" si="1235"/>
        <v>7.7042253521126778</v>
      </c>
      <c r="AV919" s="64">
        <f t="shared" si="1236"/>
        <v>9.0074850299401206</v>
      </c>
      <c r="AW919" s="64">
        <f t="shared" si="1237"/>
        <v>8.037670317926798E-3</v>
      </c>
      <c r="AX919" s="64">
        <f t="shared" si="1238"/>
        <v>11.488673139158575</v>
      </c>
      <c r="AY919" s="64"/>
      <c r="AZ919" s="64"/>
      <c r="BA919" s="64"/>
      <c r="BB919" s="64"/>
      <c r="BC919" s="64"/>
      <c r="BD919" s="64"/>
      <c r="BE919" s="64"/>
      <c r="BF919" s="64"/>
      <c r="BG919" s="64"/>
      <c r="BH919" s="64"/>
      <c r="BI919" s="64"/>
      <c r="BJ919" s="64"/>
      <c r="BK919" s="64"/>
      <c r="BL919" s="64"/>
      <c r="BM919" s="64"/>
      <c r="BN919" s="64"/>
      <c r="BO919" s="64"/>
      <c r="BP919" s="64"/>
      <c r="BQ919" s="64"/>
      <c r="BR919" s="64"/>
      <c r="BS919" s="64"/>
      <c r="BT919" s="64"/>
      <c r="BU919" s="64"/>
      <c r="BV919" s="64"/>
      <c r="BW919" s="64"/>
      <c r="BX919" s="64"/>
      <c r="BY919" s="64"/>
      <c r="BZ919" s="64"/>
      <c r="CA919" s="64"/>
      <c r="CB919" s="64"/>
      <c r="CC919" s="64"/>
      <c r="CD919" s="64"/>
      <c r="CE919" s="64"/>
      <c r="CF919" s="64"/>
      <c r="CG919" s="64"/>
      <c r="CH919" s="64"/>
      <c r="CI919" s="64"/>
      <c r="CJ919" s="64"/>
      <c r="CK919" s="64"/>
      <c r="CL919" s="64"/>
      <c r="CM919" s="64"/>
      <c r="CN919" s="64"/>
      <c r="CO919" s="64"/>
      <c r="CP919" s="64"/>
      <c r="CQ919" s="64"/>
      <c r="CR919" s="64"/>
      <c r="CS919" s="64"/>
      <c r="CT919" s="64"/>
      <c r="CU919" s="64"/>
      <c r="CV919" s="64"/>
      <c r="CW919" s="64"/>
      <c r="CX919" s="64"/>
      <c r="CY919" s="64"/>
      <c r="CZ919" s="64"/>
      <c r="DA919" s="64"/>
      <c r="DB919" s="64"/>
      <c r="DC919" s="64"/>
      <c r="DD919" s="64"/>
      <c r="DE919" s="64"/>
      <c r="DF919" s="64"/>
      <c r="DG919" s="64"/>
      <c r="DH919" s="64"/>
      <c r="DI919" s="64"/>
      <c r="DJ919" s="64"/>
      <c r="DK919" s="64"/>
      <c r="DL919" s="64"/>
      <c r="DM919" s="64"/>
      <c r="DN919" s="64"/>
      <c r="DO919" s="64"/>
      <c r="DP919" s="64"/>
      <c r="DQ919" s="64"/>
      <c r="DR919" s="64"/>
      <c r="DS919" s="64"/>
      <c r="DT919" s="64"/>
      <c r="DU919" s="64"/>
      <c r="DV919" s="64"/>
      <c r="DW919" s="64"/>
      <c r="DX919" s="64"/>
      <c r="DY919" s="64"/>
      <c r="DZ919" s="64"/>
      <c r="EA919" s="64"/>
      <c r="EB919" s="64"/>
      <c r="EC919" s="64"/>
      <c r="ED919" s="64"/>
      <c r="EE919" s="64"/>
      <c r="EF919" s="64"/>
      <c r="EG919" s="64"/>
      <c r="EH919" s="64"/>
      <c r="EI919" s="64"/>
      <c r="EJ919" s="64"/>
      <c r="EK919" s="64"/>
      <c r="EL919" s="64"/>
    </row>
    <row r="920" spans="1:142" s="30" customFormat="1">
      <c r="B920" s="31" t="s">
        <v>844</v>
      </c>
      <c r="C920" s="30" t="s">
        <v>530</v>
      </c>
      <c r="D920" s="37"/>
      <c r="E920" s="16"/>
      <c r="F920" s="16"/>
      <c r="G920" s="16"/>
      <c r="H920" s="16"/>
      <c r="I920" s="64">
        <v>3.5</v>
      </c>
      <c r="J920" s="64">
        <v>3.92</v>
      </c>
      <c r="K920" s="64">
        <v>0.57340000000000002</v>
      </c>
      <c r="L920" s="64">
        <v>73.77</v>
      </c>
      <c r="M920" s="64">
        <v>8.4500000000000006E-2</v>
      </c>
      <c r="N920" s="64">
        <v>9.8400000000000001E-2</v>
      </c>
      <c r="O920" s="64">
        <v>0.64780000000000004</v>
      </c>
      <c r="P920" s="64">
        <v>6.4399999999999999E-2</v>
      </c>
      <c r="Q920" s="64">
        <v>12.16</v>
      </c>
      <c r="R920" s="64">
        <v>1.0200000000000001E-2</v>
      </c>
      <c r="S920" s="64">
        <v>94.828699999999998</v>
      </c>
      <c r="T920" s="31"/>
      <c r="V920" s="64">
        <f t="shared" si="1220"/>
        <v>3.6908657400133085</v>
      </c>
      <c r="W920" s="64"/>
      <c r="X920" s="64">
        <f t="shared" si="1221"/>
        <v>4.1337696288149051</v>
      </c>
      <c r="Y920" s="64"/>
      <c r="Z920" s="64">
        <f t="shared" si="1222"/>
        <v>0.60466926152103739</v>
      </c>
      <c r="AA920" s="64"/>
      <c r="AB920" s="64">
        <f t="shared" si="1223"/>
        <v>77.792904468794774</v>
      </c>
      <c r="AC920" s="64"/>
      <c r="AD920" s="64">
        <f t="shared" si="1224"/>
        <v>8.9108044294607017E-2</v>
      </c>
      <c r="AE920" s="64"/>
      <c r="AF920" s="64">
        <f t="shared" si="1225"/>
        <v>0.10376605394780272</v>
      </c>
      <c r="AG920" s="64"/>
      <c r="AH920" s="64">
        <f t="shared" si="1226"/>
        <v>0.68312652182303468</v>
      </c>
      <c r="AI920" s="64"/>
      <c r="AJ920" s="64">
        <f t="shared" si="1227"/>
        <v>6.791192961624487E-2</v>
      </c>
      <c r="AK920" s="64"/>
      <c r="AL920" s="64">
        <f t="shared" si="1228"/>
        <v>12.823122113874808</v>
      </c>
      <c r="AM920" s="64"/>
      <c r="AN920" s="64">
        <f t="shared" si="1229"/>
        <v>1.0756237299467357E-2</v>
      </c>
      <c r="AO920" s="64"/>
      <c r="AP920" s="64">
        <f t="shared" si="1230"/>
        <v>7.8246353688282131</v>
      </c>
      <c r="AQ920" s="64">
        <f t="shared" si="1231"/>
        <v>2.1556122448979594E-2</v>
      </c>
      <c r="AR920" s="64">
        <f t="shared" si="1232"/>
        <v>873.01775147928981</v>
      </c>
      <c r="AS920" s="64">
        <f t="shared" si="1233"/>
        <v>18.818877551020407</v>
      </c>
      <c r="AT920" s="64">
        <f t="shared" si="1234"/>
        <v>0.15189873417721517</v>
      </c>
      <c r="AU920" s="64">
        <f t="shared" si="1235"/>
        <v>5.8272357723577235</v>
      </c>
      <c r="AV920" s="64">
        <f t="shared" si="1236"/>
        <v>6.7857988165680467</v>
      </c>
      <c r="AW920" s="64">
        <f t="shared" si="1237"/>
        <v>7.7728073742713852E-3</v>
      </c>
      <c r="AX920" s="64">
        <f t="shared" si="1238"/>
        <v>14.64721643346234</v>
      </c>
      <c r="AY920" s="64"/>
      <c r="AZ920" s="64"/>
      <c r="BA920" s="64"/>
      <c r="BB920" s="64"/>
      <c r="BC920" s="64"/>
      <c r="BD920" s="64"/>
      <c r="BE920" s="64"/>
      <c r="BF920" s="64"/>
      <c r="BG920" s="64"/>
      <c r="BH920" s="64"/>
      <c r="BI920" s="64"/>
      <c r="BJ920" s="64"/>
      <c r="BK920" s="64"/>
      <c r="BL920" s="64"/>
      <c r="BM920" s="64"/>
      <c r="BN920" s="64"/>
      <c r="BO920" s="64"/>
      <c r="BP920" s="64"/>
      <c r="BQ920" s="64"/>
      <c r="BR920" s="64"/>
      <c r="BS920" s="64"/>
      <c r="BT920" s="64"/>
      <c r="BU920" s="64"/>
      <c r="BV920" s="64"/>
      <c r="BW920" s="64"/>
      <c r="BX920" s="64"/>
      <c r="BY920" s="64"/>
      <c r="BZ920" s="64"/>
      <c r="CA920" s="64"/>
      <c r="CB920" s="64"/>
      <c r="CC920" s="64"/>
      <c r="CD920" s="64"/>
      <c r="CE920" s="64"/>
      <c r="CF920" s="64"/>
      <c r="CG920" s="64"/>
      <c r="CH920" s="64"/>
      <c r="CI920" s="64"/>
      <c r="CJ920" s="64"/>
      <c r="CK920" s="64"/>
      <c r="CL920" s="64"/>
      <c r="CM920" s="64"/>
      <c r="CN920" s="64"/>
      <c r="CO920" s="64"/>
      <c r="CP920" s="64"/>
      <c r="CQ920" s="64"/>
      <c r="CR920" s="64"/>
      <c r="CS920" s="64"/>
      <c r="CT920" s="64"/>
      <c r="CU920" s="64"/>
      <c r="CV920" s="64"/>
      <c r="CW920" s="64"/>
      <c r="CX920" s="64"/>
      <c r="CY920" s="64"/>
      <c r="CZ920" s="64"/>
      <c r="DA920" s="64"/>
      <c r="DB920" s="64"/>
      <c r="DC920" s="64"/>
      <c r="DD920" s="64"/>
      <c r="DE920" s="64"/>
      <c r="DF920" s="64"/>
      <c r="DG920" s="64"/>
      <c r="DH920" s="64"/>
      <c r="DI920" s="64"/>
      <c r="DJ920" s="64"/>
      <c r="DK920" s="64"/>
      <c r="DL920" s="64"/>
      <c r="DM920" s="64"/>
      <c r="DN920" s="64"/>
      <c r="DO920" s="64"/>
      <c r="DP920" s="64"/>
      <c r="DQ920" s="64"/>
      <c r="DR920" s="64"/>
      <c r="DS920" s="64"/>
      <c r="DT920" s="64"/>
      <c r="DU920" s="64"/>
      <c r="DV920" s="64"/>
      <c r="DW920" s="64"/>
      <c r="DX920" s="64"/>
      <c r="DY920" s="64"/>
      <c r="DZ920" s="64"/>
      <c r="EA920" s="64"/>
      <c r="EB920" s="64"/>
      <c r="EC920" s="64"/>
      <c r="ED920" s="64"/>
      <c r="EE920" s="64"/>
      <c r="EF920" s="64"/>
      <c r="EG920" s="64"/>
      <c r="EH920" s="64"/>
      <c r="EI920" s="64"/>
      <c r="EJ920" s="64"/>
      <c r="EK920" s="64"/>
      <c r="EL920" s="64"/>
    </row>
    <row r="921" spans="1:142" s="38" customFormat="1">
      <c r="B921" s="39" t="s">
        <v>845</v>
      </c>
      <c r="C921" s="40"/>
      <c r="D921" s="40"/>
      <c r="E921" s="91"/>
      <c r="F921" s="91"/>
      <c r="G921" s="91"/>
      <c r="H921" s="91"/>
      <c r="I921" s="70">
        <f t="shared" ref="I921:S921" si="1239">AVERAGE(I914:I920)</f>
        <v>3.6185714285714283</v>
      </c>
      <c r="J921" s="70">
        <f t="shared" si="1239"/>
        <v>4.0242857142857149</v>
      </c>
      <c r="K921" s="70">
        <f t="shared" si="1239"/>
        <v>0.55990000000000006</v>
      </c>
      <c r="L921" s="70">
        <f t="shared" si="1239"/>
        <v>74.644285714285729</v>
      </c>
      <c r="M921" s="70">
        <f t="shared" si="1239"/>
        <v>8.8099999999999998E-2</v>
      </c>
      <c r="N921" s="70">
        <f t="shared" si="1239"/>
        <v>8.8042857142857159E-2</v>
      </c>
      <c r="O921" s="70">
        <f t="shared" si="1239"/>
        <v>0.60985714285714276</v>
      </c>
      <c r="P921" s="70">
        <f t="shared" si="1239"/>
        <v>6.0085714285714291E-2</v>
      </c>
      <c r="Q921" s="70">
        <f t="shared" si="1239"/>
        <v>12.194285714285714</v>
      </c>
      <c r="R921" s="70">
        <f t="shared" si="1239"/>
        <v>1.1385714285714287E-2</v>
      </c>
      <c r="S921" s="70">
        <f t="shared" si="1239"/>
        <v>95.898857142857153</v>
      </c>
      <c r="T921" s="39"/>
      <c r="U921" s="39"/>
      <c r="V921" s="70">
        <f t="shared" ref="V921:AP921" si="1240">AVERAGE(V914:V920)</f>
        <v>3.7731235187625236</v>
      </c>
      <c r="W921" s="70"/>
      <c r="X921" s="70">
        <f t="shared" si="1240"/>
        <v>4.1964082888459702</v>
      </c>
      <c r="Y921" s="70"/>
      <c r="Z921" s="70">
        <f t="shared" si="1240"/>
        <v>0.58376048376947731</v>
      </c>
      <c r="AA921" s="70"/>
      <c r="AB921" s="70">
        <f t="shared" si="1240"/>
        <v>77.83654664721027</v>
      </c>
      <c r="AC921" s="70"/>
      <c r="AD921" s="70">
        <f t="shared" si="1240"/>
        <v>9.184132961445883E-2</v>
      </c>
      <c r="AE921" s="70"/>
      <c r="AF921" s="70">
        <f t="shared" si="1240"/>
        <v>9.1834469882036654E-2</v>
      </c>
      <c r="AG921" s="70"/>
      <c r="AH921" s="70">
        <f t="shared" si="1240"/>
        <v>0.63600019352612436</v>
      </c>
      <c r="AI921" s="70"/>
      <c r="AJ921" s="70">
        <f t="shared" si="1240"/>
        <v>6.2653577342358477E-2</v>
      </c>
      <c r="AK921" s="70"/>
      <c r="AL921" s="70">
        <f t="shared" si="1240"/>
        <v>12.715898372060147</v>
      </c>
      <c r="AM921" s="70"/>
      <c r="AN921" s="70">
        <f t="shared" si="1240"/>
        <v>1.1873620732947631E-2</v>
      </c>
      <c r="AO921" s="70"/>
      <c r="AP921" s="70">
        <f t="shared" si="1240"/>
        <v>7.969531807608492</v>
      </c>
      <c r="AQ921" s="70"/>
      <c r="AR921" s="70"/>
      <c r="AS921" s="70"/>
      <c r="AT921" s="70"/>
      <c r="AU921" s="70"/>
      <c r="AV921" s="70"/>
      <c r="AW921" s="70"/>
      <c r="AX921" s="70">
        <f>AVERAGE(AX914:AX920)</f>
        <v>13.589013751889736</v>
      </c>
      <c r="AY921" s="70">
        <f t="shared" ref="AY921:DJ921" si="1241">AVERAGE(AY914:AY920)</f>
        <v>64.775000000000006</v>
      </c>
      <c r="AZ921" s="70"/>
      <c r="BA921" s="70"/>
      <c r="BB921" s="70"/>
      <c r="BC921" s="70">
        <f t="shared" si="1241"/>
        <v>8576.41</v>
      </c>
      <c r="BD921" s="70">
        <f t="shared" si="1241"/>
        <v>7.6550000000000002</v>
      </c>
      <c r="BE921" s="70"/>
      <c r="BF921" s="70"/>
      <c r="BG921" s="70">
        <f t="shared" si="1241"/>
        <v>15.54</v>
      </c>
      <c r="BH921" s="70"/>
      <c r="BI921" s="70">
        <f t="shared" si="1241"/>
        <v>1.18</v>
      </c>
      <c r="BJ921" s="70"/>
      <c r="BK921" s="70"/>
      <c r="BL921" s="70"/>
      <c r="BM921" s="70">
        <f t="shared" si="1241"/>
        <v>275.08500000000004</v>
      </c>
      <c r="BN921" s="70">
        <f t="shared" si="1241"/>
        <v>141.245</v>
      </c>
      <c r="BO921" s="70">
        <f t="shared" si="1241"/>
        <v>19.185000000000002</v>
      </c>
      <c r="BP921" s="70">
        <f t="shared" si="1241"/>
        <v>110.19999999999999</v>
      </c>
      <c r="BQ921" s="70">
        <f t="shared" si="1241"/>
        <v>12.855</v>
      </c>
      <c r="BR921" s="70"/>
      <c r="BS921" s="70">
        <f t="shared" si="1241"/>
        <v>13.404999999999999</v>
      </c>
      <c r="BT921" s="70">
        <f t="shared" si="1241"/>
        <v>2082.7449999999999</v>
      </c>
      <c r="BU921" s="70">
        <f t="shared" si="1241"/>
        <v>29.854999999999997</v>
      </c>
      <c r="BV921" s="70">
        <f t="shared" si="1241"/>
        <v>68.734999999999999</v>
      </c>
      <c r="BW921" s="70">
        <f t="shared" si="1241"/>
        <v>6.6</v>
      </c>
      <c r="BX921" s="70">
        <f t="shared" si="1241"/>
        <v>22.25</v>
      </c>
      <c r="BY921" s="70">
        <f t="shared" si="1241"/>
        <v>4.16</v>
      </c>
      <c r="BZ921" s="70">
        <f t="shared" si="1241"/>
        <v>0.54699999999999993</v>
      </c>
      <c r="CA921" s="70">
        <f t="shared" si="1241"/>
        <v>3.0449999999999999</v>
      </c>
      <c r="CB921" s="70">
        <f t="shared" si="1241"/>
        <v>0.50900000000000001</v>
      </c>
      <c r="CC921" s="70">
        <f t="shared" si="1241"/>
        <v>3.0550000000000002</v>
      </c>
      <c r="CD921" s="70">
        <f t="shared" si="1241"/>
        <v>0.55499999999999994</v>
      </c>
      <c r="CE921" s="70">
        <f t="shared" si="1241"/>
        <v>1.7000000000000002</v>
      </c>
      <c r="CF921" s="70">
        <f t="shared" si="1241"/>
        <v>0.28649999999999998</v>
      </c>
      <c r="CG921" s="70">
        <f t="shared" si="1241"/>
        <v>2.11</v>
      </c>
      <c r="CH921" s="70">
        <f t="shared" si="1241"/>
        <v>0.3105</v>
      </c>
      <c r="CI921" s="70">
        <f t="shared" si="1241"/>
        <v>4.78</v>
      </c>
      <c r="CJ921" s="70">
        <f t="shared" si="1241"/>
        <v>1.22</v>
      </c>
      <c r="CK921" s="70">
        <f t="shared" si="1241"/>
        <v>28.79</v>
      </c>
      <c r="CL921" s="70">
        <f t="shared" si="1241"/>
        <v>22.774999999999999</v>
      </c>
      <c r="CM921" s="70">
        <f t="shared" si="1241"/>
        <v>9.4649999999999999</v>
      </c>
      <c r="CN921" s="70">
        <f t="shared" si="1241"/>
        <v>1.3156504505005067</v>
      </c>
      <c r="CO921" s="70">
        <f t="shared" si="1241"/>
        <v>14.118413014457994</v>
      </c>
      <c r="CP921" s="70">
        <f t="shared" si="1241"/>
        <v>9.2921450866539921</v>
      </c>
      <c r="CQ921" s="70">
        <f t="shared" si="1241"/>
        <v>7.1547778531702537</v>
      </c>
      <c r="CR921" s="70">
        <f t="shared" si="1241"/>
        <v>32.892221191483586</v>
      </c>
      <c r="CS921" s="70">
        <f t="shared" si="1241"/>
        <v>8.2124120997511234</v>
      </c>
      <c r="CT921" s="70">
        <f t="shared" si="1241"/>
        <v>1.2971497606611133</v>
      </c>
      <c r="CU921" s="70">
        <f t="shared" si="1241"/>
        <v>3.3978673566312119</v>
      </c>
      <c r="CV921" s="70">
        <f t="shared" si="1241"/>
        <v>4.6741949671682236E-2</v>
      </c>
      <c r="CW921" s="70">
        <f t="shared" si="1241"/>
        <v>30.395218122027991</v>
      </c>
      <c r="CX921" s="70">
        <f t="shared" si="1241"/>
        <v>2.3933110482244908</v>
      </c>
      <c r="CY921" s="70">
        <f t="shared" si="1241"/>
        <v>0.41654020395319935</v>
      </c>
      <c r="CZ921" s="70">
        <f t="shared" si="1241"/>
        <v>69.968517306945273</v>
      </c>
      <c r="DA921" s="70">
        <f t="shared" si="1241"/>
        <v>0.32848605233529099</v>
      </c>
      <c r="DB921" s="70">
        <f t="shared" si="1241"/>
        <v>7.5581935721884683</v>
      </c>
      <c r="DC921" s="70">
        <f t="shared" si="1241"/>
        <v>10.540045689713097</v>
      </c>
      <c r="DD921" s="70">
        <f t="shared" si="1241"/>
        <v>91.718222457076962</v>
      </c>
      <c r="DE921" s="70">
        <f t="shared" si="1241"/>
        <v>18.665222065443796</v>
      </c>
      <c r="DF921" s="70">
        <f t="shared" si="1241"/>
        <v>161.76093310351763</v>
      </c>
      <c r="DG921" s="70">
        <f t="shared" si="1241"/>
        <v>0.56525929390011775</v>
      </c>
      <c r="DH921" s="70">
        <f t="shared" si="1241"/>
        <v>57.693899953986723</v>
      </c>
      <c r="DI921" s="70">
        <f t="shared" si="1241"/>
        <v>12.396301034004903</v>
      </c>
      <c r="DJ921" s="70">
        <f t="shared" si="1241"/>
        <v>1.9509477999001206</v>
      </c>
      <c r="DK921" s="70">
        <f t="shared" ref="DK921:EL921" si="1242">AVERAGE(DK914:DK920)</f>
        <v>19.098087666111006</v>
      </c>
      <c r="DL921" s="70" t="e">
        <f t="shared" si="1242"/>
        <v>#REF!</v>
      </c>
      <c r="DM921" s="70">
        <f t="shared" si="1242"/>
        <v>8.5961241004906803</v>
      </c>
      <c r="DN921" s="70">
        <f t="shared" si="1242"/>
        <v>10.363696696443622</v>
      </c>
      <c r="DO921" s="70">
        <f t="shared" si="1242"/>
        <v>2.3170106433104118</v>
      </c>
      <c r="DP921" s="70">
        <f t="shared" si="1242"/>
        <v>1.9758354639455167</v>
      </c>
      <c r="DQ921" s="70">
        <f t="shared" si="1242"/>
        <v>0.12942016646689147</v>
      </c>
      <c r="DR921" s="70">
        <f t="shared" si="1242"/>
        <v>0.11742789580412266</v>
      </c>
      <c r="DS921" s="70">
        <f t="shared" si="1242"/>
        <v>126.71495829970405</v>
      </c>
      <c r="DT921" s="70">
        <f t="shared" si="1242"/>
        <v>14.383726637305813</v>
      </c>
      <c r="DU921" s="70">
        <f t="shared" si="1242"/>
        <v>0.18712595367536206</v>
      </c>
      <c r="DV921" s="70">
        <f t="shared" si="1242"/>
        <v>3.8083049983733193E-2</v>
      </c>
      <c r="DW921" s="70">
        <f t="shared" si="1242"/>
        <v>6.4753609851223734E-2</v>
      </c>
      <c r="DX921" s="70" t="e">
        <f t="shared" si="1242"/>
        <v>#REF!</v>
      </c>
      <c r="DY921" s="70">
        <f t="shared" si="1242"/>
        <v>12.098162268156514</v>
      </c>
      <c r="DZ921" s="70" t="e">
        <f t="shared" si="1242"/>
        <v>#REF!</v>
      </c>
      <c r="EA921" s="70">
        <f t="shared" si="1242"/>
        <v>23.027419531541007</v>
      </c>
      <c r="EB921" s="70">
        <f t="shared" si="1242"/>
        <v>1.3607083244648077</v>
      </c>
      <c r="EC921" s="70">
        <f t="shared" si="1242"/>
        <v>20.546858975429689</v>
      </c>
      <c r="ED921" s="70">
        <f t="shared" si="1242"/>
        <v>7.3000448093920483</v>
      </c>
      <c r="EE921" s="70">
        <f t="shared" si="1242"/>
        <v>6.3523520185176725</v>
      </c>
      <c r="EF921" s="70">
        <f t="shared" si="1242"/>
        <v>0.31884471568540595</v>
      </c>
      <c r="EG921" s="70">
        <f t="shared" si="1242"/>
        <v>6.9968517306945275</v>
      </c>
      <c r="EH921" s="70">
        <f t="shared" si="1242"/>
        <v>20.990555192083583</v>
      </c>
      <c r="EI921" s="70">
        <f t="shared" si="1242"/>
        <v>9.4557365105397473</v>
      </c>
      <c r="EJ921" s="70">
        <f t="shared" si="1242"/>
        <v>20.827010197659966</v>
      </c>
      <c r="EK921" s="70">
        <f t="shared" si="1242"/>
        <v>49.338331787225378</v>
      </c>
      <c r="EL921" s="70">
        <f t="shared" si="1242"/>
        <v>1.5933333333333335</v>
      </c>
    </row>
    <row r="922" spans="1:142" s="50" customFormat="1">
      <c r="B922" s="48" t="s">
        <v>846</v>
      </c>
      <c r="C922" s="49"/>
      <c r="D922" s="49"/>
      <c r="E922" s="93"/>
      <c r="F922" s="93"/>
      <c r="G922" s="93"/>
      <c r="H922" s="93"/>
      <c r="I922" s="73">
        <f t="shared" ref="I922:S922" si="1243">STDEV(I914:I920)</f>
        <v>0.10761483346152788</v>
      </c>
      <c r="J922" s="73">
        <f t="shared" si="1243"/>
        <v>8.1416039135857127E-2</v>
      </c>
      <c r="K922" s="73">
        <f t="shared" si="1243"/>
        <v>5.2971533235628879E-2</v>
      </c>
      <c r="L922" s="73">
        <f t="shared" si="1243"/>
        <v>0.43146483606651653</v>
      </c>
      <c r="M922" s="73">
        <f t="shared" si="1243"/>
        <v>2.2086873930006464E-2</v>
      </c>
      <c r="N922" s="73">
        <f t="shared" si="1243"/>
        <v>1.7983312370348295E-2</v>
      </c>
      <c r="O922" s="73">
        <f t="shared" si="1243"/>
        <v>2.7232386181582725E-2</v>
      </c>
      <c r="P922" s="73">
        <f t="shared" si="1243"/>
        <v>1.4832220396985795E-2</v>
      </c>
      <c r="Q922" s="73">
        <f t="shared" si="1243"/>
        <v>8.8290645570400894E-2</v>
      </c>
      <c r="R922" s="73">
        <f t="shared" si="1243"/>
        <v>9.4160197839335772E-3</v>
      </c>
      <c r="S922" s="73">
        <f t="shared" si="1243"/>
        <v>0.55356222130592037</v>
      </c>
      <c r="T922" s="48"/>
      <c r="U922" s="48"/>
      <c r="V922" s="73">
        <f t="shared" ref="V922:CW922" si="1244">STDEV(V914:V920)</f>
        <v>0.10174428730885091</v>
      </c>
      <c r="W922" s="73"/>
      <c r="X922" s="73">
        <f t="shared" si="1244"/>
        <v>8.2829542368211953E-2</v>
      </c>
      <c r="Y922" s="73"/>
      <c r="Z922" s="73">
        <f t="shared" si="1244"/>
        <v>5.403303148344378E-2</v>
      </c>
      <c r="AA922" s="73"/>
      <c r="AB922" s="73">
        <f t="shared" si="1244"/>
        <v>0.12105782554179852</v>
      </c>
      <c r="AC922" s="73"/>
      <c r="AD922" s="73">
        <f t="shared" si="1244"/>
        <v>2.2865025200645865E-2</v>
      </c>
      <c r="AE922" s="73"/>
      <c r="AF922" s="73">
        <f t="shared" si="1244"/>
        <v>1.8896834750161576E-2</v>
      </c>
      <c r="AG922" s="73"/>
      <c r="AH922" s="73">
        <f t="shared" si="1244"/>
        <v>2.9814763415303879E-2</v>
      </c>
      <c r="AI922" s="73"/>
      <c r="AJ922" s="73">
        <f t="shared" si="1244"/>
        <v>1.5444318004122595E-2</v>
      </c>
      <c r="AK922" s="73"/>
      <c r="AL922" s="73">
        <f t="shared" si="1244"/>
        <v>8.1238936661356384E-2</v>
      </c>
      <c r="AM922" s="73"/>
      <c r="AN922" s="73">
        <f t="shared" si="1244"/>
        <v>9.8008749836895215E-3</v>
      </c>
      <c r="AO922" s="73"/>
      <c r="AP922" s="73">
        <f t="shared" si="1244"/>
        <v>0.10983437193327594</v>
      </c>
      <c r="AQ922" s="73"/>
      <c r="AR922" s="73"/>
      <c r="AS922" s="73"/>
      <c r="AT922" s="73"/>
      <c r="AU922" s="73"/>
      <c r="AV922" s="73"/>
      <c r="AW922" s="73"/>
      <c r="AX922" s="73">
        <f t="shared" si="1244"/>
        <v>2.491121749641982</v>
      </c>
      <c r="AY922" s="73">
        <f t="shared" si="1244"/>
        <v>2.1213203435597228E-2</v>
      </c>
      <c r="AZ922" s="73"/>
      <c r="BA922" s="73"/>
      <c r="BB922" s="73"/>
      <c r="BC922" s="73">
        <f t="shared" si="1244"/>
        <v>0</v>
      </c>
      <c r="BD922" s="73">
        <f t="shared" si="1244"/>
        <v>0.58689862838483442</v>
      </c>
      <c r="BE922" s="73"/>
      <c r="BF922" s="73"/>
      <c r="BG922" s="73" t="e">
        <f t="shared" si="1244"/>
        <v>#DIV/0!</v>
      </c>
      <c r="BH922" s="73"/>
      <c r="BI922" s="73">
        <f t="shared" si="1244"/>
        <v>0.84852813742385713</v>
      </c>
      <c r="BJ922" s="73"/>
      <c r="BK922" s="73"/>
      <c r="BL922" s="73"/>
      <c r="BM922" s="73">
        <f t="shared" si="1244"/>
        <v>13.640089809088517</v>
      </c>
      <c r="BN922" s="73">
        <f t="shared" si="1244"/>
        <v>12.508718959190023</v>
      </c>
      <c r="BO922" s="73">
        <f t="shared" si="1244"/>
        <v>2.1566756826189706</v>
      </c>
      <c r="BP922" s="73">
        <f t="shared" si="1244"/>
        <v>10.663170260293136</v>
      </c>
      <c r="BQ922" s="73">
        <f t="shared" si="1244"/>
        <v>0.51618795026618003</v>
      </c>
      <c r="BR922" s="73"/>
      <c r="BS922" s="73">
        <f t="shared" si="1244"/>
        <v>0.41719300090006295</v>
      </c>
      <c r="BT922" s="73">
        <f t="shared" si="1244"/>
        <v>248.27226194240879</v>
      </c>
      <c r="BU922" s="73">
        <f t="shared" si="1244"/>
        <v>4.673975823643115</v>
      </c>
      <c r="BV922" s="73">
        <f t="shared" si="1244"/>
        <v>2.6940768363207477</v>
      </c>
      <c r="BW922" s="73">
        <f t="shared" si="1244"/>
        <v>0.65053823869162364</v>
      </c>
      <c r="BX922" s="73">
        <f t="shared" si="1244"/>
        <v>2.2627416997969543</v>
      </c>
      <c r="BY922" s="73">
        <f t="shared" si="1244"/>
        <v>0.35355339059327379</v>
      </c>
      <c r="BZ922" s="73">
        <f t="shared" si="1244"/>
        <v>6.0811183182043059E-2</v>
      </c>
      <c r="CA922" s="73">
        <f t="shared" si="1244"/>
        <v>0.38890872965260104</v>
      </c>
      <c r="CB922" s="73">
        <f t="shared" si="1244"/>
        <v>0.14849242404917504</v>
      </c>
      <c r="CC922" s="73">
        <f t="shared" si="1244"/>
        <v>1.294005409571382</v>
      </c>
      <c r="CD922" s="73">
        <f t="shared" si="1244"/>
        <v>4.6669047558312103E-2</v>
      </c>
      <c r="CE922" s="73">
        <f t="shared" si="1244"/>
        <v>0.11313708498984755</v>
      </c>
      <c r="CF922" s="73">
        <f t="shared" si="1244"/>
        <v>2.1213203435596446E-3</v>
      </c>
      <c r="CG922" s="73">
        <f t="shared" si="1244"/>
        <v>0.25455844122715721</v>
      </c>
      <c r="CH922" s="73">
        <f t="shared" si="1244"/>
        <v>5.4447222151363987E-2</v>
      </c>
      <c r="CI922" s="73">
        <f t="shared" si="1244"/>
        <v>0.24041630560342606</v>
      </c>
      <c r="CJ922" s="73">
        <f t="shared" si="1244"/>
        <v>1.4142135623730963E-2</v>
      </c>
      <c r="CK922" s="73">
        <f t="shared" si="1244"/>
        <v>1.5273506473629428</v>
      </c>
      <c r="CL922" s="73">
        <f t="shared" si="1244"/>
        <v>0.85559920523572064</v>
      </c>
      <c r="CM922" s="73">
        <f t="shared" si="1244"/>
        <v>0.79903066274079804</v>
      </c>
      <c r="CN922" s="73">
        <f t="shared" si="1244"/>
        <v>0.2546496291310355</v>
      </c>
      <c r="CO922" s="73">
        <f t="shared" si="1244"/>
        <v>0.5118552673371749</v>
      </c>
      <c r="CP922" s="73">
        <f t="shared" si="1244"/>
        <v>0.99786205579353693</v>
      </c>
      <c r="CQ922" s="73">
        <f t="shared" si="1244"/>
        <v>0.51547592661371844</v>
      </c>
      <c r="CR922" s="73">
        <f t="shared" si="1244"/>
        <v>5.2450565835657548</v>
      </c>
      <c r="CS922" s="73">
        <f t="shared" si="1244"/>
        <v>0.53987388375755185</v>
      </c>
      <c r="CT922" s="73">
        <f t="shared" si="1244"/>
        <v>6.3270301436701107E-2</v>
      </c>
      <c r="CU922" s="73">
        <f t="shared" si="1244"/>
        <v>0.38307589805821896</v>
      </c>
      <c r="CV922" s="73">
        <f t="shared" si="1244"/>
        <v>4.4123249580115426E-4</v>
      </c>
      <c r="CW922" s="73">
        <f t="shared" si="1244"/>
        <v>4.8033653163581791</v>
      </c>
      <c r="CX922" s="73">
        <f t="shared" ref="CX922:EL922" si="1245">STDEV(CX914:CX920)</f>
        <v>0.22054539823436264</v>
      </c>
      <c r="CY922" s="73">
        <f t="shared" si="1245"/>
        <v>5.0732036451893732E-2</v>
      </c>
      <c r="CZ922" s="73">
        <f t="shared" si="1245"/>
        <v>2.6380471065619018</v>
      </c>
      <c r="DA922" s="73">
        <f t="shared" si="1245"/>
        <v>1.0327102398638193E-2</v>
      </c>
      <c r="DB922" s="73">
        <f t="shared" si="1245"/>
        <v>0.52775623106778846</v>
      </c>
      <c r="DC922" s="73">
        <f t="shared" si="1245"/>
        <v>0.54528418515608501</v>
      </c>
      <c r="DD922" s="73">
        <f t="shared" si="1245"/>
        <v>14.346709118872239</v>
      </c>
      <c r="DE922" s="73">
        <f t="shared" si="1245"/>
        <v>0.48494516667144116</v>
      </c>
      <c r="DF922" s="73">
        <f t="shared" si="1245"/>
        <v>12.817830995765025</v>
      </c>
      <c r="DG922" s="73">
        <f t="shared" si="1245"/>
        <v>4.3900037448045069E-2</v>
      </c>
      <c r="DH922" s="73">
        <f t="shared" si="1245"/>
        <v>5.7553648727781734</v>
      </c>
      <c r="DI922" s="73">
        <f t="shared" si="1245"/>
        <v>0.64761966129395521</v>
      </c>
      <c r="DJ922" s="73">
        <f t="shared" si="1245"/>
        <v>7.6206364288379694E-2</v>
      </c>
      <c r="DK922" s="73">
        <f t="shared" si="1245"/>
        <v>4.1008931249741671</v>
      </c>
      <c r="DL922" s="73" t="e">
        <f t="shared" si="1245"/>
        <v>#REF!</v>
      </c>
      <c r="DM922" s="73">
        <f t="shared" si="1245"/>
        <v>1.1746702403702167</v>
      </c>
      <c r="DN922" s="73">
        <f t="shared" si="1245"/>
        <v>5.984798408734318</v>
      </c>
      <c r="DO922" s="73">
        <f t="shared" si="1245"/>
        <v>0.27055331380223674</v>
      </c>
      <c r="DP922" s="73">
        <f t="shared" si="1245"/>
        <v>7.0811471673001877E-2</v>
      </c>
      <c r="DQ922" s="73">
        <f t="shared" si="1245"/>
        <v>1.2419737665905518E-2</v>
      </c>
      <c r="DR922" s="73">
        <f t="shared" si="1245"/>
        <v>1.60466569558394E-2</v>
      </c>
      <c r="DS922" s="73">
        <f t="shared" si="1245"/>
        <v>19.012364492484572</v>
      </c>
      <c r="DT922" s="73">
        <f t="shared" si="1245"/>
        <v>0.15983380389746973</v>
      </c>
      <c r="DU922" s="73">
        <f t="shared" si="1245"/>
        <v>3.1399688944827482E-3</v>
      </c>
      <c r="DV922" s="73">
        <f t="shared" si="1245"/>
        <v>6.8932798239662038E-3</v>
      </c>
      <c r="DW922" s="73">
        <f t="shared" si="1245"/>
        <v>8.1337653758258004E-3</v>
      </c>
      <c r="DX922" s="73" t="e">
        <f t="shared" si="1245"/>
        <v>#REF!</v>
      </c>
      <c r="DY922" s="73">
        <f t="shared" si="1245"/>
        <v>1.0534036369060824</v>
      </c>
      <c r="DZ922" s="73" t="e">
        <f t="shared" si="1245"/>
        <v>#REF!</v>
      </c>
      <c r="EA922" s="73">
        <f t="shared" si="1245"/>
        <v>1.0725947968493448</v>
      </c>
      <c r="EB922" s="73">
        <f t="shared" si="1245"/>
        <v>6.0333832438231025E-2</v>
      </c>
      <c r="EC922" s="73">
        <f t="shared" si="1245"/>
        <v>1.65700078807299</v>
      </c>
      <c r="ED922" s="73">
        <f t="shared" si="1245"/>
        <v>0.90090189946189125</v>
      </c>
      <c r="EE922" s="73">
        <f t="shared" si="1245"/>
        <v>8.382080201794434E-2</v>
      </c>
      <c r="EF922" s="73">
        <f t="shared" si="1245"/>
        <v>2.3153301955087573E-2</v>
      </c>
      <c r="EG922" s="73">
        <f t="shared" si="1245"/>
        <v>0.26380471065618993</v>
      </c>
      <c r="EH922" s="73">
        <f t="shared" si="1245"/>
        <v>0.79141413196857113</v>
      </c>
      <c r="EI922" s="73">
        <f t="shared" si="1245"/>
        <v>1.2921372644072386</v>
      </c>
      <c r="EJ922" s="73">
        <f t="shared" si="1245"/>
        <v>2.5366018225946863</v>
      </c>
      <c r="EK922" s="73">
        <f t="shared" si="1245"/>
        <v>7.8675848753485882</v>
      </c>
      <c r="EL922" s="73">
        <f t="shared" si="1245"/>
        <v>8.0138768534475352E-2</v>
      </c>
    </row>
    <row r="923" spans="1:142">
      <c r="B923" s="31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V923" s="58"/>
      <c r="W923" s="58"/>
      <c r="X923" s="58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8"/>
      <c r="AN923" s="58"/>
      <c r="AO923" s="58"/>
      <c r="AP923" s="58"/>
      <c r="AQ923" s="58"/>
      <c r="AR923" s="58"/>
      <c r="AS923" s="58"/>
      <c r="AT923" s="58"/>
      <c r="AU923" s="58"/>
      <c r="AV923" s="58"/>
      <c r="AW923" s="58"/>
      <c r="AX923" s="58"/>
      <c r="AY923" s="58"/>
      <c r="AZ923" s="58"/>
      <c r="BA923" s="58"/>
      <c r="BB923" s="58"/>
      <c r="BC923" s="58"/>
      <c r="BD923" s="58"/>
      <c r="BE923" s="58"/>
      <c r="BF923" s="58"/>
      <c r="BG923" s="58"/>
      <c r="BH923" s="58"/>
      <c r="BI923" s="58"/>
      <c r="BJ923" s="58"/>
      <c r="BK923" s="58"/>
      <c r="BL923" s="58"/>
      <c r="BM923" s="58"/>
      <c r="BN923" s="58"/>
      <c r="BO923" s="58"/>
      <c r="BP923" s="58"/>
      <c r="BQ923" s="58"/>
      <c r="BR923" s="58"/>
      <c r="BS923" s="58"/>
      <c r="BT923" s="58"/>
      <c r="BU923" s="58"/>
      <c r="BV923" s="58"/>
      <c r="BW923" s="58"/>
      <c r="BX923" s="58"/>
      <c r="BY923" s="58"/>
      <c r="BZ923" s="58"/>
      <c r="CA923" s="58"/>
      <c r="CB923" s="58"/>
      <c r="CC923" s="58"/>
      <c r="CD923" s="58"/>
      <c r="CE923" s="58"/>
      <c r="CF923" s="58"/>
      <c r="CG923" s="58"/>
      <c r="CH923" s="58"/>
      <c r="CI923" s="58"/>
      <c r="CJ923" s="58"/>
      <c r="CK923" s="58"/>
      <c r="CL923" s="58"/>
      <c r="CM923" s="58"/>
      <c r="CN923" s="58"/>
      <c r="CO923" s="58"/>
      <c r="CP923" s="58"/>
      <c r="CQ923" s="58"/>
      <c r="CR923" s="58"/>
      <c r="CS923" s="58"/>
      <c r="CT923" s="58"/>
      <c r="CU923" s="58"/>
      <c r="CV923" s="58"/>
      <c r="CW923" s="58"/>
      <c r="CX923" s="58"/>
      <c r="CY923" s="58"/>
      <c r="CZ923" s="58"/>
      <c r="DA923" s="58"/>
      <c r="DB923" s="58"/>
      <c r="DC923" s="58"/>
      <c r="DD923" s="58"/>
      <c r="DE923" s="58"/>
      <c r="DF923" s="58"/>
      <c r="DG923" s="58"/>
      <c r="DH923" s="58"/>
      <c r="DI923" s="58"/>
      <c r="DJ923" s="58"/>
      <c r="DK923" s="58"/>
      <c r="DL923" s="58"/>
      <c r="DM923" s="58"/>
      <c r="DN923" s="58"/>
      <c r="DO923" s="58"/>
      <c r="DP923" s="58"/>
      <c r="DQ923" s="58"/>
      <c r="DR923" s="58"/>
      <c r="DS923" s="58"/>
      <c r="DT923" s="58"/>
      <c r="DU923" s="58"/>
      <c r="DV923" s="58"/>
      <c r="DW923" s="58"/>
      <c r="DX923" s="58"/>
      <c r="DY923" s="58"/>
      <c r="DZ923" s="58"/>
      <c r="EA923" s="58"/>
      <c r="EB923" s="58"/>
      <c r="EC923" s="58"/>
      <c r="ED923" s="58"/>
      <c r="EE923" s="58"/>
      <c r="EF923" s="58"/>
      <c r="EG923" s="58"/>
      <c r="EH923" s="58"/>
      <c r="EI923" s="58"/>
      <c r="EJ923" s="58"/>
      <c r="EK923" s="58"/>
      <c r="EL923" s="58"/>
    </row>
    <row r="924" spans="1:142" s="30" customFormat="1">
      <c r="A924" s="30" t="s">
        <v>847</v>
      </c>
      <c r="B924" s="31" t="s">
        <v>848</v>
      </c>
      <c r="C924" s="30" t="s">
        <v>530</v>
      </c>
      <c r="D924" s="37"/>
      <c r="E924" s="16"/>
      <c r="F924" s="16"/>
      <c r="G924" s="8">
        <v>14.834143040000001</v>
      </c>
      <c r="H924" s="8">
        <v>-91.094458959999997</v>
      </c>
      <c r="I924" s="64">
        <v>3.55</v>
      </c>
      <c r="J924" s="64">
        <v>3.61</v>
      </c>
      <c r="K924" s="64">
        <v>0.59719999999999995</v>
      </c>
      <c r="L924" s="64">
        <v>72.36</v>
      </c>
      <c r="M924" s="64">
        <v>0.1085</v>
      </c>
      <c r="N924" s="64">
        <v>6.8500000000000005E-2</v>
      </c>
      <c r="O924" s="64">
        <v>0.63439999999999996</v>
      </c>
      <c r="P924" s="64">
        <v>9.8900000000000002E-2</v>
      </c>
      <c r="Q924" s="64">
        <v>11.88</v>
      </c>
      <c r="R924" s="64">
        <v>0</v>
      </c>
      <c r="S924" s="64">
        <v>92.907499999999999</v>
      </c>
      <c r="T924" s="31"/>
      <c r="V924" s="64">
        <f t="shared" ref="V924:V944" si="1246">I924/$S924*100</f>
        <v>3.8210047628017114</v>
      </c>
      <c r="W924" s="64"/>
      <c r="X924" s="64">
        <f t="shared" ref="X924:X944" si="1247">J924/$S924*100</f>
        <v>3.8855851249899089</v>
      </c>
      <c r="Y924" s="64"/>
      <c r="Z924" s="64">
        <f t="shared" ref="Z924:Z944" si="1248">K924/$S924*100</f>
        <v>0.64278987164653012</v>
      </c>
      <c r="AA924" s="64"/>
      <c r="AB924" s="64">
        <f t="shared" ref="AB924:AB944" si="1249">L924/$S924*100</f>
        <v>77.883916798966709</v>
      </c>
      <c r="AC924" s="64"/>
      <c r="AD924" s="64">
        <f t="shared" ref="AD924:AD944" si="1250">M924/$S924*100</f>
        <v>0.11678282162365793</v>
      </c>
      <c r="AE924" s="64"/>
      <c r="AF924" s="64">
        <f t="shared" ref="AF924:AF944" si="1251">N924/$S924*100</f>
        <v>7.3729246831525985E-2</v>
      </c>
      <c r="AG924" s="64"/>
      <c r="AH924" s="64">
        <f t="shared" ref="AH924:AH944" si="1252">O924/$S924*100</f>
        <v>0.68282969620321288</v>
      </c>
      <c r="AI924" s="64"/>
      <c r="AJ924" s="64">
        <f t="shared" ref="AJ924:AJ944" si="1253">P924/$S924*100</f>
        <v>0.10644996367354627</v>
      </c>
      <c r="AK924" s="64"/>
      <c r="AL924" s="64">
        <f t="shared" ref="AL924:AL944" si="1254">Q924/$S924*100</f>
        <v>12.786911713263194</v>
      </c>
      <c r="AM924" s="64"/>
      <c r="AN924" s="64">
        <f t="shared" ref="AN924:AN944" si="1255">R924/$S924*100</f>
        <v>0</v>
      </c>
      <c r="AO924" s="64"/>
      <c r="AP924" s="64">
        <f t="shared" ref="AP924:AP944" si="1256">V924+X924</f>
        <v>7.7065898877916208</v>
      </c>
      <c r="AQ924" s="64">
        <f t="shared" ref="AQ924:AQ944" si="1257">AD924/X924</f>
        <v>3.0055401662049862E-2</v>
      </c>
      <c r="AR924" s="64">
        <f t="shared" ref="AR924:AR944" si="1258">AB924/AD924</f>
        <v>666.91244239631339</v>
      </c>
      <c r="AS924" s="64">
        <f t="shared" ref="AS924:AS944" si="1259">AB924/X924</f>
        <v>20.044321329639889</v>
      </c>
      <c r="AT924" s="64">
        <f t="shared" ref="AT924:AT944" si="1260">AF924/AH924</f>
        <v>0.10797604035308954</v>
      </c>
      <c r="AU924" s="64">
        <f t="shared" ref="AU924:AU944" si="1261">Z924/AF924</f>
        <v>8.718248175182481</v>
      </c>
      <c r="AV924" s="64">
        <f t="shared" ref="AV924:AV944" si="1262">Z924/AD924</f>
        <v>5.5041474654377884</v>
      </c>
      <c r="AW924" s="64">
        <f t="shared" ref="AW924:AW944" si="1263">Z924/AB924</f>
        <v>8.2531785516860145E-3</v>
      </c>
      <c r="AX924" s="64">
        <f t="shared" ref="AX924:AX944" si="1264">AF924/(Z924+AF924)*100</f>
        <v>10.289920384557609</v>
      </c>
      <c r="AY924" s="64">
        <v>63.39</v>
      </c>
      <c r="AZ924" s="64"/>
      <c r="BA924" s="64"/>
      <c r="BB924" s="64"/>
      <c r="BC924" s="64">
        <v>4859.97</v>
      </c>
      <c r="BD924" s="64">
        <v>5.0599999999999996</v>
      </c>
      <c r="BE924" s="64"/>
      <c r="BF924" s="64"/>
      <c r="BG924" s="84" t="s">
        <v>849</v>
      </c>
      <c r="BH924" s="84"/>
      <c r="BI924" s="84">
        <v>0.33100000000000002</v>
      </c>
      <c r="BJ924" s="84"/>
      <c r="BK924" s="84"/>
      <c r="BL924" s="84"/>
      <c r="BM924" s="64">
        <v>150.15</v>
      </c>
      <c r="BN924" s="64">
        <v>93.01</v>
      </c>
      <c r="BO924" s="64">
        <v>12.53</v>
      </c>
      <c r="BP924" s="64">
        <v>60.86</v>
      </c>
      <c r="BQ924" s="64">
        <v>8.7799999999999994</v>
      </c>
      <c r="BR924" s="64"/>
      <c r="BS924" s="64">
        <v>7.18</v>
      </c>
      <c r="BT924" s="64">
        <v>1291.6199999999999</v>
      </c>
      <c r="BU924" s="64">
        <v>18.93</v>
      </c>
      <c r="BV924" s="64">
        <v>36.380000000000003</v>
      </c>
      <c r="BW924" s="64">
        <v>4.05</v>
      </c>
      <c r="BX924" s="64">
        <v>13.27</v>
      </c>
      <c r="BY924" s="64">
        <v>3.19</v>
      </c>
      <c r="BZ924" s="64">
        <v>0.44800000000000001</v>
      </c>
      <c r="CA924" s="64">
        <v>1.92</v>
      </c>
      <c r="CB924" s="64">
        <v>0.29799999999999999</v>
      </c>
      <c r="CC924" s="64">
        <v>2.11</v>
      </c>
      <c r="CD924" s="64">
        <v>0.35299999999999998</v>
      </c>
      <c r="CE924" s="64">
        <v>1.38</v>
      </c>
      <c r="CF924" s="64">
        <v>0.19</v>
      </c>
      <c r="CG924" s="64">
        <v>1.32</v>
      </c>
      <c r="CH924" s="64">
        <v>0.189</v>
      </c>
      <c r="CI924" s="64">
        <v>2.21</v>
      </c>
      <c r="CJ924" s="64">
        <v>0.78</v>
      </c>
      <c r="CK924" s="64">
        <v>18.38</v>
      </c>
      <c r="CL924" s="64">
        <v>14.87</v>
      </c>
      <c r="CM924" s="64">
        <v>5.8</v>
      </c>
      <c r="CN924" s="67">
        <f>BU924/CL924</f>
        <v>1.2730329522528581</v>
      </c>
      <c r="CO924" s="67">
        <f>BU924/CG924</f>
        <v>14.34090909090909</v>
      </c>
      <c r="CP924" s="67">
        <f>BM924/BU924</f>
        <v>7.9318541996830429</v>
      </c>
      <c r="CQ924" s="67">
        <f>BU924/BY924</f>
        <v>5.9341692789968654</v>
      </c>
      <c r="CR924" s="67">
        <f>BV924/CG924</f>
        <v>27.560606060606062</v>
      </c>
      <c r="CS924" s="67">
        <f>BP924/BS924</f>
        <v>8.4763231197771596</v>
      </c>
      <c r="CT924" s="67">
        <f>CK924/BX924</f>
        <v>1.3850791258477768</v>
      </c>
      <c r="CU924" s="67">
        <f>AY924/BO924</f>
        <v>5.0590582601755791</v>
      </c>
      <c r="CV924" s="67">
        <f>BQ924/BM924</f>
        <v>5.847485847485847E-2</v>
      </c>
      <c r="CW924" s="67">
        <f>BT924/BV924</f>
        <v>35.503573391973603</v>
      </c>
      <c r="CX924" s="67">
        <f>BV924/CK924</f>
        <v>1.9793253536452668</v>
      </c>
      <c r="CY924" s="67">
        <f>CM924/CL924</f>
        <v>0.39004707464694016</v>
      </c>
      <c r="CZ924" s="67">
        <f>BT924/BU924</f>
        <v>68.231378763866871</v>
      </c>
      <c r="DA924" s="67">
        <f>CM924/CK924</f>
        <v>0.31556039173014144</v>
      </c>
      <c r="DB924" s="67">
        <f>BT924/BM924</f>
        <v>8.6021978021978018</v>
      </c>
      <c r="DC924" s="67">
        <f>BQ924/CJ924</f>
        <v>11.256410256410255</v>
      </c>
      <c r="DD924" s="67">
        <f>BT924/CL924</f>
        <v>86.86079354404842</v>
      </c>
      <c r="DE924" s="67">
        <f>CL924/CJ924</f>
        <v>19.064102564102562</v>
      </c>
      <c r="DF924" s="67">
        <f>BT924/BQ924</f>
        <v>147.10933940774487</v>
      </c>
      <c r="DG924" s="67">
        <f>BQ924/CL924</f>
        <v>0.59045057162071279</v>
      </c>
      <c r="DH924" s="67">
        <f>BM924/CI924</f>
        <v>67.941176470588232</v>
      </c>
      <c r="DI924" s="67">
        <f>BM924/BX924</f>
        <v>11.314996232102487</v>
      </c>
      <c r="DJ924" s="67">
        <f>BM924/BN924</f>
        <v>1.6143425438124932</v>
      </c>
      <c r="DK924" s="67">
        <f>BT924/BP924</f>
        <v>21.222806441012157</v>
      </c>
      <c r="DL924" s="67" t="e">
        <f>(#REF!*0.59933)/BP924*10000</f>
        <v>#REF!</v>
      </c>
      <c r="DM924" s="67">
        <f>BP924/BQ924</f>
        <v>6.931662870159454</v>
      </c>
      <c r="DN924" s="67">
        <f>CC924/CH924</f>
        <v>11.164021164021163</v>
      </c>
      <c r="DO924" s="67">
        <f>BU924/BQ924</f>
        <v>2.1560364464692485</v>
      </c>
      <c r="DP924" s="67">
        <f>BY924/CG924</f>
        <v>2.4166666666666665</v>
      </c>
      <c r="DQ924" s="67">
        <f>CJ924/CM924</f>
        <v>0.13448275862068967</v>
      </c>
      <c r="DR924" s="67">
        <f>BQ924/BP924</f>
        <v>0.14426552744002627</v>
      </c>
      <c r="DS924" s="67">
        <f>BV924/BZ924</f>
        <v>81.205357142857153</v>
      </c>
      <c r="DT924" s="67">
        <f>BV924/CI924</f>
        <v>16.461538461538463</v>
      </c>
      <c r="DU924" s="67">
        <f>BY924/BX924</f>
        <v>0.24039186134137153</v>
      </c>
      <c r="DV924" s="67">
        <f>BY924/BP924</f>
        <v>5.2415379559645085E-2</v>
      </c>
      <c r="DW924" s="67">
        <f>CH924/CI924</f>
        <v>8.5520361990950228E-2</v>
      </c>
      <c r="DX924" s="67" t="e">
        <f>(#REF!*0.83014)/BU924</f>
        <v>#REF!</v>
      </c>
      <c r="DY924" s="67">
        <f>BM924/CL924</f>
        <v>10.097511768661736</v>
      </c>
      <c r="DZ924" s="67" t="e">
        <f>BQ924/(#REF!*0.59933)</f>
        <v>#REF!</v>
      </c>
      <c r="EA924" s="67">
        <f>BP924/CI924</f>
        <v>27.53846153846154</v>
      </c>
      <c r="EB924" s="67">
        <f>BQ924/CM924</f>
        <v>1.5137931034482759</v>
      </c>
      <c r="EC924" s="67">
        <f>BM924/BS924</f>
        <v>20.912256267409472</v>
      </c>
      <c r="ED924" s="67">
        <f>BV924/CM924</f>
        <v>6.2724137931034489</v>
      </c>
      <c r="EE924" s="67">
        <f>BN924/BX924</f>
        <v>7.009042954031651</v>
      </c>
      <c r="EF924" s="67">
        <f>CM924/BU924</f>
        <v>0.30639197041732696</v>
      </c>
      <c r="EG924" s="67">
        <f>BT924/BU924*0.1</f>
        <v>6.8231378763866877</v>
      </c>
      <c r="EH924" s="67">
        <f>BT924/BU924*0.3</f>
        <v>20.469413629160062</v>
      </c>
      <c r="EI924" s="67">
        <f>DM924*1.1</f>
        <v>7.6248291571753999</v>
      </c>
      <c r="EJ924" s="67">
        <f>CY924*50</f>
        <v>19.502353732347007</v>
      </c>
      <c r="EK924" s="67">
        <f>CR924*1.5</f>
        <v>41.340909090909093</v>
      </c>
      <c r="EL924" s="67">
        <f>CI924/3</f>
        <v>0.73666666666666669</v>
      </c>
    </row>
    <row r="925" spans="1:142" s="30" customFormat="1">
      <c r="B925" s="31" t="s">
        <v>850</v>
      </c>
      <c r="C925" s="30" t="s">
        <v>530</v>
      </c>
      <c r="D925" s="37"/>
      <c r="E925" s="16"/>
      <c r="F925" s="16"/>
      <c r="G925" s="16"/>
      <c r="H925" s="16"/>
      <c r="I925" s="64">
        <v>3.4</v>
      </c>
      <c r="J925" s="64">
        <v>3.63</v>
      </c>
      <c r="K925" s="64">
        <v>0.62660000000000005</v>
      </c>
      <c r="L925" s="64">
        <v>72.819999999999993</v>
      </c>
      <c r="M925" s="64">
        <v>7.7700000000000005E-2</v>
      </c>
      <c r="N925" s="64">
        <v>0.115</v>
      </c>
      <c r="O925" s="64">
        <v>0.64049999999999996</v>
      </c>
      <c r="P925" s="64">
        <v>3.56E-2</v>
      </c>
      <c r="Q925" s="64">
        <v>12.12</v>
      </c>
      <c r="R925" s="64">
        <v>2.3800000000000002E-2</v>
      </c>
      <c r="S925" s="64">
        <v>93.4893</v>
      </c>
      <c r="T925" s="31"/>
      <c r="V925" s="64">
        <f t="shared" si="1246"/>
        <v>3.6367798240012497</v>
      </c>
      <c r="W925" s="64"/>
      <c r="X925" s="64">
        <f t="shared" si="1247"/>
        <v>3.8827972826836863</v>
      </c>
      <c r="Y925" s="64"/>
      <c r="Z925" s="64">
        <f t="shared" si="1248"/>
        <v>0.67023712874093611</v>
      </c>
      <c r="AA925" s="64"/>
      <c r="AB925" s="64">
        <f t="shared" si="1249"/>
        <v>77.891266701109103</v>
      </c>
      <c r="AC925" s="64"/>
      <c r="AD925" s="64">
        <f t="shared" si="1250"/>
        <v>8.3111115389675611E-2</v>
      </c>
      <c r="AE925" s="64"/>
      <c r="AF925" s="64">
        <f t="shared" si="1251"/>
        <v>0.12300872934121873</v>
      </c>
      <c r="AG925" s="64"/>
      <c r="AH925" s="64">
        <f t="shared" si="1252"/>
        <v>0.68510514037435299</v>
      </c>
      <c r="AI925" s="64"/>
      <c r="AJ925" s="64">
        <f t="shared" si="1253"/>
        <v>3.8079224039542496E-2</v>
      </c>
      <c r="AK925" s="64"/>
      <c r="AL925" s="64">
        <f t="shared" si="1254"/>
        <v>12.964050431439746</v>
      </c>
      <c r="AM925" s="64"/>
      <c r="AN925" s="64">
        <f t="shared" si="1255"/>
        <v>2.5457458768008746E-2</v>
      </c>
      <c r="AO925" s="64"/>
      <c r="AP925" s="64">
        <f t="shared" si="1256"/>
        <v>7.5195771066849364</v>
      </c>
      <c r="AQ925" s="64">
        <f t="shared" si="1257"/>
        <v>2.1404958677685954E-2</v>
      </c>
      <c r="AR925" s="64">
        <f t="shared" si="1258"/>
        <v>937.19433719433709</v>
      </c>
      <c r="AS925" s="64">
        <f t="shared" si="1259"/>
        <v>20.060606060606062</v>
      </c>
      <c r="AT925" s="64">
        <f t="shared" si="1260"/>
        <v>0.1795472287275566</v>
      </c>
      <c r="AU925" s="64">
        <f t="shared" si="1261"/>
        <v>5.4486956521739129</v>
      </c>
      <c r="AV925" s="64">
        <f t="shared" si="1262"/>
        <v>8.0643500643500641</v>
      </c>
      <c r="AW925" s="64">
        <f t="shared" si="1263"/>
        <v>8.6047789068937116E-3</v>
      </c>
      <c r="AX925" s="64">
        <f t="shared" si="1264"/>
        <v>15.507011866235167</v>
      </c>
      <c r="AY925" s="64">
        <v>64.7</v>
      </c>
      <c r="AZ925" s="64"/>
      <c r="BA925" s="64"/>
      <c r="BB925" s="64"/>
      <c r="BC925" s="64">
        <v>4859.97</v>
      </c>
      <c r="BD925" s="64">
        <v>3.71</v>
      </c>
      <c r="BE925" s="64"/>
      <c r="BF925" s="64"/>
      <c r="BG925" s="84" t="s">
        <v>851</v>
      </c>
      <c r="BH925" s="84"/>
      <c r="BI925" s="84">
        <v>0.317</v>
      </c>
      <c r="BJ925" s="84"/>
      <c r="BK925" s="84"/>
      <c r="BL925" s="84"/>
      <c r="BM925" s="64">
        <v>148.08000000000001</v>
      </c>
      <c r="BN925" s="64">
        <v>82.69</v>
      </c>
      <c r="BO925" s="64">
        <v>11.42</v>
      </c>
      <c r="BP925" s="64">
        <v>55.03</v>
      </c>
      <c r="BQ925" s="64">
        <v>7.17</v>
      </c>
      <c r="BR925" s="64"/>
      <c r="BS925" s="64">
        <v>7.34</v>
      </c>
      <c r="BT925" s="64">
        <v>1210.81</v>
      </c>
      <c r="BU925" s="64">
        <v>17.88</v>
      </c>
      <c r="BV925" s="64">
        <v>34.58</v>
      </c>
      <c r="BW925" s="64">
        <v>3.6</v>
      </c>
      <c r="BX925" s="64">
        <v>12.04</v>
      </c>
      <c r="BY925" s="64">
        <v>2.67</v>
      </c>
      <c r="BZ925" s="64">
        <v>0.35699999999999998</v>
      </c>
      <c r="CA925" s="64">
        <v>1.44</v>
      </c>
      <c r="CB925" s="64">
        <v>0.245</v>
      </c>
      <c r="CC925" s="64">
        <v>2.08</v>
      </c>
      <c r="CD925" s="64">
        <v>0.41299999999999998</v>
      </c>
      <c r="CE925" s="64">
        <v>1.19</v>
      </c>
      <c r="CF925" s="64">
        <v>0.16500000000000001</v>
      </c>
      <c r="CG925" s="64">
        <v>1.31</v>
      </c>
      <c r="CH925" s="64">
        <v>0.25700000000000001</v>
      </c>
      <c r="CI925" s="64">
        <v>1.87</v>
      </c>
      <c r="CJ925" s="64">
        <v>0.71099999999999997</v>
      </c>
      <c r="CK925" s="64">
        <v>14.88</v>
      </c>
      <c r="CL925" s="64">
        <v>12.52</v>
      </c>
      <c r="CM925" s="64">
        <v>5.34</v>
      </c>
      <c r="CN925" s="67">
        <f>BU925/CL925</f>
        <v>1.4281150159744409</v>
      </c>
      <c r="CO925" s="67">
        <f>BU925/CG925</f>
        <v>13.648854961832059</v>
      </c>
      <c r="CP925" s="67">
        <f>BM925/BU925</f>
        <v>8.2818791946308732</v>
      </c>
      <c r="CQ925" s="67">
        <f>BU925/BY925</f>
        <v>6.6966292134831455</v>
      </c>
      <c r="CR925" s="67">
        <f>BV925/CG925</f>
        <v>26.396946564885493</v>
      </c>
      <c r="CS925" s="67">
        <f>BP925/BS925</f>
        <v>7.4972752043596733</v>
      </c>
      <c r="CT925" s="67">
        <f>CK925/BX925</f>
        <v>1.2358803986710964</v>
      </c>
      <c r="CU925" s="67">
        <f>AY925/BO925</f>
        <v>5.665499124343258</v>
      </c>
      <c r="CV925" s="67">
        <f>BQ925/BM925</f>
        <v>4.841977309562398E-2</v>
      </c>
      <c r="CW925" s="67">
        <f>BT925/BV925</f>
        <v>35.01474840948525</v>
      </c>
      <c r="CX925" s="67">
        <f>BV925/CK925</f>
        <v>2.3239247311827955</v>
      </c>
      <c r="CY925" s="67">
        <f>CM925/CL925</f>
        <v>0.42651757188498401</v>
      </c>
      <c r="CZ925" s="67">
        <f>BT925/BU925</f>
        <v>67.71868008948546</v>
      </c>
      <c r="DA925" s="67">
        <f>CM925/CK925</f>
        <v>0.35887096774193544</v>
      </c>
      <c r="DB925" s="67">
        <f>BT925/BM925</f>
        <v>8.1767287952458112</v>
      </c>
      <c r="DC925" s="67">
        <f>BQ925/CJ925</f>
        <v>10.084388185654008</v>
      </c>
      <c r="DD925" s="67">
        <f>BT925/CL925</f>
        <v>96.710063897763575</v>
      </c>
      <c r="DE925" s="67">
        <f>CL925/CJ925</f>
        <v>17.609001406469762</v>
      </c>
      <c r="DF925" s="67">
        <f>BT925/BQ925</f>
        <v>168.87168758716876</v>
      </c>
      <c r="DG925" s="67">
        <f>BQ925/CL925</f>
        <v>0.57268370607028751</v>
      </c>
      <c r="DH925" s="67">
        <f>BM925/CI925</f>
        <v>79.18716577540107</v>
      </c>
      <c r="DI925" s="67">
        <f>BM925/BX925</f>
        <v>12.299003322259138</v>
      </c>
      <c r="DJ925" s="67">
        <f>BM925/BN925</f>
        <v>1.7907848591123474</v>
      </c>
      <c r="DK925" s="67">
        <f>BT925/BP925</f>
        <v>22.002725785934942</v>
      </c>
      <c r="DL925" s="67" t="e">
        <f>(#REF!*0.59933)/BP925*10000</f>
        <v>#REF!</v>
      </c>
      <c r="DM925" s="67">
        <f>BP925/BQ925</f>
        <v>7.675034867503487</v>
      </c>
      <c r="DN925" s="67">
        <f>CC925/CH925</f>
        <v>8.0933852140077818</v>
      </c>
      <c r="DO925" s="67">
        <f>BU925/BQ925</f>
        <v>2.493723849372385</v>
      </c>
      <c r="DP925" s="67">
        <f>BY925/CG925</f>
        <v>2.0381679389312977</v>
      </c>
      <c r="DQ925" s="67">
        <f>CJ925/CM925</f>
        <v>0.13314606741573035</v>
      </c>
      <c r="DR925" s="67">
        <f>BQ925/BP925</f>
        <v>0.13029256769035072</v>
      </c>
      <c r="DS925" s="67">
        <f>BV925/BZ925</f>
        <v>96.862745098039213</v>
      </c>
      <c r="DT925" s="67">
        <f>BV925/CI925</f>
        <v>18.491978609625665</v>
      </c>
      <c r="DU925" s="67">
        <f>BY925/BX925</f>
        <v>0.2217607973421927</v>
      </c>
      <c r="DV925" s="67">
        <f>BY925/BP925</f>
        <v>4.8518989642013448E-2</v>
      </c>
      <c r="DW925" s="67">
        <f>CH925/CI925</f>
        <v>0.13743315508021389</v>
      </c>
      <c r="DX925" s="67" t="e">
        <f>(#REF!*0.83014)/BU925</f>
        <v>#REF!</v>
      </c>
      <c r="DY925" s="67">
        <f>BM925/CL925</f>
        <v>11.827476038338659</v>
      </c>
      <c r="DZ925" s="67" t="e">
        <f>BQ925/(#REF!*0.59933)</f>
        <v>#REF!</v>
      </c>
      <c r="EA925" s="67">
        <f>BP925/CI925</f>
        <v>29.427807486631014</v>
      </c>
      <c r="EB925" s="67">
        <f>BQ925/CM925</f>
        <v>1.3426966292134832</v>
      </c>
      <c r="EC925" s="67">
        <f>BM925/BS925</f>
        <v>20.174386920980929</v>
      </c>
      <c r="ED925" s="67">
        <f>BV925/CM925</f>
        <v>6.4756554307116101</v>
      </c>
      <c r="EE925" s="67">
        <f>BN925/BX925</f>
        <v>6.8679401993355489</v>
      </c>
      <c r="EF925" s="67">
        <f>CM925/BU925</f>
        <v>0.29865771812080538</v>
      </c>
      <c r="EG925" s="67">
        <f>BT925/BU925*0.1</f>
        <v>6.7718680089485463</v>
      </c>
      <c r="EH925" s="67">
        <f>BT925/BU925*0.3</f>
        <v>20.315604026845637</v>
      </c>
      <c r="EI925" s="67">
        <f>DM925*1.1</f>
        <v>8.4425383542538359</v>
      </c>
      <c r="EJ925" s="67">
        <f>CY925*50</f>
        <v>21.3258785942492</v>
      </c>
      <c r="EK925" s="67">
        <f>CR925*1.5</f>
        <v>39.595419847328237</v>
      </c>
      <c r="EL925" s="67">
        <f>CI925/3</f>
        <v>0.62333333333333341</v>
      </c>
    </row>
    <row r="926" spans="1:142" s="30" customFormat="1">
      <c r="B926" s="31" t="s">
        <v>852</v>
      </c>
      <c r="C926" s="30" t="s">
        <v>530</v>
      </c>
      <c r="D926" s="37"/>
      <c r="E926" s="16"/>
      <c r="F926" s="16"/>
      <c r="G926" s="16"/>
      <c r="H926" s="16"/>
      <c r="I926" s="64">
        <v>3.77</v>
      </c>
      <c r="J926" s="64">
        <v>3.43</v>
      </c>
      <c r="K926" s="64">
        <v>0.56499999999999995</v>
      </c>
      <c r="L926" s="64">
        <v>72.69</v>
      </c>
      <c r="M926" s="64">
        <v>8.0299999999999996E-2</v>
      </c>
      <c r="N926" s="64">
        <v>0.1038</v>
      </c>
      <c r="O926" s="64">
        <v>0.66290000000000004</v>
      </c>
      <c r="P926" s="64">
        <v>5.0700000000000002E-2</v>
      </c>
      <c r="Q926" s="64">
        <v>12.04</v>
      </c>
      <c r="R926" s="64">
        <v>2.3E-3</v>
      </c>
      <c r="S926" s="64">
        <v>93.395099999999999</v>
      </c>
      <c r="T926" s="31"/>
      <c r="V926" s="64">
        <f t="shared" si="1246"/>
        <v>4.0366143405810373</v>
      </c>
      <c r="W926" s="64"/>
      <c r="X926" s="64">
        <f t="shared" si="1247"/>
        <v>3.6725695459397767</v>
      </c>
      <c r="Y926" s="64"/>
      <c r="Z926" s="64">
        <f t="shared" si="1248"/>
        <v>0.60495679109503597</v>
      </c>
      <c r="AA926" s="64"/>
      <c r="AB926" s="64">
        <f t="shared" si="1249"/>
        <v>77.830635654333037</v>
      </c>
      <c r="AC926" s="64"/>
      <c r="AD926" s="64">
        <f t="shared" si="1250"/>
        <v>8.597881473439184E-2</v>
      </c>
      <c r="AE926" s="64"/>
      <c r="AF926" s="64">
        <f t="shared" si="1251"/>
        <v>0.11114073436400838</v>
      </c>
      <c r="AG926" s="64"/>
      <c r="AH926" s="64">
        <f t="shared" si="1252"/>
        <v>0.70978027755203432</v>
      </c>
      <c r="AI926" s="64"/>
      <c r="AJ926" s="64">
        <f t="shared" si="1253"/>
        <v>5.4285503200917393E-2</v>
      </c>
      <c r="AK926" s="64"/>
      <c r="AL926" s="64">
        <f t="shared" si="1254"/>
        <v>12.891468610237581</v>
      </c>
      <c r="AM926" s="64"/>
      <c r="AN926" s="64">
        <f t="shared" si="1255"/>
        <v>2.462655963749704E-3</v>
      </c>
      <c r="AO926" s="64"/>
      <c r="AP926" s="64">
        <f t="shared" si="1256"/>
        <v>7.7091838865208135</v>
      </c>
      <c r="AQ926" s="64">
        <f t="shared" si="1257"/>
        <v>2.3411078717201161E-2</v>
      </c>
      <c r="AR926" s="64">
        <f t="shared" si="1258"/>
        <v>905.23038605230386</v>
      </c>
      <c r="AS926" s="64">
        <f t="shared" si="1259"/>
        <v>21.192419825072882</v>
      </c>
      <c r="AT926" s="64">
        <f t="shared" si="1260"/>
        <v>0.15658470357519988</v>
      </c>
      <c r="AU926" s="64">
        <f t="shared" si="1261"/>
        <v>5.4431599229287091</v>
      </c>
      <c r="AV926" s="64">
        <f t="shared" si="1262"/>
        <v>7.0361145703611454</v>
      </c>
      <c r="AW926" s="64">
        <f t="shared" si="1263"/>
        <v>7.7727335259320397E-3</v>
      </c>
      <c r="AX926" s="64">
        <f t="shared" si="1264"/>
        <v>15.520334928229666</v>
      </c>
      <c r="AY926" s="64">
        <v>51.22</v>
      </c>
      <c r="AZ926" s="64"/>
      <c r="BA926" s="64"/>
      <c r="BB926" s="64"/>
      <c r="BC926" s="64">
        <v>4859.97</v>
      </c>
      <c r="BD926" s="64">
        <v>3.23</v>
      </c>
      <c r="BE926" s="64"/>
      <c r="BF926" s="64"/>
      <c r="BG926" s="84" t="s">
        <v>853</v>
      </c>
      <c r="BH926" s="84"/>
      <c r="BI926" s="84">
        <v>0.92</v>
      </c>
      <c r="BJ926" s="84"/>
      <c r="BK926" s="84"/>
      <c r="BL926" s="84"/>
      <c r="BM926" s="64">
        <v>171.27</v>
      </c>
      <c r="BN926" s="64">
        <v>94.62</v>
      </c>
      <c r="BO926" s="64">
        <v>9.34</v>
      </c>
      <c r="BP926" s="64">
        <v>60.46</v>
      </c>
      <c r="BQ926" s="64">
        <v>6.83</v>
      </c>
      <c r="BR926" s="64"/>
      <c r="BS926" s="64">
        <v>5.86</v>
      </c>
      <c r="BT926" s="64">
        <v>1177.17</v>
      </c>
      <c r="BU926" s="64">
        <v>19.670000000000002</v>
      </c>
      <c r="BV926" s="64">
        <v>41.17</v>
      </c>
      <c r="BW926" s="64">
        <v>3.38</v>
      </c>
      <c r="BX926" s="64">
        <v>11.4</v>
      </c>
      <c r="BY926" s="84"/>
      <c r="BZ926" s="84"/>
      <c r="CA926" s="84"/>
      <c r="CB926" s="84"/>
      <c r="CC926" s="64">
        <v>2.41</v>
      </c>
      <c r="CD926" s="64">
        <v>0.57999999999999996</v>
      </c>
      <c r="CE926" s="84"/>
      <c r="CF926" s="84"/>
      <c r="CG926" s="84"/>
      <c r="CH926" s="84"/>
      <c r="CI926" s="64">
        <v>2.85</v>
      </c>
      <c r="CJ926" s="64">
        <v>0.88</v>
      </c>
      <c r="CK926" s="64">
        <v>18.11</v>
      </c>
      <c r="CL926" s="64">
        <v>15.85</v>
      </c>
      <c r="CM926" s="64">
        <v>4.5</v>
      </c>
      <c r="CN926" s="67">
        <f>BU926/CL926</f>
        <v>1.2410094637223976</v>
      </c>
      <c r="CO926" s="67"/>
      <c r="CP926" s="67">
        <f>BM926/BU926</f>
        <v>8.7071682765632943</v>
      </c>
      <c r="CQ926" s="67"/>
      <c r="CR926" s="67"/>
      <c r="CS926" s="67">
        <f>BP926/BS926</f>
        <v>10.317406143344709</v>
      </c>
      <c r="CT926" s="67">
        <f>CK926/BX926</f>
        <v>1.5885964912280701</v>
      </c>
      <c r="CU926" s="67">
        <f>AY926/BO926</f>
        <v>5.4839400428265526</v>
      </c>
      <c r="CV926" s="67">
        <f>BQ926/BM926</f>
        <v>3.9878554329421383E-2</v>
      </c>
      <c r="CW926" s="67">
        <f>BT926/BV926</f>
        <v>28.592907456886081</v>
      </c>
      <c r="CX926" s="67">
        <f>BV926/CK926</f>
        <v>2.2733296521258977</v>
      </c>
      <c r="CY926" s="67">
        <f>CM926/CL926</f>
        <v>0.28391167192429023</v>
      </c>
      <c r="CZ926" s="67">
        <f>BT926/BU926</f>
        <v>59.845958312150479</v>
      </c>
      <c r="DA926" s="67">
        <f>CM926/CK926</f>
        <v>0.24848150193263391</v>
      </c>
      <c r="DB926" s="67">
        <f>BT926/BM926</f>
        <v>6.8731826939919429</v>
      </c>
      <c r="DC926" s="67">
        <f>BQ926/CJ926</f>
        <v>7.7613636363636367</v>
      </c>
      <c r="DD926" s="67">
        <f>BT926/CL926</f>
        <v>74.269400630914831</v>
      </c>
      <c r="DE926" s="67">
        <f>CL926/CJ926</f>
        <v>18.011363636363637</v>
      </c>
      <c r="DF926" s="67">
        <f>BT926/BQ926</f>
        <v>172.35285505124452</v>
      </c>
      <c r="DG926" s="67">
        <f>BQ926/CL926</f>
        <v>0.43091482649842272</v>
      </c>
      <c r="DH926" s="67">
        <f>BM926/CI926</f>
        <v>60.094736842105263</v>
      </c>
      <c r="DI926" s="67">
        <f>BM926/BX926</f>
        <v>15.023684210526316</v>
      </c>
      <c r="DJ926" s="67">
        <f>BM926/BN926</f>
        <v>1.8100824350031706</v>
      </c>
      <c r="DK926" s="67">
        <f>BT926/BP926</f>
        <v>19.470228250082702</v>
      </c>
      <c r="DL926" s="67" t="e">
        <f>(#REF!*0.59933)/BP926*10000</f>
        <v>#REF!</v>
      </c>
      <c r="DM926" s="67">
        <f>BP926/BQ926</f>
        <v>8.8521229868228399</v>
      </c>
      <c r="DN926" s="67"/>
      <c r="DO926" s="67">
        <f>BU926/BQ926</f>
        <v>2.8799414348462666</v>
      </c>
      <c r="DP926" s="67"/>
      <c r="DQ926" s="67">
        <f>CJ926/CM926</f>
        <v>0.19555555555555557</v>
      </c>
      <c r="DR926" s="67">
        <f>BQ926/BP926</f>
        <v>0.11296725107509097</v>
      </c>
      <c r="DS926" s="67"/>
      <c r="DT926" s="67">
        <f>BV926/CI926</f>
        <v>14.44561403508772</v>
      </c>
      <c r="DU926" s="67">
        <f>BY926/BX926</f>
        <v>0</v>
      </c>
      <c r="DV926" s="67">
        <f>BY926/BP926</f>
        <v>0</v>
      </c>
      <c r="DW926" s="67">
        <f>CH926/CI926</f>
        <v>0</v>
      </c>
      <c r="DX926" s="67" t="e">
        <f>(#REF!*0.83014)/BU926</f>
        <v>#REF!</v>
      </c>
      <c r="DY926" s="67">
        <f>BM926/CL926</f>
        <v>10.805678233438487</v>
      </c>
      <c r="DZ926" s="67" t="e">
        <f>BQ926/(#REF!*0.59933)</f>
        <v>#REF!</v>
      </c>
      <c r="EA926" s="67">
        <f>BP926/CI926</f>
        <v>21.214035087719299</v>
      </c>
      <c r="EB926" s="67">
        <f>BQ926/CM926</f>
        <v>1.5177777777777779</v>
      </c>
      <c r="EC926" s="67">
        <f>BM926/BS926</f>
        <v>29.226962457337883</v>
      </c>
      <c r="ED926" s="67">
        <f>BV926/CM926</f>
        <v>9.1488888888888891</v>
      </c>
      <c r="EE926" s="67">
        <f>BN926/BX926</f>
        <v>8.3000000000000007</v>
      </c>
      <c r="EF926" s="67">
        <f>CM926/BU926</f>
        <v>0.22877478393492626</v>
      </c>
      <c r="EG926" s="67">
        <f>BT926/BU926*0.1</f>
        <v>5.9845958312150485</v>
      </c>
      <c r="EH926" s="67">
        <f>BT926/BU926*0.3</f>
        <v>17.953787493645144</v>
      </c>
      <c r="EI926" s="67">
        <f>DM926*1.1</f>
        <v>9.7373352855051252</v>
      </c>
      <c r="EJ926" s="67">
        <f>CY926*50</f>
        <v>14.195583596214512</v>
      </c>
      <c r="EK926" s="67">
        <f>CR926*1.5</f>
        <v>0</v>
      </c>
      <c r="EL926" s="67">
        <f>CI926/3</f>
        <v>0.95000000000000007</v>
      </c>
    </row>
    <row r="927" spans="1:142" s="30" customFormat="1">
      <c r="A927" s="30" t="s">
        <v>854</v>
      </c>
      <c r="B927" s="31" t="s">
        <v>855</v>
      </c>
      <c r="C927" s="30" t="s">
        <v>530</v>
      </c>
      <c r="D927" s="37"/>
      <c r="E927" s="16"/>
      <c r="F927" s="16"/>
      <c r="G927" s="16"/>
      <c r="H927" s="16"/>
      <c r="I927" s="64">
        <v>3.19</v>
      </c>
      <c r="J927" s="64">
        <v>3.49</v>
      </c>
      <c r="K927" s="64">
        <v>0.60909999999999997</v>
      </c>
      <c r="L927" s="64">
        <v>71.900000000000006</v>
      </c>
      <c r="M927" s="64">
        <v>7.3499999999999996E-2</v>
      </c>
      <c r="N927" s="64">
        <v>7.3400000000000007E-2</v>
      </c>
      <c r="O927" s="64">
        <v>0.61470000000000002</v>
      </c>
      <c r="P927" s="64">
        <v>0.11849999999999999</v>
      </c>
      <c r="Q927" s="64">
        <v>11.74</v>
      </c>
      <c r="R927" s="64">
        <v>0</v>
      </c>
      <c r="S927" s="64">
        <v>91.809200000000004</v>
      </c>
      <c r="T927" s="31"/>
      <c r="V927" s="64">
        <f t="shared" si="1246"/>
        <v>3.4745973170444788</v>
      </c>
      <c r="W927" s="64"/>
      <c r="X927" s="64">
        <f t="shared" si="1247"/>
        <v>3.8013619550110449</v>
      </c>
      <c r="Y927" s="64"/>
      <c r="Z927" s="64">
        <f t="shared" si="1248"/>
        <v>0.66344113661811666</v>
      </c>
      <c r="AA927" s="64"/>
      <c r="AB927" s="64">
        <f t="shared" si="1249"/>
        <v>78.314591565986859</v>
      </c>
      <c r="AC927" s="64"/>
      <c r="AD927" s="64">
        <f t="shared" si="1250"/>
        <v>8.0057336301808529E-2</v>
      </c>
      <c r="AE927" s="64"/>
      <c r="AF927" s="64">
        <f t="shared" si="1251"/>
        <v>7.994841475581968E-2</v>
      </c>
      <c r="AG927" s="64"/>
      <c r="AH927" s="64">
        <f t="shared" si="1252"/>
        <v>0.66954074319349255</v>
      </c>
      <c r="AI927" s="64"/>
      <c r="AJ927" s="64">
        <f t="shared" si="1253"/>
        <v>0.12907203199679335</v>
      </c>
      <c r="AK927" s="64"/>
      <c r="AL927" s="64">
        <f t="shared" si="1254"/>
        <v>12.787389499091596</v>
      </c>
      <c r="AM927" s="64"/>
      <c r="AN927" s="64">
        <f t="shared" si="1255"/>
        <v>0</v>
      </c>
      <c r="AO927" s="64"/>
      <c r="AP927" s="64">
        <f t="shared" si="1256"/>
        <v>7.2759592720555233</v>
      </c>
      <c r="AQ927" s="64">
        <f t="shared" si="1257"/>
        <v>2.1060171919770772E-2</v>
      </c>
      <c r="AR927" s="64">
        <f t="shared" si="1258"/>
        <v>978.23129251700698</v>
      </c>
      <c r="AS927" s="64">
        <f t="shared" si="1259"/>
        <v>20.601719197707737</v>
      </c>
      <c r="AT927" s="64">
        <f t="shared" si="1260"/>
        <v>0.119407841223361</v>
      </c>
      <c r="AU927" s="64">
        <f t="shared" si="1261"/>
        <v>8.2983651226158024</v>
      </c>
      <c r="AV927" s="64">
        <f t="shared" si="1262"/>
        <v>8.2870748299319725</v>
      </c>
      <c r="AW927" s="64">
        <f t="shared" si="1263"/>
        <v>8.4714881780250332E-3</v>
      </c>
      <c r="AX927" s="64">
        <f t="shared" si="1264"/>
        <v>10.754578754578754</v>
      </c>
      <c r="AY927" s="64"/>
      <c r="AZ927" s="64"/>
      <c r="BA927" s="64"/>
      <c r="BB927" s="64"/>
      <c r="BC927" s="64"/>
      <c r="BD927" s="64"/>
      <c r="BE927" s="64"/>
      <c r="BF927" s="64"/>
      <c r="BG927" s="64"/>
      <c r="BH927" s="64"/>
      <c r="BI927" s="64"/>
      <c r="BJ927" s="64"/>
      <c r="BK927" s="64"/>
      <c r="BL927" s="64"/>
      <c r="BM927" s="64"/>
      <c r="BN927" s="64"/>
      <c r="BO927" s="64"/>
      <c r="BP927" s="64"/>
      <c r="BQ927" s="64"/>
      <c r="BR927" s="64"/>
      <c r="BS927" s="64"/>
      <c r="BT927" s="64"/>
      <c r="BU927" s="64"/>
      <c r="BV927" s="64"/>
      <c r="BW927" s="64"/>
      <c r="BX927" s="64"/>
      <c r="BY927" s="64"/>
      <c r="BZ927" s="64"/>
      <c r="CA927" s="64"/>
      <c r="CB927" s="64"/>
      <c r="CC927" s="64"/>
      <c r="CD927" s="64"/>
      <c r="CE927" s="64"/>
      <c r="CF927" s="64"/>
      <c r="CG927" s="64"/>
      <c r="CH927" s="64"/>
      <c r="CI927" s="64"/>
      <c r="CJ927" s="64"/>
      <c r="CK927" s="64"/>
      <c r="CL927" s="64"/>
      <c r="CM927" s="64"/>
      <c r="CN927" s="64"/>
      <c r="CO927" s="64"/>
      <c r="CP927" s="64"/>
      <c r="CQ927" s="64"/>
      <c r="CR927" s="64"/>
      <c r="CS927" s="64"/>
      <c r="CT927" s="64"/>
      <c r="CU927" s="64"/>
      <c r="CV927" s="64"/>
      <c r="CW927" s="64"/>
      <c r="CX927" s="64"/>
      <c r="CY927" s="64"/>
      <c r="CZ927" s="64"/>
      <c r="DA927" s="64"/>
      <c r="DB927" s="64"/>
      <c r="DC927" s="64"/>
      <c r="DD927" s="64"/>
      <c r="DE927" s="64"/>
      <c r="DF927" s="64"/>
      <c r="DG927" s="64"/>
      <c r="DH927" s="64"/>
      <c r="DI927" s="64"/>
      <c r="DJ927" s="64"/>
      <c r="DK927" s="64"/>
      <c r="DL927" s="64"/>
      <c r="DM927" s="64"/>
      <c r="DN927" s="64"/>
      <c r="DO927" s="64"/>
      <c r="DP927" s="64"/>
      <c r="DQ927" s="64"/>
      <c r="DR927" s="64"/>
      <c r="DS927" s="64"/>
      <c r="DT927" s="64"/>
      <c r="DU927" s="64"/>
      <c r="DV927" s="64"/>
      <c r="DW927" s="64"/>
      <c r="DX927" s="64"/>
      <c r="DY927" s="64"/>
      <c r="DZ927" s="64"/>
      <c r="EA927" s="64"/>
      <c r="EB927" s="64"/>
      <c r="EC927" s="64"/>
      <c r="ED927" s="64"/>
      <c r="EE927" s="64"/>
      <c r="EF927" s="64"/>
      <c r="EG927" s="64"/>
      <c r="EH927" s="64"/>
      <c r="EI927" s="64"/>
      <c r="EJ927" s="64"/>
      <c r="EK927" s="64"/>
      <c r="EL927" s="64"/>
    </row>
    <row r="928" spans="1:142" s="30" customFormat="1">
      <c r="B928" s="31" t="s">
        <v>856</v>
      </c>
      <c r="C928" s="30" t="s">
        <v>530</v>
      </c>
      <c r="D928" s="37"/>
      <c r="E928" s="16"/>
      <c r="F928" s="16"/>
      <c r="G928" s="16"/>
      <c r="H928" s="16"/>
      <c r="I928" s="64">
        <v>3.7</v>
      </c>
      <c r="J928" s="64">
        <v>3.59</v>
      </c>
      <c r="K928" s="64">
        <v>0.67710000000000004</v>
      </c>
      <c r="L928" s="64">
        <v>73.349999999999994</v>
      </c>
      <c r="M928" s="64">
        <v>4.9000000000000002E-2</v>
      </c>
      <c r="N928" s="64">
        <v>9.6699999999999994E-2</v>
      </c>
      <c r="O928" s="64">
        <v>0.67559999999999998</v>
      </c>
      <c r="P928" s="64">
        <v>8.77E-2</v>
      </c>
      <c r="Q928" s="64">
        <v>12.21</v>
      </c>
      <c r="R928" s="64">
        <v>3.2000000000000002E-3</v>
      </c>
      <c r="S928" s="64">
        <v>94.439300000000003</v>
      </c>
      <c r="T928" s="31"/>
      <c r="V928" s="64">
        <f t="shared" si="1246"/>
        <v>3.9178604669877903</v>
      </c>
      <c r="W928" s="64"/>
      <c r="X928" s="64">
        <f t="shared" si="1247"/>
        <v>3.8013835341854501</v>
      </c>
      <c r="Y928" s="64"/>
      <c r="Z928" s="64">
        <f t="shared" si="1248"/>
        <v>0.71696846545876558</v>
      </c>
      <c r="AA928" s="64"/>
      <c r="AB928" s="64">
        <f t="shared" si="1249"/>
        <v>77.668936555014696</v>
      </c>
      <c r="AC928" s="64"/>
      <c r="AD928" s="64">
        <f t="shared" si="1250"/>
        <v>5.1885179157405863E-2</v>
      </c>
      <c r="AE928" s="64"/>
      <c r="AF928" s="64">
        <f t="shared" si="1251"/>
        <v>0.10239381274532953</v>
      </c>
      <c r="AG928" s="64"/>
      <c r="AH928" s="64">
        <f t="shared" si="1252"/>
        <v>0.71538014364782454</v>
      </c>
      <c r="AI928" s="64"/>
      <c r="AJ928" s="64">
        <f t="shared" si="1253"/>
        <v>9.2863881879683557E-2</v>
      </c>
      <c r="AK928" s="64"/>
      <c r="AL928" s="64">
        <f t="shared" si="1254"/>
        <v>12.928939541059709</v>
      </c>
      <c r="AM928" s="64"/>
      <c r="AN928" s="64">
        <f t="shared" si="1255"/>
        <v>3.3884198633407914E-3</v>
      </c>
      <c r="AO928" s="64"/>
      <c r="AP928" s="64">
        <f t="shared" si="1256"/>
        <v>7.7192440011732408</v>
      </c>
      <c r="AQ928" s="64">
        <f t="shared" si="1257"/>
        <v>1.3649025069637883E-2</v>
      </c>
      <c r="AR928" s="64">
        <f t="shared" si="1258"/>
        <v>1496.9387755102041</v>
      </c>
      <c r="AS928" s="64">
        <f t="shared" si="1259"/>
        <v>20.431754874651812</v>
      </c>
      <c r="AT928" s="64">
        <f t="shared" si="1260"/>
        <v>0.14313203078744818</v>
      </c>
      <c r="AU928" s="64">
        <f t="shared" si="1261"/>
        <v>7.0020682523267839</v>
      </c>
      <c r="AV928" s="64">
        <f t="shared" si="1262"/>
        <v>13.818367346938777</v>
      </c>
      <c r="AW928" s="64">
        <f t="shared" si="1263"/>
        <v>9.2310838445807779E-3</v>
      </c>
      <c r="AX928" s="64">
        <f t="shared" si="1264"/>
        <v>12.496769191005427</v>
      </c>
      <c r="AY928" s="64"/>
      <c r="AZ928" s="64"/>
      <c r="BA928" s="64"/>
      <c r="BB928" s="64"/>
      <c r="BC928" s="64"/>
      <c r="BD928" s="64"/>
      <c r="BE928" s="64"/>
      <c r="BF928" s="64"/>
      <c r="BG928" s="64"/>
      <c r="BH928" s="64"/>
      <c r="BI928" s="64"/>
      <c r="BJ928" s="64"/>
      <c r="BK928" s="64"/>
      <c r="BL928" s="64"/>
      <c r="BM928" s="64"/>
      <c r="BN928" s="64"/>
      <c r="BO928" s="64"/>
      <c r="BP928" s="64"/>
      <c r="BQ928" s="64"/>
      <c r="BR928" s="64"/>
      <c r="BS928" s="64"/>
      <c r="BT928" s="64"/>
      <c r="BU928" s="64"/>
      <c r="BV928" s="64"/>
      <c r="BW928" s="64"/>
      <c r="BX928" s="64"/>
      <c r="BY928" s="64"/>
      <c r="BZ928" s="64"/>
      <c r="CA928" s="64"/>
      <c r="CB928" s="64"/>
      <c r="CC928" s="64"/>
      <c r="CD928" s="64"/>
      <c r="CE928" s="64"/>
      <c r="CF928" s="64"/>
      <c r="CG928" s="64"/>
      <c r="CH928" s="64"/>
      <c r="CI928" s="64"/>
      <c r="CJ928" s="64"/>
      <c r="CK928" s="64"/>
      <c r="CL928" s="64"/>
      <c r="CM928" s="64"/>
      <c r="CN928" s="64"/>
      <c r="CO928" s="64"/>
      <c r="CP928" s="64"/>
      <c r="CQ928" s="64"/>
      <c r="CR928" s="64"/>
      <c r="CS928" s="64"/>
      <c r="CT928" s="64"/>
      <c r="CU928" s="64"/>
      <c r="CV928" s="64"/>
      <c r="CW928" s="64"/>
      <c r="CX928" s="64"/>
      <c r="CY928" s="64"/>
      <c r="CZ928" s="64"/>
      <c r="DA928" s="64"/>
      <c r="DB928" s="64"/>
      <c r="DC928" s="64"/>
      <c r="DD928" s="64"/>
      <c r="DE928" s="64"/>
      <c r="DF928" s="64"/>
      <c r="DG928" s="64"/>
      <c r="DH928" s="64"/>
      <c r="DI928" s="64"/>
      <c r="DJ928" s="64"/>
      <c r="DK928" s="64"/>
      <c r="DL928" s="64"/>
      <c r="DM928" s="64"/>
      <c r="DN928" s="64"/>
      <c r="DO928" s="64"/>
      <c r="DP928" s="64"/>
      <c r="DQ928" s="64"/>
      <c r="DR928" s="64"/>
      <c r="DS928" s="64"/>
      <c r="DT928" s="64"/>
      <c r="DU928" s="64"/>
      <c r="DV928" s="64"/>
      <c r="DW928" s="64"/>
      <c r="DX928" s="64"/>
      <c r="DY928" s="64"/>
      <c r="DZ928" s="64"/>
      <c r="EA928" s="64"/>
      <c r="EB928" s="64"/>
      <c r="EC928" s="64"/>
      <c r="ED928" s="64"/>
      <c r="EE928" s="64"/>
      <c r="EF928" s="64"/>
      <c r="EG928" s="64"/>
      <c r="EH928" s="64"/>
      <c r="EI928" s="64"/>
      <c r="EJ928" s="64"/>
      <c r="EK928" s="64"/>
      <c r="EL928" s="64"/>
    </row>
    <row r="929" spans="2:142" s="30" customFormat="1">
      <c r="B929" s="31" t="s">
        <v>857</v>
      </c>
      <c r="C929" s="30" t="s">
        <v>530</v>
      </c>
      <c r="D929" s="37"/>
      <c r="E929" s="16"/>
      <c r="F929" s="16"/>
      <c r="G929" s="16"/>
      <c r="H929" s="16"/>
      <c r="I929" s="64">
        <v>3.27</v>
      </c>
      <c r="J929" s="64">
        <v>3.42</v>
      </c>
      <c r="K929" s="64">
        <v>0.50070000000000003</v>
      </c>
      <c r="L929" s="64">
        <v>71.78</v>
      </c>
      <c r="M929" s="64">
        <v>0.06</v>
      </c>
      <c r="N929" s="64">
        <v>6.8900000000000003E-2</v>
      </c>
      <c r="O929" s="64">
        <v>0.62160000000000004</v>
      </c>
      <c r="P929" s="64">
        <v>7.0199999999999999E-2</v>
      </c>
      <c r="Q929" s="64">
        <v>11.55</v>
      </c>
      <c r="R929" s="64">
        <v>1.8599999999999998E-2</v>
      </c>
      <c r="S929" s="64">
        <v>91.360100000000003</v>
      </c>
      <c r="T929" s="31"/>
      <c r="V929" s="64">
        <f t="shared" si="1246"/>
        <v>3.5792430174660486</v>
      </c>
      <c r="W929" s="64"/>
      <c r="X929" s="64">
        <f t="shared" si="1247"/>
        <v>3.7434284769828401</v>
      </c>
      <c r="Y929" s="64"/>
      <c r="Z929" s="64">
        <f t="shared" si="1248"/>
        <v>0.54805106386704927</v>
      </c>
      <c r="AA929" s="64"/>
      <c r="AB929" s="64">
        <f t="shared" si="1249"/>
        <v>78.568215227435161</v>
      </c>
      <c r="AC929" s="64"/>
      <c r="AD929" s="64">
        <f t="shared" si="1250"/>
        <v>6.5674183806716496E-2</v>
      </c>
      <c r="AE929" s="64"/>
      <c r="AF929" s="64">
        <f t="shared" si="1251"/>
        <v>7.5415854404712782E-2</v>
      </c>
      <c r="AG929" s="64"/>
      <c r="AH929" s="64">
        <f t="shared" si="1252"/>
        <v>0.68038454423758299</v>
      </c>
      <c r="AI929" s="64"/>
      <c r="AJ929" s="64">
        <f t="shared" si="1253"/>
        <v>7.6838795053858294E-2</v>
      </c>
      <c r="AK929" s="64"/>
      <c r="AL929" s="64">
        <f t="shared" si="1254"/>
        <v>12.642280382792926</v>
      </c>
      <c r="AM929" s="64"/>
      <c r="AN929" s="64">
        <f t="shared" si="1255"/>
        <v>2.035899698008211E-2</v>
      </c>
      <c r="AO929" s="64"/>
      <c r="AP929" s="64">
        <f t="shared" si="1256"/>
        <v>7.3226714944488887</v>
      </c>
      <c r="AQ929" s="64">
        <f t="shared" si="1257"/>
        <v>1.754385964912281E-2</v>
      </c>
      <c r="AR929" s="64">
        <f t="shared" si="1258"/>
        <v>1196.3333333333333</v>
      </c>
      <c r="AS929" s="64">
        <f t="shared" si="1259"/>
        <v>20.988304093567251</v>
      </c>
      <c r="AT929" s="64">
        <f t="shared" si="1260"/>
        <v>0.11084298584298584</v>
      </c>
      <c r="AU929" s="64">
        <f t="shared" si="1261"/>
        <v>7.2670537010159659</v>
      </c>
      <c r="AV929" s="64">
        <f t="shared" si="1262"/>
        <v>8.3450000000000024</v>
      </c>
      <c r="AW929" s="64">
        <f t="shared" si="1263"/>
        <v>6.975480635274452E-3</v>
      </c>
      <c r="AX929" s="64">
        <f t="shared" si="1264"/>
        <v>12.096207865168539</v>
      </c>
      <c r="AY929" s="64"/>
      <c r="AZ929" s="64"/>
      <c r="BA929" s="64"/>
      <c r="BB929" s="64"/>
      <c r="BC929" s="64"/>
      <c r="BD929" s="64"/>
      <c r="BE929" s="64"/>
      <c r="BF929" s="64"/>
      <c r="BG929" s="64"/>
      <c r="BH929" s="64"/>
      <c r="BI929" s="64"/>
      <c r="BJ929" s="64"/>
      <c r="BK929" s="64"/>
      <c r="BL929" s="64"/>
      <c r="BM929" s="64"/>
      <c r="BN929" s="64"/>
      <c r="BO929" s="64"/>
      <c r="BP929" s="64"/>
      <c r="BQ929" s="64"/>
      <c r="BR929" s="64"/>
      <c r="BS929" s="64"/>
      <c r="BT929" s="64"/>
      <c r="BU929" s="64"/>
      <c r="BV929" s="64"/>
      <c r="BW929" s="64"/>
      <c r="BX929" s="64"/>
      <c r="BY929" s="64"/>
      <c r="BZ929" s="64"/>
      <c r="CA929" s="64"/>
      <c r="CB929" s="64"/>
      <c r="CC929" s="64"/>
      <c r="CD929" s="64"/>
      <c r="CE929" s="64"/>
      <c r="CF929" s="64"/>
      <c r="CG929" s="64"/>
      <c r="CH929" s="64"/>
      <c r="CI929" s="64"/>
      <c r="CJ929" s="64"/>
      <c r="CK929" s="64"/>
      <c r="CL929" s="64"/>
      <c r="CM929" s="64"/>
      <c r="CN929" s="64"/>
      <c r="CO929" s="64"/>
      <c r="CP929" s="64"/>
      <c r="CQ929" s="64"/>
      <c r="CR929" s="64"/>
      <c r="CS929" s="64"/>
      <c r="CT929" s="64"/>
      <c r="CU929" s="64"/>
      <c r="CV929" s="64"/>
      <c r="CW929" s="64"/>
      <c r="CX929" s="64"/>
      <c r="CY929" s="64"/>
      <c r="CZ929" s="64"/>
      <c r="DA929" s="64"/>
      <c r="DB929" s="64"/>
      <c r="DC929" s="64"/>
      <c r="DD929" s="64"/>
      <c r="DE929" s="64"/>
      <c r="DF929" s="64"/>
      <c r="DG929" s="64"/>
      <c r="DH929" s="64"/>
      <c r="DI929" s="64"/>
      <c r="DJ929" s="64"/>
      <c r="DK929" s="64"/>
      <c r="DL929" s="64"/>
      <c r="DM929" s="64"/>
      <c r="DN929" s="64"/>
      <c r="DO929" s="64"/>
      <c r="DP929" s="64"/>
      <c r="DQ929" s="64"/>
      <c r="DR929" s="64"/>
      <c r="DS929" s="64"/>
      <c r="DT929" s="64"/>
      <c r="DU929" s="64"/>
      <c r="DV929" s="64"/>
      <c r="DW929" s="64"/>
      <c r="DX929" s="64"/>
      <c r="DY929" s="64"/>
      <c r="DZ929" s="64"/>
      <c r="EA929" s="64"/>
      <c r="EB929" s="64"/>
      <c r="EC929" s="64"/>
      <c r="ED929" s="64"/>
      <c r="EE929" s="64"/>
      <c r="EF929" s="64"/>
      <c r="EG929" s="64"/>
      <c r="EH929" s="64"/>
      <c r="EI929" s="64"/>
      <c r="EJ929" s="64"/>
      <c r="EK929" s="64"/>
      <c r="EL929" s="64"/>
    </row>
    <row r="930" spans="2:142" s="30" customFormat="1">
      <c r="B930" s="31" t="s">
        <v>858</v>
      </c>
      <c r="C930" s="30" t="s">
        <v>530</v>
      </c>
      <c r="D930" s="37"/>
      <c r="E930" s="16"/>
      <c r="F930" s="16"/>
      <c r="G930" s="16"/>
      <c r="H930" s="16"/>
      <c r="I930" s="64">
        <v>3.75</v>
      </c>
      <c r="J930" s="64">
        <v>3.66</v>
      </c>
      <c r="K930" s="64">
        <v>0.60829999999999995</v>
      </c>
      <c r="L930" s="64">
        <v>72.77</v>
      </c>
      <c r="M930" s="64">
        <v>8.7099999999999997E-2</v>
      </c>
      <c r="N930" s="64">
        <v>6.7900000000000002E-2</v>
      </c>
      <c r="O930" s="64">
        <v>0.64239999999999997</v>
      </c>
      <c r="P930" s="64">
        <v>0.10059999999999999</v>
      </c>
      <c r="Q930" s="64">
        <v>12.27</v>
      </c>
      <c r="R930" s="64">
        <v>8.8999999999999999E-3</v>
      </c>
      <c r="S930" s="64">
        <v>93.965299999999999</v>
      </c>
      <c r="T930" s="31"/>
      <c r="V930" s="64">
        <f t="shared" si="1246"/>
        <v>3.9908349145908115</v>
      </c>
      <c r="W930" s="64"/>
      <c r="X930" s="64">
        <f t="shared" si="1247"/>
        <v>3.8950548766406321</v>
      </c>
      <c r="Y930" s="64"/>
      <c r="Z930" s="64">
        <f t="shared" si="1248"/>
        <v>0.64736663427882413</v>
      </c>
      <c r="AA930" s="64"/>
      <c r="AB930" s="64">
        <f t="shared" si="1249"/>
        <v>77.443481795939562</v>
      </c>
      <c r="AC930" s="64"/>
      <c r="AD930" s="64">
        <f t="shared" si="1250"/>
        <v>9.2693792282895912E-2</v>
      </c>
      <c r="AE930" s="64"/>
      <c r="AF930" s="64">
        <f t="shared" si="1251"/>
        <v>7.2260717520190962E-2</v>
      </c>
      <c r="AG930" s="64"/>
      <c r="AH930" s="64">
        <f t="shared" si="1252"/>
        <v>0.68365662643550329</v>
      </c>
      <c r="AI930" s="64"/>
      <c r="AJ930" s="64">
        <f t="shared" si="1253"/>
        <v>0.10706079797542284</v>
      </c>
      <c r="AK930" s="64"/>
      <c r="AL930" s="64">
        <f t="shared" si="1254"/>
        <v>13.058011840541136</v>
      </c>
      <c r="AM930" s="64"/>
      <c r="AN930" s="64">
        <f t="shared" si="1255"/>
        <v>9.47158153062886E-3</v>
      </c>
      <c r="AO930" s="64"/>
      <c r="AP930" s="64">
        <f t="shared" si="1256"/>
        <v>7.8858897912314436</v>
      </c>
      <c r="AQ930" s="64">
        <f t="shared" si="1257"/>
        <v>2.3797814207650272E-2</v>
      </c>
      <c r="AR930" s="64">
        <f t="shared" si="1258"/>
        <v>835.47646383467281</v>
      </c>
      <c r="AS930" s="64">
        <f t="shared" si="1259"/>
        <v>19.882513661202186</v>
      </c>
      <c r="AT930" s="64">
        <f t="shared" si="1260"/>
        <v>0.10569738480697385</v>
      </c>
      <c r="AU930" s="64">
        <f t="shared" si="1261"/>
        <v>8.9587628865979365</v>
      </c>
      <c r="AV930" s="64">
        <f t="shared" si="1262"/>
        <v>6.9839265212399537</v>
      </c>
      <c r="AW930" s="64">
        <f t="shared" si="1263"/>
        <v>8.3592139617974428E-3</v>
      </c>
      <c r="AX930" s="64">
        <f t="shared" si="1264"/>
        <v>10.041407867494826</v>
      </c>
      <c r="AY930" s="64"/>
      <c r="AZ930" s="64"/>
      <c r="BA930" s="64"/>
      <c r="BB930" s="64"/>
      <c r="BC930" s="64"/>
      <c r="BD930" s="64"/>
      <c r="BE930" s="64"/>
      <c r="BF930" s="64"/>
      <c r="BG930" s="64"/>
      <c r="BH930" s="64"/>
      <c r="BI930" s="64"/>
      <c r="BJ930" s="64"/>
      <c r="BK930" s="64"/>
      <c r="BL930" s="64"/>
      <c r="BM930" s="64"/>
      <c r="BN930" s="64"/>
      <c r="BO930" s="64"/>
      <c r="BP930" s="64"/>
      <c r="BQ930" s="64"/>
      <c r="BR930" s="64"/>
      <c r="BS930" s="64"/>
      <c r="BT930" s="64"/>
      <c r="BU930" s="64"/>
      <c r="BV930" s="64"/>
      <c r="BW930" s="64"/>
      <c r="BX930" s="64"/>
      <c r="BY930" s="64"/>
      <c r="BZ930" s="64"/>
      <c r="CA930" s="64"/>
      <c r="CB930" s="64"/>
      <c r="CC930" s="64"/>
      <c r="CD930" s="64"/>
      <c r="CE930" s="64"/>
      <c r="CF930" s="64"/>
      <c r="CG930" s="64"/>
      <c r="CH930" s="64"/>
      <c r="CI930" s="64"/>
      <c r="CJ930" s="64"/>
      <c r="CK930" s="64"/>
      <c r="CL930" s="64"/>
      <c r="CM930" s="64"/>
      <c r="CN930" s="64"/>
      <c r="CO930" s="64"/>
      <c r="CP930" s="64"/>
      <c r="CQ930" s="64"/>
      <c r="CR930" s="64"/>
      <c r="CS930" s="64"/>
      <c r="CT930" s="64"/>
      <c r="CU930" s="64"/>
      <c r="CV930" s="64"/>
      <c r="CW930" s="64"/>
      <c r="CX930" s="64"/>
      <c r="CY930" s="64"/>
      <c r="CZ930" s="64"/>
      <c r="DA930" s="64"/>
      <c r="DB930" s="64"/>
      <c r="DC930" s="64"/>
      <c r="DD930" s="64"/>
      <c r="DE930" s="64"/>
      <c r="DF930" s="64"/>
      <c r="DG930" s="64"/>
      <c r="DH930" s="64"/>
      <c r="DI930" s="64"/>
      <c r="DJ930" s="64"/>
      <c r="DK930" s="64"/>
      <c r="DL930" s="64"/>
      <c r="DM930" s="64"/>
      <c r="DN930" s="64"/>
      <c r="DO930" s="64"/>
      <c r="DP930" s="64"/>
      <c r="DQ930" s="64"/>
      <c r="DR930" s="64"/>
      <c r="DS930" s="64"/>
      <c r="DT930" s="64"/>
      <c r="DU930" s="64"/>
      <c r="DV930" s="64"/>
      <c r="DW930" s="64"/>
      <c r="DX930" s="64"/>
      <c r="DY930" s="64"/>
      <c r="DZ930" s="64"/>
      <c r="EA930" s="64"/>
      <c r="EB930" s="64"/>
      <c r="EC930" s="64"/>
      <c r="ED930" s="64"/>
      <c r="EE930" s="64"/>
      <c r="EF930" s="64"/>
      <c r="EG930" s="64"/>
      <c r="EH930" s="64"/>
      <c r="EI930" s="64"/>
      <c r="EJ930" s="64"/>
      <c r="EK930" s="64"/>
      <c r="EL930" s="64"/>
    </row>
    <row r="931" spans="2:142" s="30" customFormat="1">
      <c r="B931" s="31" t="s">
        <v>859</v>
      </c>
      <c r="C931" s="30" t="s">
        <v>530</v>
      </c>
      <c r="D931" s="37"/>
      <c r="E931" s="16"/>
      <c r="F931" s="16"/>
      <c r="G931" s="16"/>
      <c r="H931" s="16"/>
      <c r="I931" s="64">
        <v>3.49</v>
      </c>
      <c r="J931" s="64">
        <v>3.44</v>
      </c>
      <c r="K931" s="64">
        <v>0.49459999999999998</v>
      </c>
      <c r="L931" s="64">
        <v>72.739999999999995</v>
      </c>
      <c r="M931" s="64">
        <v>8.5500000000000007E-2</v>
      </c>
      <c r="N931" s="64">
        <v>9.1999999999999998E-2</v>
      </c>
      <c r="O931" s="64">
        <v>0.64059999999999995</v>
      </c>
      <c r="P931" s="64">
        <v>8.6699999999999999E-2</v>
      </c>
      <c r="Q931" s="64">
        <v>11.92</v>
      </c>
      <c r="R931" s="64">
        <v>5.1499999999999997E-2</v>
      </c>
      <c r="S931" s="64">
        <v>93.040999999999997</v>
      </c>
      <c r="T931" s="31"/>
      <c r="V931" s="64">
        <f t="shared" si="1246"/>
        <v>3.751034490171</v>
      </c>
      <c r="W931" s="64"/>
      <c r="X931" s="64">
        <f t="shared" si="1247"/>
        <v>3.6972947410281489</v>
      </c>
      <c r="Y931" s="64"/>
      <c r="Z931" s="64">
        <f t="shared" si="1248"/>
        <v>0.53159359852108212</v>
      </c>
      <c r="AA931" s="64"/>
      <c r="AB931" s="64">
        <f t="shared" si="1249"/>
        <v>78.180587053019636</v>
      </c>
      <c r="AC931" s="64"/>
      <c r="AD931" s="64">
        <f t="shared" si="1250"/>
        <v>9.1894971034275227E-2</v>
      </c>
      <c r="AE931" s="64"/>
      <c r="AF931" s="64">
        <f t="shared" si="1251"/>
        <v>9.8881138422845849E-2</v>
      </c>
      <c r="AG931" s="64"/>
      <c r="AH931" s="64">
        <f t="shared" si="1252"/>
        <v>0.68851366601820696</v>
      </c>
      <c r="AI931" s="64"/>
      <c r="AJ931" s="64">
        <f t="shared" si="1253"/>
        <v>9.3184725013703631E-2</v>
      </c>
      <c r="AK931" s="64"/>
      <c r="AL931" s="64">
        <f t="shared" si="1254"/>
        <v>12.81155619565568</v>
      </c>
      <c r="AM931" s="64"/>
      <c r="AN931" s="64">
        <f t="shared" si="1255"/>
        <v>5.5351941617136531E-2</v>
      </c>
      <c r="AO931" s="64"/>
      <c r="AP931" s="64">
        <f t="shared" si="1256"/>
        <v>7.4483292311991489</v>
      </c>
      <c r="AQ931" s="64">
        <f t="shared" si="1257"/>
        <v>2.4854651162790703E-2</v>
      </c>
      <c r="AR931" s="64">
        <f t="shared" si="1258"/>
        <v>850.76023391812851</v>
      </c>
      <c r="AS931" s="64">
        <f t="shared" si="1259"/>
        <v>21.145348837209301</v>
      </c>
      <c r="AT931" s="64">
        <f t="shared" si="1260"/>
        <v>0.14361536059943805</v>
      </c>
      <c r="AU931" s="64">
        <f t="shared" si="1261"/>
        <v>5.3760869565217391</v>
      </c>
      <c r="AV931" s="64">
        <f t="shared" si="1262"/>
        <v>5.7847953216374259</v>
      </c>
      <c r="AW931" s="64">
        <f t="shared" si="1263"/>
        <v>6.7995600769865279E-3</v>
      </c>
      <c r="AX931" s="64">
        <f t="shared" si="1264"/>
        <v>15.683600409137401</v>
      </c>
      <c r="AY931" s="64"/>
      <c r="AZ931" s="64"/>
      <c r="BA931" s="64"/>
      <c r="BB931" s="64"/>
      <c r="BC931" s="64"/>
      <c r="BD931" s="64"/>
      <c r="BE931" s="64"/>
      <c r="BF931" s="64"/>
      <c r="BG931" s="64"/>
      <c r="BH931" s="64"/>
      <c r="BI931" s="64"/>
      <c r="BJ931" s="64"/>
      <c r="BK931" s="64"/>
      <c r="BL931" s="64"/>
      <c r="BM931" s="64"/>
      <c r="BN931" s="64"/>
      <c r="BO931" s="64"/>
      <c r="BP931" s="64"/>
      <c r="BQ931" s="64"/>
      <c r="BR931" s="64"/>
      <c r="BS931" s="64"/>
      <c r="BT931" s="64"/>
      <c r="BU931" s="64"/>
      <c r="BV931" s="64"/>
      <c r="BW931" s="64"/>
      <c r="BX931" s="64"/>
      <c r="BY931" s="64"/>
      <c r="BZ931" s="64"/>
      <c r="CA931" s="64"/>
      <c r="CB931" s="64"/>
      <c r="CC931" s="64"/>
      <c r="CD931" s="64"/>
      <c r="CE931" s="64"/>
      <c r="CF931" s="64"/>
      <c r="CG931" s="64"/>
      <c r="CH931" s="64"/>
      <c r="CI931" s="64"/>
      <c r="CJ931" s="64"/>
      <c r="CK931" s="64"/>
      <c r="CL931" s="64"/>
      <c r="CM931" s="64"/>
      <c r="CN931" s="64"/>
      <c r="CO931" s="64"/>
      <c r="CP931" s="64"/>
      <c r="CQ931" s="64"/>
      <c r="CR931" s="64"/>
      <c r="CS931" s="64"/>
      <c r="CT931" s="64"/>
      <c r="CU931" s="64"/>
      <c r="CV931" s="64"/>
      <c r="CW931" s="64"/>
      <c r="CX931" s="64"/>
      <c r="CY931" s="64"/>
      <c r="CZ931" s="64"/>
      <c r="DA931" s="64"/>
      <c r="DB931" s="64"/>
      <c r="DC931" s="64"/>
      <c r="DD931" s="64"/>
      <c r="DE931" s="64"/>
      <c r="DF931" s="64"/>
      <c r="DG931" s="64"/>
      <c r="DH931" s="64"/>
      <c r="DI931" s="64"/>
      <c r="DJ931" s="64"/>
      <c r="DK931" s="64"/>
      <c r="DL931" s="64"/>
      <c r="DM931" s="64"/>
      <c r="DN931" s="64"/>
      <c r="DO931" s="64"/>
      <c r="DP931" s="64"/>
      <c r="DQ931" s="64"/>
      <c r="DR931" s="64"/>
      <c r="DS931" s="64"/>
      <c r="DT931" s="64"/>
      <c r="DU931" s="64"/>
      <c r="DV931" s="64"/>
      <c r="DW931" s="64"/>
      <c r="DX931" s="64"/>
      <c r="DY931" s="64"/>
      <c r="DZ931" s="64"/>
      <c r="EA931" s="64"/>
      <c r="EB931" s="64"/>
      <c r="EC931" s="64"/>
      <c r="ED931" s="64"/>
      <c r="EE931" s="64"/>
      <c r="EF931" s="64"/>
      <c r="EG931" s="64"/>
      <c r="EH931" s="64"/>
      <c r="EI931" s="64"/>
      <c r="EJ931" s="64"/>
      <c r="EK931" s="64"/>
      <c r="EL931" s="64"/>
    </row>
    <row r="932" spans="2:142" s="30" customFormat="1">
      <c r="B932" s="31" t="s">
        <v>860</v>
      </c>
      <c r="C932" s="30" t="s">
        <v>530</v>
      </c>
      <c r="D932" s="37"/>
      <c r="E932" s="16"/>
      <c r="F932" s="16"/>
      <c r="G932" s="16"/>
      <c r="H932" s="16"/>
      <c r="I932" s="64">
        <v>3.63</v>
      </c>
      <c r="J932" s="64">
        <v>3.46</v>
      </c>
      <c r="K932" s="64">
        <v>0.51819999999999999</v>
      </c>
      <c r="L932" s="64">
        <v>72.989999999999995</v>
      </c>
      <c r="M932" s="64">
        <v>5.3699999999999998E-2</v>
      </c>
      <c r="N932" s="64">
        <v>8.8900000000000007E-2</v>
      </c>
      <c r="O932" s="64">
        <v>0.65900000000000003</v>
      </c>
      <c r="P932" s="64">
        <v>7.9399999999999998E-2</v>
      </c>
      <c r="Q932" s="64">
        <v>12.04</v>
      </c>
      <c r="R932" s="64">
        <v>1.9900000000000001E-2</v>
      </c>
      <c r="S932" s="64">
        <v>93.539100000000005</v>
      </c>
      <c r="T932" s="31"/>
      <c r="V932" s="64">
        <f t="shared" si="1246"/>
        <v>3.8807300904113893</v>
      </c>
      <c r="W932" s="64"/>
      <c r="X932" s="64">
        <f t="shared" si="1247"/>
        <v>3.6989879098687068</v>
      </c>
      <c r="Y932" s="64"/>
      <c r="Z932" s="64">
        <f t="shared" si="1248"/>
        <v>0.55399292916010523</v>
      </c>
      <c r="AA932" s="64"/>
      <c r="AB932" s="64">
        <f t="shared" si="1249"/>
        <v>78.03153975182569</v>
      </c>
      <c r="AC932" s="64"/>
      <c r="AD932" s="64">
        <f t="shared" si="1250"/>
        <v>5.740914761848253E-2</v>
      </c>
      <c r="AE932" s="64"/>
      <c r="AF932" s="64">
        <f t="shared" si="1251"/>
        <v>9.504046970732026E-2</v>
      </c>
      <c r="AG932" s="64"/>
      <c r="AH932" s="64">
        <f t="shared" si="1252"/>
        <v>0.70451821751545607</v>
      </c>
      <c r="AI932" s="64"/>
      <c r="AJ932" s="64">
        <f t="shared" si="1253"/>
        <v>8.488428902993507E-2</v>
      </c>
      <c r="AK932" s="64"/>
      <c r="AL932" s="64">
        <f t="shared" si="1254"/>
        <v>12.8716226690229</v>
      </c>
      <c r="AM932" s="64"/>
      <c r="AN932" s="64">
        <f t="shared" si="1255"/>
        <v>2.1274525839996325E-2</v>
      </c>
      <c r="AO932" s="64"/>
      <c r="AP932" s="64">
        <f t="shared" si="1256"/>
        <v>7.5797180002800957</v>
      </c>
      <c r="AQ932" s="64">
        <f t="shared" si="1257"/>
        <v>1.5520231213872832E-2</v>
      </c>
      <c r="AR932" s="64">
        <f t="shared" si="1258"/>
        <v>1359.217877094972</v>
      </c>
      <c r="AS932" s="64">
        <f t="shared" si="1259"/>
        <v>21.095375722543352</v>
      </c>
      <c r="AT932" s="64">
        <f t="shared" si="1260"/>
        <v>0.13490136570561459</v>
      </c>
      <c r="AU932" s="64">
        <f t="shared" si="1261"/>
        <v>5.8290213723284587</v>
      </c>
      <c r="AV932" s="64">
        <f t="shared" si="1262"/>
        <v>9.6499068901303549</v>
      </c>
      <c r="AW932" s="64">
        <f t="shared" si="1263"/>
        <v>7.0996026852993572E-3</v>
      </c>
      <c r="AX932" s="64">
        <f t="shared" si="1264"/>
        <v>14.64338659199473</v>
      </c>
      <c r="AY932" s="64"/>
      <c r="AZ932" s="64"/>
      <c r="BA932" s="64"/>
      <c r="BB932" s="64"/>
      <c r="BC932" s="64"/>
      <c r="BD932" s="64"/>
      <c r="BE932" s="64"/>
      <c r="BF932" s="64"/>
      <c r="BG932" s="64"/>
      <c r="BH932" s="64"/>
      <c r="BI932" s="64"/>
      <c r="BJ932" s="64"/>
      <c r="BK932" s="64"/>
      <c r="BL932" s="64"/>
      <c r="BM932" s="64"/>
      <c r="BN932" s="64"/>
      <c r="BO932" s="64"/>
      <c r="BP932" s="64"/>
      <c r="BQ932" s="64"/>
      <c r="BR932" s="64"/>
      <c r="BS932" s="64"/>
      <c r="BT932" s="64"/>
      <c r="BU932" s="64"/>
      <c r="BV932" s="64"/>
      <c r="BW932" s="64"/>
      <c r="BX932" s="64"/>
      <c r="BY932" s="64"/>
      <c r="BZ932" s="64"/>
      <c r="CA932" s="64"/>
      <c r="CB932" s="64"/>
      <c r="CC932" s="64"/>
      <c r="CD932" s="64"/>
      <c r="CE932" s="64"/>
      <c r="CF932" s="64"/>
      <c r="CG932" s="64"/>
      <c r="CH932" s="64"/>
      <c r="CI932" s="64"/>
      <c r="CJ932" s="64"/>
      <c r="CK932" s="64"/>
      <c r="CL932" s="64"/>
      <c r="CM932" s="64"/>
      <c r="CN932" s="64"/>
      <c r="CO932" s="64"/>
      <c r="CP932" s="64"/>
      <c r="CQ932" s="64"/>
      <c r="CR932" s="64"/>
      <c r="CS932" s="64"/>
      <c r="CT932" s="64"/>
      <c r="CU932" s="64"/>
      <c r="CV932" s="64"/>
      <c r="CW932" s="64"/>
      <c r="CX932" s="64"/>
      <c r="CY932" s="64"/>
      <c r="CZ932" s="64"/>
      <c r="DA932" s="64"/>
      <c r="DB932" s="64"/>
      <c r="DC932" s="64"/>
      <c r="DD932" s="64"/>
      <c r="DE932" s="64"/>
      <c r="DF932" s="64"/>
      <c r="DG932" s="64"/>
      <c r="DH932" s="64"/>
      <c r="DI932" s="64"/>
      <c r="DJ932" s="64"/>
      <c r="DK932" s="64"/>
      <c r="DL932" s="64"/>
      <c r="DM932" s="64"/>
      <c r="DN932" s="64"/>
      <c r="DO932" s="64"/>
      <c r="DP932" s="64"/>
      <c r="DQ932" s="64"/>
      <c r="DR932" s="64"/>
      <c r="DS932" s="64"/>
      <c r="DT932" s="64"/>
      <c r="DU932" s="64"/>
      <c r="DV932" s="64"/>
      <c r="DW932" s="64"/>
      <c r="DX932" s="64"/>
      <c r="DY932" s="64"/>
      <c r="DZ932" s="64"/>
      <c r="EA932" s="64"/>
      <c r="EB932" s="64"/>
      <c r="EC932" s="64"/>
      <c r="ED932" s="64"/>
      <c r="EE932" s="64"/>
      <c r="EF932" s="64"/>
      <c r="EG932" s="64"/>
      <c r="EH932" s="64"/>
      <c r="EI932" s="64"/>
      <c r="EJ932" s="64"/>
      <c r="EK932" s="64"/>
      <c r="EL932" s="64"/>
    </row>
    <row r="933" spans="2:142" s="30" customFormat="1">
      <c r="B933" s="31" t="s">
        <v>861</v>
      </c>
      <c r="C933" s="30" t="s">
        <v>530</v>
      </c>
      <c r="D933" s="37"/>
      <c r="E933" s="16"/>
      <c r="F933" s="16"/>
      <c r="G933" s="16"/>
      <c r="H933" s="16"/>
      <c r="I933" s="64">
        <v>3.68</v>
      </c>
      <c r="J933" s="64">
        <v>3.47</v>
      </c>
      <c r="K933" s="64">
        <v>0.62649999999999995</v>
      </c>
      <c r="L933" s="64">
        <v>72.98</v>
      </c>
      <c r="M933" s="64">
        <v>8.7599999999999997E-2</v>
      </c>
      <c r="N933" s="64">
        <v>9.2200000000000004E-2</v>
      </c>
      <c r="O933" s="64">
        <v>0.65269999999999995</v>
      </c>
      <c r="P933" s="64">
        <v>0.1167</v>
      </c>
      <c r="Q933" s="64">
        <v>12.19</v>
      </c>
      <c r="R933" s="64">
        <v>2.46E-2</v>
      </c>
      <c r="S933" s="64">
        <v>93.920400000000001</v>
      </c>
      <c r="T933" s="31"/>
      <c r="V933" s="64">
        <f t="shared" si="1246"/>
        <v>3.9182115919438161</v>
      </c>
      <c r="W933" s="64"/>
      <c r="X933" s="64">
        <f t="shared" si="1247"/>
        <v>3.6946179956644141</v>
      </c>
      <c r="Y933" s="64"/>
      <c r="Z933" s="64">
        <f t="shared" si="1248"/>
        <v>0.66705422890021748</v>
      </c>
      <c r="AA933" s="64"/>
      <c r="AB933" s="64">
        <f t="shared" si="1249"/>
        <v>77.704098364146674</v>
      </c>
      <c r="AC933" s="64"/>
      <c r="AD933" s="64">
        <f t="shared" si="1250"/>
        <v>9.3270471590836498E-2</v>
      </c>
      <c r="AE933" s="64"/>
      <c r="AF933" s="64">
        <f t="shared" si="1251"/>
        <v>9.8168236080766261E-2</v>
      </c>
      <c r="AG933" s="64"/>
      <c r="AH933" s="64">
        <f t="shared" si="1252"/>
        <v>0.69495019186460016</v>
      </c>
      <c r="AI933" s="64"/>
      <c r="AJ933" s="64">
        <f t="shared" si="1253"/>
        <v>0.12425415564669656</v>
      </c>
      <c r="AK933" s="64"/>
      <c r="AL933" s="64">
        <f t="shared" si="1254"/>
        <v>12.979075898313891</v>
      </c>
      <c r="AM933" s="64"/>
      <c r="AN933" s="64">
        <f t="shared" si="1255"/>
        <v>2.6192392707015729E-2</v>
      </c>
      <c r="AO933" s="64"/>
      <c r="AP933" s="64">
        <f t="shared" si="1256"/>
        <v>7.6128295876082301</v>
      </c>
      <c r="AQ933" s="64">
        <f t="shared" si="1257"/>
        <v>2.5244956772334293E-2</v>
      </c>
      <c r="AR933" s="64">
        <f t="shared" si="1258"/>
        <v>833.10502283105029</v>
      </c>
      <c r="AS933" s="64">
        <f t="shared" si="1259"/>
        <v>21.031700288184439</v>
      </c>
      <c r="AT933" s="64">
        <f t="shared" si="1260"/>
        <v>0.14125938409682856</v>
      </c>
      <c r="AU933" s="64">
        <f t="shared" si="1261"/>
        <v>6.795010845986984</v>
      </c>
      <c r="AV933" s="64">
        <f t="shared" si="1262"/>
        <v>7.1518264840182626</v>
      </c>
      <c r="AW933" s="64">
        <f t="shared" si="1263"/>
        <v>8.5845437106056421E-3</v>
      </c>
      <c r="AX933" s="64">
        <f t="shared" si="1264"/>
        <v>12.828718519549188</v>
      </c>
      <c r="AY933" s="64"/>
      <c r="AZ933" s="64"/>
      <c r="BA933" s="64"/>
      <c r="BB933" s="64"/>
      <c r="BC933" s="64"/>
      <c r="BD933" s="64"/>
      <c r="BE933" s="64"/>
      <c r="BF933" s="64"/>
      <c r="BG933" s="64"/>
      <c r="BH933" s="64"/>
      <c r="BI933" s="64"/>
      <c r="BJ933" s="64"/>
      <c r="BK933" s="64"/>
      <c r="BL933" s="64"/>
      <c r="BM933" s="64"/>
      <c r="BN933" s="64"/>
      <c r="BO933" s="64"/>
      <c r="BP933" s="64"/>
      <c r="BQ933" s="64"/>
      <c r="BR933" s="64"/>
      <c r="BS933" s="64"/>
      <c r="BT933" s="64"/>
      <c r="BU933" s="64"/>
      <c r="BV933" s="64"/>
      <c r="BW933" s="64"/>
      <c r="BX933" s="64"/>
      <c r="BY933" s="64"/>
      <c r="BZ933" s="64"/>
      <c r="CA933" s="64"/>
      <c r="CB933" s="64"/>
      <c r="CC933" s="64"/>
      <c r="CD933" s="64"/>
      <c r="CE933" s="64"/>
      <c r="CF933" s="64"/>
      <c r="CG933" s="64"/>
      <c r="CH933" s="64"/>
      <c r="CI933" s="64"/>
      <c r="CJ933" s="64"/>
      <c r="CK933" s="64"/>
      <c r="CL933" s="64"/>
      <c r="CM933" s="64"/>
      <c r="CN933" s="64"/>
      <c r="CO933" s="64"/>
      <c r="CP933" s="64"/>
      <c r="CQ933" s="64"/>
      <c r="CR933" s="64"/>
      <c r="CS933" s="64"/>
      <c r="CT933" s="64"/>
      <c r="CU933" s="64"/>
      <c r="CV933" s="64"/>
      <c r="CW933" s="64"/>
      <c r="CX933" s="64"/>
      <c r="CY933" s="64"/>
      <c r="CZ933" s="64"/>
      <c r="DA933" s="64"/>
      <c r="DB933" s="64"/>
      <c r="DC933" s="64"/>
      <c r="DD933" s="64"/>
      <c r="DE933" s="64"/>
      <c r="DF933" s="64"/>
      <c r="DG933" s="64"/>
      <c r="DH933" s="64"/>
      <c r="DI933" s="64"/>
      <c r="DJ933" s="64"/>
      <c r="DK933" s="64"/>
      <c r="DL933" s="64"/>
      <c r="DM933" s="64"/>
      <c r="DN933" s="64"/>
      <c r="DO933" s="64"/>
      <c r="DP933" s="64"/>
      <c r="DQ933" s="64"/>
      <c r="DR933" s="64"/>
      <c r="DS933" s="64"/>
      <c r="DT933" s="64"/>
      <c r="DU933" s="64"/>
      <c r="DV933" s="64"/>
      <c r="DW933" s="64"/>
      <c r="DX933" s="64"/>
      <c r="DY933" s="64"/>
      <c r="DZ933" s="64"/>
      <c r="EA933" s="64"/>
      <c r="EB933" s="64"/>
      <c r="EC933" s="64"/>
      <c r="ED933" s="64"/>
      <c r="EE933" s="64"/>
      <c r="EF933" s="64"/>
      <c r="EG933" s="64"/>
      <c r="EH933" s="64"/>
      <c r="EI933" s="64"/>
      <c r="EJ933" s="64"/>
      <c r="EK933" s="64"/>
      <c r="EL933" s="64"/>
    </row>
    <row r="934" spans="2:142" s="30" customFormat="1">
      <c r="B934" s="31" t="s">
        <v>862</v>
      </c>
      <c r="C934" s="30" t="s">
        <v>530</v>
      </c>
      <c r="D934" s="37"/>
      <c r="E934" s="16"/>
      <c r="F934" s="16"/>
      <c r="G934" s="16"/>
      <c r="H934" s="16"/>
      <c r="I934" s="64">
        <v>3.51</v>
      </c>
      <c r="J934" s="64">
        <v>3.56</v>
      </c>
      <c r="K934" s="64">
        <v>0.55700000000000005</v>
      </c>
      <c r="L934" s="64">
        <v>73.010000000000005</v>
      </c>
      <c r="M934" s="64">
        <v>6.88E-2</v>
      </c>
      <c r="N934" s="64">
        <v>0.1009</v>
      </c>
      <c r="O934" s="64">
        <v>0.61890000000000001</v>
      </c>
      <c r="P934" s="64">
        <v>0.1114</v>
      </c>
      <c r="Q934" s="64">
        <v>12.1</v>
      </c>
      <c r="R934" s="64">
        <v>0.02</v>
      </c>
      <c r="S934" s="64">
        <v>93.656999999999996</v>
      </c>
      <c r="T934" s="31"/>
      <c r="V934" s="64">
        <f t="shared" si="1246"/>
        <v>3.7477177359941063</v>
      </c>
      <c r="W934" s="64"/>
      <c r="X934" s="64">
        <f t="shared" si="1247"/>
        <v>3.8011040285296351</v>
      </c>
      <c r="Y934" s="64"/>
      <c r="Z934" s="64">
        <f t="shared" si="1248"/>
        <v>0.59472329884578845</v>
      </c>
      <c r="AA934" s="64"/>
      <c r="AB934" s="64">
        <f t="shared" si="1249"/>
        <v>77.954664360378828</v>
      </c>
      <c r="AC934" s="64"/>
      <c r="AD934" s="64">
        <f t="shared" si="1250"/>
        <v>7.3459538528887328E-2</v>
      </c>
      <c r="AE934" s="64"/>
      <c r="AF934" s="64">
        <f t="shared" si="1251"/>
        <v>0.10773353833669669</v>
      </c>
      <c r="AG934" s="64"/>
      <c r="AH934" s="64">
        <f t="shared" si="1252"/>
        <v>0.66081552900477269</v>
      </c>
      <c r="AI934" s="64"/>
      <c r="AJ934" s="64">
        <f t="shared" si="1253"/>
        <v>0.11894465976915768</v>
      </c>
      <c r="AK934" s="64"/>
      <c r="AL934" s="64">
        <f t="shared" si="1254"/>
        <v>12.919482793597917</v>
      </c>
      <c r="AM934" s="64"/>
      <c r="AN934" s="64">
        <f t="shared" si="1255"/>
        <v>2.1354517014211434E-2</v>
      </c>
      <c r="AO934" s="64"/>
      <c r="AP934" s="64">
        <f t="shared" si="1256"/>
        <v>7.5488217645237414</v>
      </c>
      <c r="AQ934" s="64">
        <f t="shared" si="1257"/>
        <v>1.9325842696629212E-2</v>
      </c>
      <c r="AR934" s="64">
        <f t="shared" si="1258"/>
        <v>1061.1918604651162</v>
      </c>
      <c r="AS934" s="64">
        <f t="shared" si="1259"/>
        <v>20.508426966292131</v>
      </c>
      <c r="AT934" s="64">
        <f t="shared" si="1260"/>
        <v>0.16303118435934727</v>
      </c>
      <c r="AU934" s="64">
        <f t="shared" si="1261"/>
        <v>5.5203171456888009</v>
      </c>
      <c r="AV934" s="64">
        <f t="shared" si="1262"/>
        <v>8.0959302325581408</v>
      </c>
      <c r="AW934" s="64">
        <f t="shared" si="1263"/>
        <v>7.6290919052184646E-3</v>
      </c>
      <c r="AX934" s="64">
        <f t="shared" si="1264"/>
        <v>15.336677306581548</v>
      </c>
      <c r="AY934" s="64"/>
      <c r="AZ934" s="64"/>
      <c r="BA934" s="64"/>
      <c r="BB934" s="64"/>
      <c r="BC934" s="64"/>
      <c r="BD934" s="64"/>
      <c r="BE934" s="64"/>
      <c r="BF934" s="64"/>
      <c r="BG934" s="64"/>
      <c r="BH934" s="64"/>
      <c r="BI934" s="64"/>
      <c r="BJ934" s="64"/>
      <c r="BK934" s="64"/>
      <c r="BL934" s="64"/>
      <c r="BM934" s="64"/>
      <c r="BN934" s="64"/>
      <c r="BO934" s="64"/>
      <c r="BP934" s="64"/>
      <c r="BQ934" s="64"/>
      <c r="BR934" s="64"/>
      <c r="BS934" s="64"/>
      <c r="BT934" s="64"/>
      <c r="BU934" s="64"/>
      <c r="BV934" s="64"/>
      <c r="BW934" s="64"/>
      <c r="BX934" s="64"/>
      <c r="BY934" s="64"/>
      <c r="BZ934" s="64"/>
      <c r="CA934" s="64"/>
      <c r="CB934" s="64"/>
      <c r="CC934" s="64"/>
      <c r="CD934" s="64"/>
      <c r="CE934" s="64"/>
      <c r="CF934" s="64"/>
      <c r="CG934" s="64"/>
      <c r="CH934" s="64"/>
      <c r="CI934" s="64"/>
      <c r="CJ934" s="64"/>
      <c r="CK934" s="64"/>
      <c r="CL934" s="64"/>
      <c r="CM934" s="64"/>
      <c r="CN934" s="64"/>
      <c r="CO934" s="64"/>
      <c r="CP934" s="64"/>
      <c r="CQ934" s="64"/>
      <c r="CR934" s="64"/>
      <c r="CS934" s="64"/>
      <c r="CT934" s="64"/>
      <c r="CU934" s="64"/>
      <c r="CV934" s="64"/>
      <c r="CW934" s="64"/>
      <c r="CX934" s="64"/>
      <c r="CY934" s="64"/>
      <c r="CZ934" s="64"/>
      <c r="DA934" s="64"/>
      <c r="DB934" s="64"/>
      <c r="DC934" s="64"/>
      <c r="DD934" s="64"/>
      <c r="DE934" s="64"/>
      <c r="DF934" s="64"/>
      <c r="DG934" s="64"/>
      <c r="DH934" s="64"/>
      <c r="DI934" s="64"/>
      <c r="DJ934" s="64"/>
      <c r="DK934" s="64"/>
      <c r="DL934" s="64"/>
      <c r="DM934" s="64"/>
      <c r="DN934" s="64"/>
      <c r="DO934" s="64"/>
      <c r="DP934" s="64"/>
      <c r="DQ934" s="64"/>
      <c r="DR934" s="64"/>
      <c r="DS934" s="64"/>
      <c r="DT934" s="64"/>
      <c r="DU934" s="64"/>
      <c r="DV934" s="64"/>
      <c r="DW934" s="64"/>
      <c r="DX934" s="64"/>
      <c r="DY934" s="64"/>
      <c r="DZ934" s="64"/>
      <c r="EA934" s="64"/>
      <c r="EB934" s="64"/>
      <c r="EC934" s="64"/>
      <c r="ED934" s="64"/>
      <c r="EE934" s="64"/>
      <c r="EF934" s="64"/>
      <c r="EG934" s="64"/>
      <c r="EH934" s="64"/>
      <c r="EI934" s="64"/>
      <c r="EJ934" s="64"/>
      <c r="EK934" s="64"/>
      <c r="EL934" s="64"/>
    </row>
    <row r="935" spans="2:142" s="30" customFormat="1">
      <c r="B935" s="31" t="s">
        <v>863</v>
      </c>
      <c r="C935" s="30" t="s">
        <v>530</v>
      </c>
      <c r="D935" s="37"/>
      <c r="E935" s="16"/>
      <c r="F935" s="16"/>
      <c r="G935" s="16"/>
      <c r="H935" s="16"/>
      <c r="I935" s="64">
        <v>3.62</v>
      </c>
      <c r="J935" s="64">
        <v>3.63</v>
      </c>
      <c r="K935" s="64">
        <v>0.52569999999999995</v>
      </c>
      <c r="L935" s="64">
        <v>72.959999999999994</v>
      </c>
      <c r="M935" s="64">
        <v>4.1700000000000001E-2</v>
      </c>
      <c r="N935" s="64">
        <v>8.4400000000000003E-2</v>
      </c>
      <c r="O935" s="64">
        <v>0.58479999999999999</v>
      </c>
      <c r="P935" s="64">
        <v>0.1057</v>
      </c>
      <c r="Q935" s="64">
        <v>12.12</v>
      </c>
      <c r="R935" s="64">
        <v>6.7000000000000002E-3</v>
      </c>
      <c r="S935" s="64">
        <v>93.679000000000002</v>
      </c>
      <c r="T935" s="31"/>
      <c r="V935" s="64">
        <f t="shared" si="1246"/>
        <v>3.8642598661386223</v>
      </c>
      <c r="W935" s="64"/>
      <c r="X935" s="64">
        <f t="shared" si="1247"/>
        <v>3.8749346171500547</v>
      </c>
      <c r="Y935" s="64"/>
      <c r="Z935" s="64">
        <f t="shared" si="1248"/>
        <v>0.56117166067101476</v>
      </c>
      <c r="AA935" s="64"/>
      <c r="AB935" s="64">
        <f t="shared" si="1249"/>
        <v>77.882983379412664</v>
      </c>
      <c r="AC935" s="64"/>
      <c r="AD935" s="64">
        <f t="shared" si="1250"/>
        <v>4.4513711717674188E-2</v>
      </c>
      <c r="AE935" s="64"/>
      <c r="AF935" s="64">
        <f t="shared" si="1251"/>
        <v>9.0094898536491635E-2</v>
      </c>
      <c r="AG935" s="64"/>
      <c r="AH935" s="64">
        <f t="shared" si="1252"/>
        <v>0.62425943914858184</v>
      </c>
      <c r="AI935" s="64"/>
      <c r="AJ935" s="64">
        <f t="shared" si="1253"/>
        <v>0.1128321181908432</v>
      </c>
      <c r="AK935" s="64"/>
      <c r="AL935" s="64">
        <f t="shared" si="1254"/>
        <v>12.937798225856382</v>
      </c>
      <c r="AM935" s="64"/>
      <c r="AN935" s="64">
        <f t="shared" si="1255"/>
        <v>7.1520831776598816E-3</v>
      </c>
      <c r="AO935" s="64"/>
      <c r="AP935" s="64">
        <f t="shared" si="1256"/>
        <v>7.739194483288677</v>
      </c>
      <c r="AQ935" s="64">
        <f t="shared" si="1257"/>
        <v>1.1487603305785125E-2</v>
      </c>
      <c r="AR935" s="64">
        <f t="shared" si="1258"/>
        <v>1749.6402877697838</v>
      </c>
      <c r="AS935" s="64">
        <f t="shared" si="1259"/>
        <v>20.099173553719005</v>
      </c>
      <c r="AT935" s="64">
        <f t="shared" si="1260"/>
        <v>0.14432284541723667</v>
      </c>
      <c r="AU935" s="64">
        <f t="shared" si="1261"/>
        <v>6.2286729857819898</v>
      </c>
      <c r="AV935" s="64">
        <f t="shared" si="1262"/>
        <v>12.606714628297359</v>
      </c>
      <c r="AW935" s="64">
        <f t="shared" si="1263"/>
        <v>7.20531798245614E-3</v>
      </c>
      <c r="AX935" s="64">
        <f t="shared" si="1264"/>
        <v>13.833797738075726</v>
      </c>
      <c r="AY935" s="64"/>
      <c r="AZ935" s="64"/>
      <c r="BA935" s="64"/>
      <c r="BB935" s="64"/>
      <c r="BC935" s="64"/>
      <c r="BD935" s="64"/>
      <c r="BE935" s="64"/>
      <c r="BF935" s="64"/>
      <c r="BG935" s="64"/>
      <c r="BH935" s="64"/>
      <c r="BI935" s="64"/>
      <c r="BJ935" s="64"/>
      <c r="BK935" s="64"/>
      <c r="BL935" s="64"/>
      <c r="BM935" s="64"/>
      <c r="BN935" s="64"/>
      <c r="BO935" s="64"/>
      <c r="BP935" s="64"/>
      <c r="BQ935" s="64"/>
      <c r="BR935" s="64"/>
      <c r="BS935" s="64"/>
      <c r="BT935" s="64"/>
      <c r="BU935" s="64"/>
      <c r="BV935" s="64"/>
      <c r="BW935" s="64"/>
      <c r="BX935" s="64"/>
      <c r="BY935" s="64"/>
      <c r="BZ935" s="64"/>
      <c r="CA935" s="64"/>
      <c r="CB935" s="64"/>
      <c r="CC935" s="64"/>
      <c r="CD935" s="64"/>
      <c r="CE935" s="64"/>
      <c r="CF935" s="64"/>
      <c r="CG935" s="64"/>
      <c r="CH935" s="64"/>
      <c r="CI935" s="64"/>
      <c r="CJ935" s="64"/>
      <c r="CK935" s="64"/>
      <c r="CL935" s="64"/>
      <c r="CM935" s="64"/>
      <c r="CN935" s="64"/>
      <c r="CO935" s="64"/>
      <c r="CP935" s="64"/>
      <c r="CQ935" s="64"/>
      <c r="CR935" s="64"/>
      <c r="CS935" s="64"/>
      <c r="CT935" s="64"/>
      <c r="CU935" s="64"/>
      <c r="CV935" s="64"/>
      <c r="CW935" s="64"/>
      <c r="CX935" s="64"/>
      <c r="CY935" s="64"/>
      <c r="CZ935" s="64"/>
      <c r="DA935" s="64"/>
      <c r="DB935" s="64"/>
      <c r="DC935" s="64"/>
      <c r="DD935" s="64"/>
      <c r="DE935" s="64"/>
      <c r="DF935" s="64"/>
      <c r="DG935" s="64"/>
      <c r="DH935" s="64"/>
      <c r="DI935" s="64"/>
      <c r="DJ935" s="64"/>
      <c r="DK935" s="64"/>
      <c r="DL935" s="64"/>
      <c r="DM935" s="64"/>
      <c r="DN935" s="64"/>
      <c r="DO935" s="64"/>
      <c r="DP935" s="64"/>
      <c r="DQ935" s="64"/>
      <c r="DR935" s="64"/>
      <c r="DS935" s="64"/>
      <c r="DT935" s="64"/>
      <c r="DU935" s="64"/>
      <c r="DV935" s="64"/>
      <c r="DW935" s="64"/>
      <c r="DX935" s="64"/>
      <c r="DY935" s="64"/>
      <c r="DZ935" s="64"/>
      <c r="EA935" s="64"/>
      <c r="EB935" s="64"/>
      <c r="EC935" s="64"/>
      <c r="ED935" s="64"/>
      <c r="EE935" s="64"/>
      <c r="EF935" s="64"/>
      <c r="EG935" s="64"/>
      <c r="EH935" s="64"/>
      <c r="EI935" s="64"/>
      <c r="EJ935" s="64"/>
      <c r="EK935" s="64"/>
      <c r="EL935" s="64"/>
    </row>
    <row r="936" spans="2:142" s="30" customFormat="1">
      <c r="B936" s="31" t="s">
        <v>864</v>
      </c>
      <c r="C936" s="30" t="s">
        <v>530</v>
      </c>
      <c r="D936" s="37"/>
      <c r="E936" s="16"/>
      <c r="F936" s="16"/>
      <c r="G936" s="16"/>
      <c r="H936" s="16"/>
      <c r="I936" s="64">
        <v>3.43</v>
      </c>
      <c r="J936" s="64">
        <v>3.45</v>
      </c>
      <c r="K936" s="64">
        <v>0.52459999999999996</v>
      </c>
      <c r="L936" s="64">
        <v>72.430000000000007</v>
      </c>
      <c r="M936" s="64">
        <v>9.64E-2</v>
      </c>
      <c r="N936" s="64">
        <v>9.1300000000000006E-2</v>
      </c>
      <c r="O936" s="64">
        <v>0.6401</v>
      </c>
      <c r="P936" s="64">
        <v>7.2400000000000006E-2</v>
      </c>
      <c r="Q936" s="64">
        <v>12.36</v>
      </c>
      <c r="R936" s="64">
        <v>1.83E-2</v>
      </c>
      <c r="S936" s="64">
        <v>93.113200000000006</v>
      </c>
      <c r="T936" s="31"/>
      <c r="V936" s="64">
        <f t="shared" si="1246"/>
        <v>3.6836882418389658</v>
      </c>
      <c r="W936" s="64"/>
      <c r="X936" s="64">
        <f t="shared" si="1247"/>
        <v>3.705167473569805</v>
      </c>
      <c r="Y936" s="64"/>
      <c r="Z936" s="64">
        <f t="shared" si="1248"/>
        <v>0.56340024829991875</v>
      </c>
      <c r="AA936" s="64"/>
      <c r="AB936" s="64">
        <f t="shared" si="1249"/>
        <v>77.78703771323508</v>
      </c>
      <c r="AC936" s="64"/>
      <c r="AD936" s="64">
        <f t="shared" si="1250"/>
        <v>0.10352989694264614</v>
      </c>
      <c r="AE936" s="64"/>
      <c r="AF936" s="64">
        <f t="shared" si="1251"/>
        <v>9.8052692851282083E-2</v>
      </c>
      <c r="AG936" s="64"/>
      <c r="AH936" s="64">
        <f t="shared" si="1252"/>
        <v>0.68744281154551667</v>
      </c>
      <c r="AI936" s="64"/>
      <c r="AJ936" s="64">
        <f t="shared" si="1253"/>
        <v>7.7754818865638814E-2</v>
      </c>
      <c r="AK936" s="64"/>
      <c r="AL936" s="64">
        <f t="shared" si="1254"/>
        <v>13.274165209658777</v>
      </c>
      <c r="AM936" s="64"/>
      <c r="AN936" s="64">
        <f t="shared" si="1255"/>
        <v>1.9653497033718097E-2</v>
      </c>
      <c r="AO936" s="64"/>
      <c r="AP936" s="64">
        <f t="shared" si="1256"/>
        <v>7.3888557154087708</v>
      </c>
      <c r="AQ936" s="64">
        <f t="shared" si="1257"/>
        <v>2.7942028985507242E-2</v>
      </c>
      <c r="AR936" s="64">
        <f t="shared" si="1258"/>
        <v>751.34854771784251</v>
      </c>
      <c r="AS936" s="64">
        <f t="shared" si="1259"/>
        <v>20.994202898550729</v>
      </c>
      <c r="AT936" s="64">
        <f t="shared" si="1260"/>
        <v>0.14263396344321197</v>
      </c>
      <c r="AU936" s="64">
        <f t="shared" si="1261"/>
        <v>5.7458926615553123</v>
      </c>
      <c r="AV936" s="64">
        <f t="shared" si="1262"/>
        <v>5.4419087136929463</v>
      </c>
      <c r="AW936" s="64">
        <f t="shared" si="1263"/>
        <v>7.2428551705094558E-3</v>
      </c>
      <c r="AX936" s="64">
        <f t="shared" si="1264"/>
        <v>14.823835038155545</v>
      </c>
      <c r="AY936" s="64"/>
      <c r="AZ936" s="64"/>
      <c r="BA936" s="64"/>
      <c r="BB936" s="64"/>
      <c r="BC936" s="64"/>
      <c r="BD936" s="64"/>
      <c r="BE936" s="64"/>
      <c r="BF936" s="64"/>
      <c r="BG936" s="64"/>
      <c r="BH936" s="64"/>
      <c r="BI936" s="64"/>
      <c r="BJ936" s="64"/>
      <c r="BK936" s="64"/>
      <c r="BL936" s="64"/>
      <c r="BM936" s="64"/>
      <c r="BN936" s="64"/>
      <c r="BO936" s="64"/>
      <c r="BP936" s="64"/>
      <c r="BQ936" s="64"/>
      <c r="BR936" s="64"/>
      <c r="BS936" s="64"/>
      <c r="BT936" s="64"/>
      <c r="BU936" s="64"/>
      <c r="BV936" s="64"/>
      <c r="BW936" s="64"/>
      <c r="BX936" s="64"/>
      <c r="BY936" s="64"/>
      <c r="BZ936" s="64"/>
      <c r="CA936" s="64"/>
      <c r="CB936" s="64"/>
      <c r="CC936" s="64"/>
      <c r="CD936" s="64"/>
      <c r="CE936" s="64"/>
      <c r="CF936" s="64"/>
      <c r="CG936" s="64"/>
      <c r="CH936" s="64"/>
      <c r="CI936" s="64"/>
      <c r="CJ936" s="64"/>
      <c r="CK936" s="64"/>
      <c r="CL936" s="64"/>
      <c r="CM936" s="64"/>
      <c r="CN936" s="64"/>
      <c r="CO936" s="64"/>
      <c r="CP936" s="64"/>
      <c r="CQ936" s="64"/>
      <c r="CR936" s="64"/>
      <c r="CS936" s="64"/>
      <c r="CT936" s="64"/>
      <c r="CU936" s="64"/>
      <c r="CV936" s="64"/>
      <c r="CW936" s="64"/>
      <c r="CX936" s="64"/>
      <c r="CY936" s="64"/>
      <c r="CZ936" s="64"/>
      <c r="DA936" s="64"/>
      <c r="DB936" s="64"/>
      <c r="DC936" s="64"/>
      <c r="DD936" s="64"/>
      <c r="DE936" s="64"/>
      <c r="DF936" s="64"/>
      <c r="DG936" s="64"/>
      <c r="DH936" s="64"/>
      <c r="DI936" s="64"/>
      <c r="DJ936" s="64"/>
      <c r="DK936" s="64"/>
      <c r="DL936" s="64"/>
      <c r="DM936" s="64"/>
      <c r="DN936" s="64"/>
      <c r="DO936" s="64"/>
      <c r="DP936" s="64"/>
      <c r="DQ936" s="64"/>
      <c r="DR936" s="64"/>
      <c r="DS936" s="64"/>
      <c r="DT936" s="64"/>
      <c r="DU936" s="64"/>
      <c r="DV936" s="64"/>
      <c r="DW936" s="64"/>
      <c r="DX936" s="64"/>
      <c r="DY936" s="64"/>
      <c r="DZ936" s="64"/>
      <c r="EA936" s="64"/>
      <c r="EB936" s="64"/>
      <c r="EC936" s="64"/>
      <c r="ED936" s="64"/>
      <c r="EE936" s="64"/>
      <c r="EF936" s="64"/>
      <c r="EG936" s="64"/>
      <c r="EH936" s="64"/>
      <c r="EI936" s="64"/>
      <c r="EJ936" s="64"/>
      <c r="EK936" s="64"/>
      <c r="EL936" s="64"/>
    </row>
    <row r="937" spans="2:142" s="30" customFormat="1">
      <c r="B937" s="31" t="s">
        <v>865</v>
      </c>
      <c r="C937" s="30" t="s">
        <v>530</v>
      </c>
      <c r="D937" s="37"/>
      <c r="E937" s="16"/>
      <c r="F937" s="16"/>
      <c r="G937" s="16"/>
      <c r="H937" s="16"/>
      <c r="I937" s="64">
        <v>3.67</v>
      </c>
      <c r="J937" s="64">
        <v>3.63</v>
      </c>
      <c r="K937" s="64">
        <v>0.51400000000000001</v>
      </c>
      <c r="L937" s="64">
        <v>73.81</v>
      </c>
      <c r="M937" s="64">
        <v>8.5999999999999993E-2</v>
      </c>
      <c r="N937" s="64">
        <v>0.1144</v>
      </c>
      <c r="O937" s="64">
        <v>0.64649999999999996</v>
      </c>
      <c r="P937" s="64">
        <v>2.75E-2</v>
      </c>
      <c r="Q937" s="64">
        <v>12.15</v>
      </c>
      <c r="R937" s="64">
        <v>9.9000000000000008E-3</v>
      </c>
      <c r="S937" s="64">
        <v>94.658299999999997</v>
      </c>
      <c r="T937" s="31"/>
      <c r="V937" s="64">
        <f t="shared" si="1246"/>
        <v>3.8771032228552595</v>
      </c>
      <c r="W937" s="64"/>
      <c r="X937" s="64">
        <f t="shared" si="1247"/>
        <v>3.8348459670203248</v>
      </c>
      <c r="Y937" s="64"/>
      <c r="Z937" s="64">
        <f t="shared" si="1248"/>
        <v>0.54300573747891101</v>
      </c>
      <c r="AA937" s="64"/>
      <c r="AB937" s="64">
        <f t="shared" si="1249"/>
        <v>77.975201329413267</v>
      </c>
      <c r="AC937" s="64"/>
      <c r="AD937" s="64">
        <f t="shared" si="1250"/>
        <v>9.0853100045109617E-2</v>
      </c>
      <c r="AE937" s="64"/>
      <c r="AF937" s="64">
        <f t="shared" si="1251"/>
        <v>0.12085575168791327</v>
      </c>
      <c r="AG937" s="64"/>
      <c r="AH937" s="64">
        <f t="shared" si="1252"/>
        <v>0.68298289743213225</v>
      </c>
      <c r="AI937" s="64"/>
      <c r="AJ937" s="64">
        <f t="shared" si="1253"/>
        <v>2.9051863386517614E-2</v>
      </c>
      <c r="AK937" s="64"/>
      <c r="AL937" s="64">
        <f t="shared" si="1254"/>
        <v>12.835641459861419</v>
      </c>
      <c r="AM937" s="64"/>
      <c r="AN937" s="64">
        <f t="shared" si="1255"/>
        <v>1.0458670819146341E-2</v>
      </c>
      <c r="AO937" s="64"/>
      <c r="AP937" s="64">
        <f t="shared" si="1256"/>
        <v>7.7119491898755843</v>
      </c>
      <c r="AQ937" s="64">
        <f t="shared" si="1257"/>
        <v>2.3691460055096418E-2</v>
      </c>
      <c r="AR937" s="64">
        <f t="shared" si="1258"/>
        <v>858.25581395348843</v>
      </c>
      <c r="AS937" s="64">
        <f t="shared" si="1259"/>
        <v>20.333333333333332</v>
      </c>
      <c r="AT937" s="64">
        <f t="shared" si="1260"/>
        <v>0.17695282289249806</v>
      </c>
      <c r="AU937" s="64">
        <f t="shared" si="1261"/>
        <v>4.4930069930069934</v>
      </c>
      <c r="AV937" s="64">
        <f t="shared" si="1262"/>
        <v>5.9767441860465125</v>
      </c>
      <c r="AW937" s="64">
        <f t="shared" si="1263"/>
        <v>6.9638260398320016E-3</v>
      </c>
      <c r="AX937" s="64">
        <f t="shared" si="1264"/>
        <v>18.204964990451941</v>
      </c>
      <c r="AY937" s="64"/>
      <c r="AZ937" s="64"/>
      <c r="BA937" s="64"/>
      <c r="BB937" s="64"/>
      <c r="BC937" s="64"/>
      <c r="BD937" s="64"/>
      <c r="BE937" s="64"/>
      <c r="BF937" s="64"/>
      <c r="BG937" s="64"/>
      <c r="BH937" s="64"/>
      <c r="BI937" s="64"/>
      <c r="BJ937" s="64"/>
      <c r="BK937" s="64"/>
      <c r="BL937" s="64"/>
      <c r="BM937" s="64"/>
      <c r="BN937" s="64"/>
      <c r="BO937" s="64"/>
      <c r="BP937" s="64"/>
      <c r="BQ937" s="64"/>
      <c r="BR937" s="64"/>
      <c r="BS937" s="64"/>
      <c r="BT937" s="64"/>
      <c r="BU937" s="64"/>
      <c r="BV937" s="64"/>
      <c r="BW937" s="64"/>
      <c r="BX937" s="64"/>
      <c r="BY937" s="64"/>
      <c r="BZ937" s="64"/>
      <c r="CA937" s="64"/>
      <c r="CB937" s="64"/>
      <c r="CC937" s="64"/>
      <c r="CD937" s="64"/>
      <c r="CE937" s="64"/>
      <c r="CF937" s="64"/>
      <c r="CG937" s="64"/>
      <c r="CH937" s="64"/>
      <c r="CI937" s="64"/>
      <c r="CJ937" s="64"/>
      <c r="CK937" s="64"/>
      <c r="CL937" s="64"/>
      <c r="CM937" s="64"/>
      <c r="CN937" s="64"/>
      <c r="CO937" s="64"/>
      <c r="CP937" s="64"/>
      <c r="CQ937" s="64"/>
      <c r="CR937" s="64"/>
      <c r="CS937" s="64"/>
      <c r="CT937" s="64"/>
      <c r="CU937" s="64"/>
      <c r="CV937" s="64"/>
      <c r="CW937" s="64"/>
      <c r="CX937" s="64"/>
      <c r="CY937" s="64"/>
      <c r="CZ937" s="64"/>
      <c r="DA937" s="64"/>
      <c r="DB937" s="64"/>
      <c r="DC937" s="64"/>
      <c r="DD937" s="64"/>
      <c r="DE937" s="64"/>
      <c r="DF937" s="64"/>
      <c r="DG937" s="64"/>
      <c r="DH937" s="64"/>
      <c r="DI937" s="64"/>
      <c r="DJ937" s="64"/>
      <c r="DK937" s="64"/>
      <c r="DL937" s="64"/>
      <c r="DM937" s="64"/>
      <c r="DN937" s="64"/>
      <c r="DO937" s="64"/>
      <c r="DP937" s="64"/>
      <c r="DQ937" s="64"/>
      <c r="DR937" s="64"/>
      <c r="DS937" s="64"/>
      <c r="DT937" s="64"/>
      <c r="DU937" s="64"/>
      <c r="DV937" s="64"/>
      <c r="DW937" s="64"/>
      <c r="DX937" s="64"/>
      <c r="DY937" s="64"/>
      <c r="DZ937" s="64"/>
      <c r="EA937" s="64"/>
      <c r="EB937" s="64"/>
      <c r="EC937" s="64"/>
      <c r="ED937" s="64"/>
      <c r="EE937" s="64"/>
      <c r="EF937" s="64"/>
      <c r="EG937" s="64"/>
      <c r="EH937" s="64"/>
      <c r="EI937" s="64"/>
      <c r="EJ937" s="64"/>
      <c r="EK937" s="64"/>
      <c r="EL937" s="64"/>
    </row>
    <row r="938" spans="2:142" s="30" customFormat="1">
      <c r="B938" s="31" t="s">
        <v>866</v>
      </c>
      <c r="C938" s="30" t="s">
        <v>530</v>
      </c>
      <c r="D938" s="37"/>
      <c r="E938" s="16"/>
      <c r="F938" s="16"/>
      <c r="G938" s="16"/>
      <c r="H938" s="16"/>
      <c r="I938" s="64">
        <v>3.54</v>
      </c>
      <c r="J938" s="64">
        <v>3.46</v>
      </c>
      <c r="K938" s="64">
        <v>0.58919999999999995</v>
      </c>
      <c r="L938" s="64">
        <v>73.900000000000006</v>
      </c>
      <c r="M938" s="64">
        <v>7.3499999999999996E-2</v>
      </c>
      <c r="N938" s="64">
        <v>7.4200000000000002E-2</v>
      </c>
      <c r="O938" s="64">
        <v>0.61929999999999996</v>
      </c>
      <c r="P938" s="64">
        <v>0.12770000000000001</v>
      </c>
      <c r="Q938" s="64">
        <v>11.96</v>
      </c>
      <c r="R938" s="64">
        <v>0</v>
      </c>
      <c r="S938" s="64">
        <v>94.343999999999994</v>
      </c>
      <c r="T938" s="31"/>
      <c r="V938" s="64">
        <f t="shared" si="1246"/>
        <v>3.7522258967183926</v>
      </c>
      <c r="W938" s="64"/>
      <c r="X938" s="64">
        <f t="shared" si="1247"/>
        <v>3.6674298312558298</v>
      </c>
      <c r="Y938" s="64"/>
      <c r="Z938" s="64">
        <f t="shared" si="1248"/>
        <v>0.62452302213177302</v>
      </c>
      <c r="AA938" s="64"/>
      <c r="AB938" s="64">
        <f t="shared" si="1249"/>
        <v>78.330365471042157</v>
      </c>
      <c r="AC938" s="64"/>
      <c r="AD938" s="64">
        <f t="shared" si="1250"/>
        <v>7.7906385143729343E-2</v>
      </c>
      <c r="AE938" s="64"/>
      <c r="AF938" s="64">
        <f t="shared" si="1251"/>
        <v>7.864835071652676E-2</v>
      </c>
      <c r="AG938" s="64"/>
      <c r="AH938" s="64">
        <f t="shared" si="1252"/>
        <v>0.65642754176206231</v>
      </c>
      <c r="AI938" s="64"/>
      <c r="AJ938" s="64">
        <f t="shared" si="1253"/>
        <v>0.13535571949461547</v>
      </c>
      <c r="AK938" s="64"/>
      <c r="AL938" s="64">
        <f t="shared" si="1254"/>
        <v>12.6770117866531</v>
      </c>
      <c r="AM938" s="64"/>
      <c r="AN938" s="64">
        <f t="shared" si="1255"/>
        <v>0</v>
      </c>
      <c r="AO938" s="64"/>
      <c r="AP938" s="64">
        <f t="shared" si="1256"/>
        <v>7.4196557279742219</v>
      </c>
      <c r="AQ938" s="64">
        <f t="shared" si="1257"/>
        <v>2.1242774566473992E-2</v>
      </c>
      <c r="AR938" s="64">
        <f t="shared" si="1258"/>
        <v>1005.4421768707483</v>
      </c>
      <c r="AS938" s="64">
        <f t="shared" si="1259"/>
        <v>21.358381502890175</v>
      </c>
      <c r="AT938" s="64">
        <f t="shared" si="1260"/>
        <v>0.11981269174874859</v>
      </c>
      <c r="AU938" s="64">
        <f t="shared" si="1261"/>
        <v>7.9407008086253352</v>
      </c>
      <c r="AV938" s="64">
        <f t="shared" si="1262"/>
        <v>8.0163265306122433</v>
      </c>
      <c r="AW938" s="64">
        <f t="shared" si="1263"/>
        <v>7.9729364005412702E-3</v>
      </c>
      <c r="AX938" s="64">
        <f t="shared" si="1264"/>
        <v>11.18480554718119</v>
      </c>
      <c r="AY938" s="64"/>
      <c r="AZ938" s="64"/>
      <c r="BA938" s="64"/>
      <c r="BB938" s="64"/>
      <c r="BC938" s="64"/>
      <c r="BD938" s="64"/>
      <c r="BE938" s="64"/>
      <c r="BF938" s="64"/>
      <c r="BG938" s="64"/>
      <c r="BH938" s="64"/>
      <c r="BI938" s="64"/>
      <c r="BJ938" s="64"/>
      <c r="BK938" s="64"/>
      <c r="BL938" s="64"/>
      <c r="BM938" s="64"/>
      <c r="BN938" s="64"/>
      <c r="BO938" s="64"/>
      <c r="BP938" s="64"/>
      <c r="BQ938" s="64"/>
      <c r="BR938" s="64"/>
      <c r="BS938" s="64"/>
      <c r="BT938" s="64"/>
      <c r="BU938" s="64"/>
      <c r="BV938" s="64"/>
      <c r="BW938" s="64"/>
      <c r="BX938" s="64"/>
      <c r="BY938" s="64"/>
      <c r="BZ938" s="64"/>
      <c r="CA938" s="64"/>
      <c r="CB938" s="64"/>
      <c r="CC938" s="64"/>
      <c r="CD938" s="64"/>
      <c r="CE938" s="64"/>
      <c r="CF938" s="64"/>
      <c r="CG938" s="64"/>
      <c r="CH938" s="64"/>
      <c r="CI938" s="64"/>
      <c r="CJ938" s="64"/>
      <c r="CK938" s="64"/>
      <c r="CL938" s="64"/>
      <c r="CM938" s="64"/>
      <c r="CN938" s="64"/>
      <c r="CO938" s="64"/>
      <c r="CP938" s="64"/>
      <c r="CQ938" s="64"/>
      <c r="CR938" s="64"/>
      <c r="CS938" s="64"/>
      <c r="CT938" s="64"/>
      <c r="CU938" s="64"/>
      <c r="CV938" s="64"/>
      <c r="CW938" s="64"/>
      <c r="CX938" s="64"/>
      <c r="CY938" s="64"/>
      <c r="CZ938" s="64"/>
      <c r="DA938" s="64"/>
      <c r="DB938" s="64"/>
      <c r="DC938" s="64"/>
      <c r="DD938" s="64"/>
      <c r="DE938" s="64"/>
      <c r="DF938" s="64"/>
      <c r="DG938" s="64"/>
      <c r="DH938" s="64"/>
      <c r="DI938" s="64"/>
      <c r="DJ938" s="64"/>
      <c r="DK938" s="64"/>
      <c r="DL938" s="64"/>
      <c r="DM938" s="64"/>
      <c r="DN938" s="64"/>
      <c r="DO938" s="64"/>
      <c r="DP938" s="64"/>
      <c r="DQ938" s="64"/>
      <c r="DR938" s="64"/>
      <c r="DS938" s="64"/>
      <c r="DT938" s="64"/>
      <c r="DU938" s="64"/>
      <c r="DV938" s="64"/>
      <c r="DW938" s="64"/>
      <c r="DX938" s="64"/>
      <c r="DY938" s="64"/>
      <c r="DZ938" s="64"/>
      <c r="EA938" s="64"/>
      <c r="EB938" s="64"/>
      <c r="EC938" s="64"/>
      <c r="ED938" s="64"/>
      <c r="EE938" s="64"/>
      <c r="EF938" s="64"/>
      <c r="EG938" s="64"/>
      <c r="EH938" s="64"/>
      <c r="EI938" s="64"/>
      <c r="EJ938" s="64"/>
      <c r="EK938" s="64"/>
      <c r="EL938" s="64"/>
    </row>
    <row r="939" spans="2:142" s="30" customFormat="1">
      <c r="B939" s="31" t="s">
        <v>867</v>
      </c>
      <c r="C939" s="30" t="s">
        <v>530</v>
      </c>
      <c r="D939" s="37"/>
      <c r="E939" s="16"/>
      <c r="F939" s="16"/>
      <c r="G939" s="16"/>
      <c r="H939" s="16"/>
      <c r="I939" s="64">
        <v>3.74</v>
      </c>
      <c r="J939" s="64">
        <v>3.55</v>
      </c>
      <c r="K939" s="64">
        <v>0.55889999999999995</v>
      </c>
      <c r="L939" s="64">
        <v>73.02</v>
      </c>
      <c r="M939" s="64">
        <v>4.8500000000000001E-2</v>
      </c>
      <c r="N939" s="64">
        <v>6.9099999999999995E-2</v>
      </c>
      <c r="O939" s="64">
        <v>0.64080000000000004</v>
      </c>
      <c r="P939" s="64">
        <v>6.0199999999999997E-2</v>
      </c>
      <c r="Q939" s="64">
        <v>12.22</v>
      </c>
      <c r="R939" s="64">
        <v>3.39E-2</v>
      </c>
      <c r="S939" s="64">
        <v>93.941500000000005</v>
      </c>
      <c r="T939" s="31"/>
      <c r="V939" s="64">
        <f t="shared" si="1246"/>
        <v>3.9812010666212485</v>
      </c>
      <c r="W939" s="64"/>
      <c r="X939" s="64">
        <f t="shared" si="1247"/>
        <v>3.7789475364987779</v>
      </c>
      <c r="Y939" s="64"/>
      <c r="Z939" s="64">
        <f t="shared" si="1248"/>
        <v>0.59494472623920192</v>
      </c>
      <c r="AA939" s="64"/>
      <c r="AB939" s="64">
        <f t="shared" si="1249"/>
        <v>77.72922510285656</v>
      </c>
      <c r="AC939" s="64"/>
      <c r="AD939" s="64">
        <f t="shared" si="1250"/>
        <v>5.162787479441993E-2</v>
      </c>
      <c r="AE939" s="64"/>
      <c r="AF939" s="64">
        <f t="shared" si="1251"/>
        <v>7.3556415428750868E-2</v>
      </c>
      <c r="AG939" s="64"/>
      <c r="AH939" s="64">
        <f t="shared" si="1252"/>
        <v>0.68212664264462464</v>
      </c>
      <c r="AI939" s="64"/>
      <c r="AJ939" s="64">
        <f t="shared" si="1253"/>
        <v>6.4082434280908859E-2</v>
      </c>
      <c r="AK939" s="64"/>
      <c r="AL939" s="64">
        <f t="shared" si="1254"/>
        <v>13.008095463666217</v>
      </c>
      <c r="AM939" s="64"/>
      <c r="AN939" s="64">
        <f t="shared" si="1255"/>
        <v>3.608628774290383E-2</v>
      </c>
      <c r="AO939" s="64"/>
      <c r="AP939" s="64">
        <f t="shared" si="1256"/>
        <v>7.760148603120026</v>
      </c>
      <c r="AQ939" s="64">
        <f t="shared" si="1257"/>
        <v>1.3661971830985917E-2</v>
      </c>
      <c r="AR939" s="64">
        <f t="shared" si="1258"/>
        <v>1505.5670103092782</v>
      </c>
      <c r="AS939" s="64">
        <f t="shared" si="1259"/>
        <v>20.569014084507046</v>
      </c>
      <c r="AT939" s="64">
        <f t="shared" si="1260"/>
        <v>0.10783395755305866</v>
      </c>
      <c r="AU939" s="64">
        <f t="shared" si="1261"/>
        <v>8.0882778581765535</v>
      </c>
      <c r="AV939" s="64">
        <f t="shared" si="1262"/>
        <v>11.523711340206184</v>
      </c>
      <c r="AW939" s="64">
        <f t="shared" si="1263"/>
        <v>7.6540673788003276E-3</v>
      </c>
      <c r="AX939" s="64">
        <f t="shared" si="1264"/>
        <v>11.003184713375799</v>
      </c>
      <c r="AY939" s="64"/>
      <c r="AZ939" s="64"/>
      <c r="BA939" s="64"/>
      <c r="BB939" s="64"/>
      <c r="BC939" s="64"/>
      <c r="BD939" s="64"/>
      <c r="BE939" s="64"/>
      <c r="BF939" s="64"/>
      <c r="BG939" s="64"/>
      <c r="BH939" s="64"/>
      <c r="BI939" s="64"/>
      <c r="BJ939" s="64"/>
      <c r="BK939" s="64"/>
      <c r="BL939" s="64"/>
      <c r="BM939" s="64"/>
      <c r="BN939" s="64"/>
      <c r="BO939" s="64"/>
      <c r="BP939" s="64"/>
      <c r="BQ939" s="64"/>
      <c r="BR939" s="64"/>
      <c r="BS939" s="64"/>
      <c r="BT939" s="64"/>
      <c r="BU939" s="64"/>
      <c r="BV939" s="64"/>
      <c r="BW939" s="64"/>
      <c r="BX939" s="64"/>
      <c r="BY939" s="64"/>
      <c r="BZ939" s="64"/>
      <c r="CA939" s="64"/>
      <c r="CB939" s="64"/>
      <c r="CC939" s="64"/>
      <c r="CD939" s="64"/>
      <c r="CE939" s="64"/>
      <c r="CF939" s="64"/>
      <c r="CG939" s="64"/>
      <c r="CH939" s="64"/>
      <c r="CI939" s="64"/>
      <c r="CJ939" s="64"/>
      <c r="CK939" s="64"/>
      <c r="CL939" s="64"/>
      <c r="CM939" s="64"/>
      <c r="CN939" s="64"/>
      <c r="CO939" s="64"/>
      <c r="CP939" s="64"/>
      <c r="CQ939" s="64"/>
      <c r="CR939" s="64"/>
      <c r="CS939" s="64"/>
      <c r="CT939" s="64"/>
      <c r="CU939" s="64"/>
      <c r="CV939" s="64"/>
      <c r="CW939" s="64"/>
      <c r="CX939" s="64"/>
      <c r="CY939" s="64"/>
      <c r="CZ939" s="64"/>
      <c r="DA939" s="64"/>
      <c r="DB939" s="64"/>
      <c r="DC939" s="64"/>
      <c r="DD939" s="64"/>
      <c r="DE939" s="64"/>
      <c r="DF939" s="64"/>
      <c r="DG939" s="64"/>
      <c r="DH939" s="64"/>
      <c r="DI939" s="64"/>
      <c r="DJ939" s="64"/>
      <c r="DK939" s="64"/>
      <c r="DL939" s="64"/>
      <c r="DM939" s="64"/>
      <c r="DN939" s="64"/>
      <c r="DO939" s="64"/>
      <c r="DP939" s="64"/>
      <c r="DQ939" s="64"/>
      <c r="DR939" s="64"/>
      <c r="DS939" s="64"/>
      <c r="DT939" s="64"/>
      <c r="DU939" s="64"/>
      <c r="DV939" s="64"/>
      <c r="DW939" s="64"/>
      <c r="DX939" s="64"/>
      <c r="DY939" s="64"/>
      <c r="DZ939" s="64"/>
      <c r="EA939" s="64"/>
      <c r="EB939" s="64"/>
      <c r="EC939" s="64"/>
      <c r="ED939" s="64"/>
      <c r="EE939" s="64"/>
      <c r="EF939" s="64"/>
      <c r="EG939" s="64"/>
      <c r="EH939" s="64"/>
      <c r="EI939" s="64"/>
      <c r="EJ939" s="64"/>
      <c r="EK939" s="64"/>
      <c r="EL939" s="64"/>
    </row>
    <row r="940" spans="2:142" s="30" customFormat="1">
      <c r="B940" s="31" t="s">
        <v>868</v>
      </c>
      <c r="C940" s="30" t="s">
        <v>530</v>
      </c>
      <c r="D940" s="37"/>
      <c r="E940" s="16"/>
      <c r="F940" s="16"/>
      <c r="G940" s="16"/>
      <c r="H940" s="16"/>
      <c r="I940" s="64">
        <v>3.71</v>
      </c>
      <c r="J940" s="64">
        <v>3.63</v>
      </c>
      <c r="K940" s="64">
        <v>0.58699999999999997</v>
      </c>
      <c r="L940" s="64">
        <v>73.08</v>
      </c>
      <c r="M940" s="64">
        <v>0.10580000000000001</v>
      </c>
      <c r="N940" s="64">
        <v>0.1158</v>
      </c>
      <c r="O940" s="64">
        <v>0.62849999999999995</v>
      </c>
      <c r="P940" s="64">
        <v>4.0300000000000002E-2</v>
      </c>
      <c r="Q940" s="64">
        <v>12.01</v>
      </c>
      <c r="R940" s="64">
        <v>2.2100000000000002E-2</v>
      </c>
      <c r="S940" s="64">
        <v>93.929599999999994</v>
      </c>
      <c r="T940" s="31"/>
      <c r="V940" s="64">
        <f t="shared" si="1246"/>
        <v>3.949766633734201</v>
      </c>
      <c r="W940" s="64"/>
      <c r="X940" s="64">
        <f t="shared" si="1247"/>
        <v>3.8645964637345416</v>
      </c>
      <c r="Y940" s="64"/>
      <c r="Z940" s="64">
        <f t="shared" si="1248"/>
        <v>0.62493612237250018</v>
      </c>
      <c r="AA940" s="64"/>
      <c r="AB940" s="64">
        <f t="shared" si="1249"/>
        <v>77.802950294688785</v>
      </c>
      <c r="AC940" s="64"/>
      <c r="AD940" s="64">
        <f t="shared" si="1250"/>
        <v>0.11263754982454946</v>
      </c>
      <c r="AE940" s="64"/>
      <c r="AF940" s="64">
        <f t="shared" si="1251"/>
        <v>0.12328382107450687</v>
      </c>
      <c r="AG940" s="64"/>
      <c r="AH940" s="64">
        <f t="shared" si="1252"/>
        <v>0.6691181480598235</v>
      </c>
      <c r="AI940" s="64"/>
      <c r="AJ940" s="64">
        <f t="shared" si="1253"/>
        <v>4.290447313732839E-2</v>
      </c>
      <c r="AK940" s="64"/>
      <c r="AL940" s="64">
        <f t="shared" si="1254"/>
        <v>12.786171771198857</v>
      </c>
      <c r="AM940" s="64"/>
      <c r="AN940" s="64">
        <f t="shared" si="1255"/>
        <v>2.3528259462405891E-2</v>
      </c>
      <c r="AO940" s="64"/>
      <c r="AP940" s="64">
        <f t="shared" si="1256"/>
        <v>7.8143630974687426</v>
      </c>
      <c r="AQ940" s="64">
        <f t="shared" si="1257"/>
        <v>2.9146005509641876E-2</v>
      </c>
      <c r="AR940" s="64">
        <f t="shared" si="1258"/>
        <v>690.7372400756143</v>
      </c>
      <c r="AS940" s="64">
        <f t="shared" si="1259"/>
        <v>20.132231404958677</v>
      </c>
      <c r="AT940" s="64">
        <f t="shared" si="1260"/>
        <v>0.18424821002386638</v>
      </c>
      <c r="AU940" s="64">
        <f t="shared" si="1261"/>
        <v>5.0690846286701197</v>
      </c>
      <c r="AV940" s="64">
        <f t="shared" si="1262"/>
        <v>5.5482041587901687</v>
      </c>
      <c r="AW940" s="64">
        <f t="shared" si="1263"/>
        <v>8.0322933771209623E-3</v>
      </c>
      <c r="AX940" s="64">
        <f t="shared" si="1264"/>
        <v>16.476949345475244</v>
      </c>
      <c r="AY940" s="64"/>
      <c r="AZ940" s="64"/>
      <c r="BA940" s="64"/>
      <c r="BB940" s="64"/>
      <c r="BC940" s="64"/>
      <c r="BD940" s="64"/>
      <c r="BE940" s="64"/>
      <c r="BF940" s="64"/>
      <c r="BG940" s="64"/>
      <c r="BH940" s="64"/>
      <c r="BI940" s="64"/>
      <c r="BJ940" s="64"/>
      <c r="BK940" s="64"/>
      <c r="BL940" s="64"/>
      <c r="BM940" s="64"/>
      <c r="BN940" s="64"/>
      <c r="BO940" s="64"/>
      <c r="BP940" s="64"/>
      <c r="BQ940" s="64"/>
      <c r="BR940" s="64"/>
      <c r="BS940" s="64"/>
      <c r="BT940" s="64"/>
      <c r="BU940" s="64"/>
      <c r="BV940" s="64"/>
      <c r="BW940" s="64"/>
      <c r="BX940" s="64"/>
      <c r="BY940" s="64"/>
      <c r="BZ940" s="64"/>
      <c r="CA940" s="64"/>
      <c r="CB940" s="64"/>
      <c r="CC940" s="64"/>
      <c r="CD940" s="64"/>
      <c r="CE940" s="64"/>
      <c r="CF940" s="64"/>
      <c r="CG940" s="64"/>
      <c r="CH940" s="64"/>
      <c r="CI940" s="64"/>
      <c r="CJ940" s="64"/>
      <c r="CK940" s="64"/>
      <c r="CL940" s="64"/>
      <c r="CM940" s="64"/>
      <c r="CN940" s="64"/>
      <c r="CO940" s="64"/>
      <c r="CP940" s="64"/>
      <c r="CQ940" s="64"/>
      <c r="CR940" s="64"/>
      <c r="CS940" s="64"/>
      <c r="CT940" s="64"/>
      <c r="CU940" s="64"/>
      <c r="CV940" s="64"/>
      <c r="CW940" s="64"/>
      <c r="CX940" s="64"/>
      <c r="CY940" s="64"/>
      <c r="CZ940" s="64"/>
      <c r="DA940" s="64"/>
      <c r="DB940" s="64"/>
      <c r="DC940" s="64"/>
      <c r="DD940" s="64"/>
      <c r="DE940" s="64"/>
      <c r="DF940" s="64"/>
      <c r="DG940" s="64"/>
      <c r="DH940" s="64"/>
      <c r="DI940" s="64"/>
      <c r="DJ940" s="64"/>
      <c r="DK940" s="64"/>
      <c r="DL940" s="64"/>
      <c r="DM940" s="64"/>
      <c r="DN940" s="64"/>
      <c r="DO940" s="64"/>
      <c r="DP940" s="64"/>
      <c r="DQ940" s="64"/>
      <c r="DR940" s="64"/>
      <c r="DS940" s="64"/>
      <c r="DT940" s="64"/>
      <c r="DU940" s="64"/>
      <c r="DV940" s="64"/>
      <c r="DW940" s="64"/>
      <c r="DX940" s="64"/>
      <c r="DY940" s="64"/>
      <c r="DZ940" s="64"/>
      <c r="EA940" s="64"/>
      <c r="EB940" s="64"/>
      <c r="EC940" s="64"/>
      <c r="ED940" s="64"/>
      <c r="EE940" s="64"/>
      <c r="EF940" s="64"/>
      <c r="EG940" s="64"/>
      <c r="EH940" s="64"/>
      <c r="EI940" s="64"/>
      <c r="EJ940" s="64"/>
      <c r="EK940" s="64"/>
      <c r="EL940" s="64"/>
    </row>
    <row r="941" spans="2:142" s="30" customFormat="1">
      <c r="B941" s="31" t="s">
        <v>869</v>
      </c>
      <c r="C941" s="30" t="s">
        <v>530</v>
      </c>
      <c r="D941" s="37"/>
      <c r="E941" s="16"/>
      <c r="F941" s="16"/>
      <c r="G941" s="16"/>
      <c r="H941" s="16"/>
      <c r="I941" s="64">
        <v>3.75</v>
      </c>
      <c r="J941" s="64">
        <v>3.59</v>
      </c>
      <c r="K941" s="64">
        <v>0.41820000000000002</v>
      </c>
      <c r="L941" s="64">
        <v>73.709999999999994</v>
      </c>
      <c r="M941" s="64">
        <v>0.1246</v>
      </c>
      <c r="N941" s="64">
        <v>9.8400000000000001E-2</v>
      </c>
      <c r="O941" s="64">
        <v>0.65069999999999995</v>
      </c>
      <c r="P941" s="64">
        <v>8.8599999999999998E-2</v>
      </c>
      <c r="Q941" s="64">
        <v>12.18</v>
      </c>
      <c r="R941" s="64">
        <v>3.09E-2</v>
      </c>
      <c r="S941" s="64">
        <v>94.641400000000004</v>
      </c>
      <c r="T941" s="31"/>
      <c r="V941" s="64">
        <f t="shared" si="1246"/>
        <v>3.9623251557986254</v>
      </c>
      <c r="W941" s="64"/>
      <c r="X941" s="64">
        <f t="shared" si="1247"/>
        <v>3.7932659491512166</v>
      </c>
      <c r="Y941" s="64"/>
      <c r="Z941" s="64">
        <f t="shared" si="1248"/>
        <v>0.44187850137466267</v>
      </c>
      <c r="AA941" s="64"/>
      <c r="AB941" s="64">
        <f t="shared" si="1249"/>
        <v>77.883463262377759</v>
      </c>
      <c r="AC941" s="64"/>
      <c r="AD941" s="64">
        <f t="shared" si="1250"/>
        <v>0.13165485717666897</v>
      </c>
      <c r="AE941" s="64"/>
      <c r="AF941" s="64">
        <f t="shared" si="1251"/>
        <v>0.10397141208815593</v>
      </c>
      <c r="AG941" s="64"/>
      <c r="AH941" s="64">
        <f t="shared" si="1252"/>
        <v>0.68754266103417727</v>
      </c>
      <c r="AI941" s="64"/>
      <c r="AJ941" s="64">
        <f t="shared" si="1253"/>
        <v>9.3616535681002172E-2</v>
      </c>
      <c r="AK941" s="64"/>
      <c r="AL941" s="64">
        <f t="shared" si="1254"/>
        <v>12.869632106033935</v>
      </c>
      <c r="AM941" s="64"/>
      <c r="AN941" s="64">
        <f t="shared" si="1255"/>
        <v>3.2649559283780667E-2</v>
      </c>
      <c r="AO941" s="64"/>
      <c r="AP941" s="64">
        <f t="shared" si="1256"/>
        <v>7.7555911049498416</v>
      </c>
      <c r="AQ941" s="64">
        <f t="shared" si="1257"/>
        <v>3.4707520891364904E-2</v>
      </c>
      <c r="AR941" s="64">
        <f t="shared" si="1258"/>
        <v>591.57303370786508</v>
      </c>
      <c r="AS941" s="64">
        <f t="shared" si="1259"/>
        <v>20.532033426183844</v>
      </c>
      <c r="AT941" s="64">
        <f t="shared" si="1260"/>
        <v>0.15122176118026745</v>
      </c>
      <c r="AU941" s="64">
        <f t="shared" si="1261"/>
        <v>4.25</v>
      </c>
      <c r="AV941" s="64">
        <f t="shared" si="1262"/>
        <v>3.3563402889245588</v>
      </c>
      <c r="AW941" s="64">
        <f t="shared" si="1263"/>
        <v>5.6735856735856743E-3</v>
      </c>
      <c r="AX941" s="64">
        <f t="shared" si="1264"/>
        <v>19.047619047619047</v>
      </c>
      <c r="AY941" s="64"/>
      <c r="AZ941" s="64"/>
      <c r="BA941" s="64"/>
      <c r="BB941" s="64"/>
      <c r="BC941" s="64"/>
      <c r="BD941" s="64"/>
      <c r="BE941" s="64"/>
      <c r="BF941" s="64"/>
      <c r="BG941" s="64"/>
      <c r="BH941" s="64"/>
      <c r="BI941" s="64"/>
      <c r="BJ941" s="64"/>
      <c r="BK941" s="64"/>
      <c r="BL941" s="64"/>
      <c r="BM941" s="64"/>
      <c r="BN941" s="64"/>
      <c r="BO941" s="64"/>
      <c r="BP941" s="64"/>
      <c r="BQ941" s="64"/>
      <c r="BR941" s="64"/>
      <c r="BS941" s="64"/>
      <c r="BT941" s="64"/>
      <c r="BU941" s="64"/>
      <c r="BV941" s="64"/>
      <c r="BW941" s="64"/>
      <c r="BX941" s="64"/>
      <c r="BY941" s="64"/>
      <c r="BZ941" s="64"/>
      <c r="CA941" s="64"/>
      <c r="CB941" s="64"/>
      <c r="CC941" s="64"/>
      <c r="CD941" s="64"/>
      <c r="CE941" s="64"/>
      <c r="CF941" s="64"/>
      <c r="CG941" s="64"/>
      <c r="CH941" s="64"/>
      <c r="CI941" s="64"/>
      <c r="CJ941" s="64"/>
      <c r="CK941" s="64"/>
      <c r="CL941" s="64"/>
      <c r="CM941" s="64"/>
      <c r="CN941" s="64"/>
      <c r="CO941" s="64"/>
      <c r="CP941" s="64"/>
      <c r="CQ941" s="64"/>
      <c r="CR941" s="64"/>
      <c r="CS941" s="64"/>
      <c r="CT941" s="64"/>
      <c r="CU941" s="64"/>
      <c r="CV941" s="64"/>
      <c r="CW941" s="64"/>
      <c r="CX941" s="64"/>
      <c r="CY941" s="64"/>
      <c r="CZ941" s="64"/>
      <c r="DA941" s="64"/>
      <c r="DB941" s="64"/>
      <c r="DC941" s="64"/>
      <c r="DD941" s="64"/>
      <c r="DE941" s="64"/>
      <c r="DF941" s="64"/>
      <c r="DG941" s="64"/>
      <c r="DH941" s="64"/>
      <c r="DI941" s="64"/>
      <c r="DJ941" s="64"/>
      <c r="DK941" s="64"/>
      <c r="DL941" s="64"/>
      <c r="DM941" s="64"/>
      <c r="DN941" s="64"/>
      <c r="DO941" s="64"/>
      <c r="DP941" s="64"/>
      <c r="DQ941" s="64"/>
      <c r="DR941" s="64"/>
      <c r="DS941" s="64"/>
      <c r="DT941" s="64"/>
      <c r="DU941" s="64"/>
      <c r="DV941" s="64"/>
      <c r="DW941" s="64"/>
      <c r="DX941" s="64"/>
      <c r="DY941" s="64"/>
      <c r="DZ941" s="64"/>
      <c r="EA941" s="64"/>
      <c r="EB941" s="64"/>
      <c r="EC941" s="64"/>
      <c r="ED941" s="64"/>
      <c r="EE941" s="64"/>
      <c r="EF941" s="64"/>
      <c r="EG941" s="64"/>
      <c r="EH941" s="64"/>
      <c r="EI941" s="64"/>
      <c r="EJ941" s="64"/>
      <c r="EK941" s="64"/>
      <c r="EL941" s="64"/>
    </row>
    <row r="942" spans="2:142" s="30" customFormat="1">
      <c r="B942" s="31" t="s">
        <v>870</v>
      </c>
      <c r="C942" s="30" t="s">
        <v>530</v>
      </c>
      <c r="D942" s="37"/>
      <c r="E942" s="16"/>
      <c r="F942" s="16"/>
      <c r="G942" s="16"/>
      <c r="H942" s="16"/>
      <c r="I942" s="64">
        <v>3.61</v>
      </c>
      <c r="J942" s="64">
        <v>3.65</v>
      </c>
      <c r="K942" s="64">
        <v>0.57189999999999996</v>
      </c>
      <c r="L942" s="64">
        <v>73.260000000000005</v>
      </c>
      <c r="M942" s="64">
        <v>9.64E-2</v>
      </c>
      <c r="N942" s="64">
        <v>0.1145</v>
      </c>
      <c r="O942" s="64">
        <v>0.6482</v>
      </c>
      <c r="P942" s="64">
        <v>0.1137</v>
      </c>
      <c r="Q942" s="64">
        <v>12.16</v>
      </c>
      <c r="R942" s="64">
        <v>8.0000000000000002E-3</v>
      </c>
      <c r="S942" s="64">
        <v>94.232799999999997</v>
      </c>
      <c r="T942" s="31"/>
      <c r="V942" s="64">
        <f t="shared" si="1246"/>
        <v>3.8309378475435309</v>
      </c>
      <c r="W942" s="64"/>
      <c r="X942" s="64">
        <f t="shared" si="1247"/>
        <v>3.8733859123362566</v>
      </c>
      <c r="Y942" s="64"/>
      <c r="Z942" s="64">
        <f t="shared" si="1248"/>
        <v>0.60690120637400136</v>
      </c>
      <c r="AA942" s="64"/>
      <c r="AB942" s="64">
        <f t="shared" si="1249"/>
        <v>77.743630667877866</v>
      </c>
      <c r="AC942" s="64"/>
      <c r="AD942" s="64">
        <f t="shared" si="1250"/>
        <v>0.10229983615046991</v>
      </c>
      <c r="AE942" s="64"/>
      <c r="AF942" s="64">
        <f t="shared" si="1251"/>
        <v>0.12150758546917848</v>
      </c>
      <c r="AG942" s="64"/>
      <c r="AH942" s="64">
        <f t="shared" si="1252"/>
        <v>0.68787088996612644</v>
      </c>
      <c r="AI942" s="64"/>
      <c r="AJ942" s="64">
        <f t="shared" si="1253"/>
        <v>0.12065862417332393</v>
      </c>
      <c r="AK942" s="64"/>
      <c r="AL942" s="64">
        <f t="shared" si="1254"/>
        <v>12.904211696988735</v>
      </c>
      <c r="AM942" s="64"/>
      <c r="AN942" s="64">
        <f t="shared" si="1255"/>
        <v>8.4896129585452194E-3</v>
      </c>
      <c r="AO942" s="64"/>
      <c r="AP942" s="64">
        <f t="shared" si="1256"/>
        <v>7.704323759879788</v>
      </c>
      <c r="AQ942" s="64">
        <f t="shared" si="1257"/>
        <v>2.6410958904109591E-2</v>
      </c>
      <c r="AR942" s="64">
        <f t="shared" si="1258"/>
        <v>759.95850622406647</v>
      </c>
      <c r="AS942" s="64">
        <f t="shared" si="1259"/>
        <v>20.071232876712333</v>
      </c>
      <c r="AT942" s="64">
        <f t="shared" si="1260"/>
        <v>0.1766430114162296</v>
      </c>
      <c r="AU942" s="64">
        <f t="shared" si="1261"/>
        <v>4.9947598253275096</v>
      </c>
      <c r="AV942" s="64">
        <f t="shared" si="1262"/>
        <v>5.9325726141078832</v>
      </c>
      <c r="AW942" s="64">
        <f t="shared" si="1263"/>
        <v>7.8064428064428043E-3</v>
      </c>
      <c r="AX942" s="64">
        <f t="shared" si="1264"/>
        <v>16.681235431235432</v>
      </c>
      <c r="AY942" s="64"/>
      <c r="AZ942" s="64"/>
      <c r="BA942" s="64"/>
      <c r="BB942" s="64"/>
      <c r="BC942" s="64"/>
      <c r="BD942" s="64"/>
      <c r="BE942" s="64"/>
      <c r="BF942" s="64"/>
      <c r="BG942" s="64"/>
      <c r="BH942" s="64"/>
      <c r="BI942" s="64"/>
      <c r="BJ942" s="64"/>
      <c r="BK942" s="64"/>
      <c r="BL942" s="64"/>
      <c r="BM942" s="64"/>
      <c r="BN942" s="64"/>
      <c r="BO942" s="64"/>
      <c r="BP942" s="64"/>
      <c r="BQ942" s="64"/>
      <c r="BR942" s="64"/>
      <c r="BS942" s="64"/>
      <c r="BT942" s="64"/>
      <c r="BU942" s="64"/>
      <c r="BV942" s="64"/>
      <c r="BW942" s="64"/>
      <c r="BX942" s="64"/>
      <c r="BY942" s="64"/>
      <c r="BZ942" s="64"/>
      <c r="CA942" s="64"/>
      <c r="CB942" s="64"/>
      <c r="CC942" s="64"/>
      <c r="CD942" s="64"/>
      <c r="CE942" s="64"/>
      <c r="CF942" s="64"/>
      <c r="CG942" s="64"/>
      <c r="CH942" s="64"/>
      <c r="CI942" s="64"/>
      <c r="CJ942" s="64"/>
      <c r="CK942" s="64"/>
      <c r="CL942" s="64"/>
      <c r="CM942" s="64"/>
      <c r="CN942" s="64"/>
      <c r="CO942" s="64"/>
      <c r="CP942" s="64"/>
      <c r="CQ942" s="64"/>
      <c r="CR942" s="64"/>
      <c r="CS942" s="64"/>
      <c r="CT942" s="64"/>
      <c r="CU942" s="64"/>
      <c r="CV942" s="64"/>
      <c r="CW942" s="64"/>
      <c r="CX942" s="64"/>
      <c r="CY942" s="64"/>
      <c r="CZ942" s="64"/>
      <c r="DA942" s="64"/>
      <c r="DB942" s="64"/>
      <c r="DC942" s="64"/>
      <c r="DD942" s="64"/>
      <c r="DE942" s="64"/>
      <c r="DF942" s="64"/>
      <c r="DG942" s="64"/>
      <c r="DH942" s="64"/>
      <c r="DI942" s="64"/>
      <c r="DJ942" s="64"/>
      <c r="DK942" s="64"/>
      <c r="DL942" s="64"/>
      <c r="DM942" s="64"/>
      <c r="DN942" s="64"/>
      <c r="DO942" s="64"/>
      <c r="DP942" s="64"/>
      <c r="DQ942" s="64"/>
      <c r="DR942" s="64"/>
      <c r="DS942" s="64"/>
      <c r="DT942" s="64"/>
      <c r="DU942" s="64"/>
      <c r="DV942" s="64"/>
      <c r="DW942" s="64"/>
      <c r="DX942" s="64"/>
      <c r="DY942" s="64"/>
      <c r="DZ942" s="64"/>
      <c r="EA942" s="64"/>
      <c r="EB942" s="64"/>
      <c r="EC942" s="64"/>
      <c r="ED942" s="64"/>
      <c r="EE942" s="64"/>
      <c r="EF942" s="64"/>
      <c r="EG942" s="64"/>
      <c r="EH942" s="64"/>
      <c r="EI942" s="64"/>
      <c r="EJ942" s="64"/>
      <c r="EK942" s="64"/>
      <c r="EL942" s="64"/>
    </row>
    <row r="943" spans="2:142" s="30" customFormat="1">
      <c r="B943" s="31" t="s">
        <v>871</v>
      </c>
      <c r="C943" s="30" t="s">
        <v>530</v>
      </c>
      <c r="D943" s="37"/>
      <c r="E943" s="16"/>
      <c r="F943" s="16"/>
      <c r="G943" s="16"/>
      <c r="H943" s="16"/>
      <c r="I943" s="64">
        <v>3.71</v>
      </c>
      <c r="J943" s="64">
        <v>3.43</v>
      </c>
      <c r="K943" s="64">
        <v>0.60699999999999998</v>
      </c>
      <c r="L943" s="64">
        <v>72.78</v>
      </c>
      <c r="M943" s="64">
        <v>8.1799999999999998E-2</v>
      </c>
      <c r="N943" s="64">
        <v>3.9E-2</v>
      </c>
      <c r="O943" s="64">
        <v>0.6502</v>
      </c>
      <c r="P943" s="64">
        <v>7.2400000000000006E-2</v>
      </c>
      <c r="Q943" s="64">
        <v>11.93</v>
      </c>
      <c r="R943" s="64">
        <v>1.9599999999999999E-2</v>
      </c>
      <c r="S943" s="64">
        <v>93.320099999999996</v>
      </c>
      <c r="T943" s="31"/>
      <c r="V943" s="64">
        <f t="shared" si="1246"/>
        <v>3.9755636781357926</v>
      </c>
      <c r="W943" s="64"/>
      <c r="X943" s="64">
        <f t="shared" si="1247"/>
        <v>3.6755211363896958</v>
      </c>
      <c r="Y943" s="64"/>
      <c r="Z943" s="64">
        <f t="shared" si="1248"/>
        <v>0.65044936728529013</v>
      </c>
      <c r="AA943" s="64"/>
      <c r="AB943" s="64">
        <f t="shared" si="1249"/>
        <v>77.989629243860648</v>
      </c>
      <c r="AC943" s="64"/>
      <c r="AD943" s="64">
        <f t="shared" si="1250"/>
        <v>8.7655285410109932E-2</v>
      </c>
      <c r="AE943" s="64"/>
      <c r="AF943" s="64">
        <f t="shared" si="1251"/>
        <v>4.1791639743206446E-2</v>
      </c>
      <c r="AG943" s="64"/>
      <c r="AH943" s="64">
        <f t="shared" si="1252"/>
        <v>0.69674164515468806</v>
      </c>
      <c r="AI943" s="64"/>
      <c r="AJ943" s="64">
        <f t="shared" si="1253"/>
        <v>7.7582428651490953E-2</v>
      </c>
      <c r="AK943" s="64"/>
      <c r="AL943" s="64">
        <f t="shared" si="1254"/>
        <v>12.78395543939623</v>
      </c>
      <c r="AM943" s="64"/>
      <c r="AN943" s="64">
        <f t="shared" si="1255"/>
        <v>2.1002977922226832E-2</v>
      </c>
      <c r="AO943" s="64"/>
      <c r="AP943" s="64">
        <f t="shared" si="1256"/>
        <v>7.6510848145254879</v>
      </c>
      <c r="AQ943" s="64">
        <f t="shared" si="1257"/>
        <v>2.3848396501457723E-2</v>
      </c>
      <c r="AR943" s="64">
        <f t="shared" si="1258"/>
        <v>889.73105134474326</v>
      </c>
      <c r="AS943" s="64">
        <f t="shared" si="1259"/>
        <v>21.218658892128278</v>
      </c>
      <c r="AT943" s="64">
        <f t="shared" si="1260"/>
        <v>5.9981544140264527E-2</v>
      </c>
      <c r="AU943" s="64">
        <f t="shared" si="1261"/>
        <v>15.564102564102566</v>
      </c>
      <c r="AV943" s="64">
        <f t="shared" si="1262"/>
        <v>7.4205378973105143</v>
      </c>
      <c r="AW943" s="64">
        <f t="shared" si="1263"/>
        <v>8.3402033525693878E-3</v>
      </c>
      <c r="AX943" s="64">
        <f t="shared" si="1264"/>
        <v>6.0371517027863772</v>
      </c>
      <c r="AY943" s="64"/>
      <c r="AZ943" s="64"/>
      <c r="BA943" s="64"/>
      <c r="BB943" s="64"/>
      <c r="BC943" s="64"/>
      <c r="BD943" s="64"/>
      <c r="BE943" s="64"/>
      <c r="BF943" s="64"/>
      <c r="BG943" s="64"/>
      <c r="BH943" s="64"/>
      <c r="BI943" s="64"/>
      <c r="BJ943" s="64"/>
      <c r="BK943" s="64"/>
      <c r="BL943" s="64"/>
      <c r="BM943" s="64"/>
      <c r="BN943" s="64"/>
      <c r="BO943" s="64"/>
      <c r="BP943" s="64"/>
      <c r="BQ943" s="64"/>
      <c r="BR943" s="64"/>
      <c r="BS943" s="64"/>
      <c r="BT943" s="64"/>
      <c r="BU943" s="64"/>
      <c r="BV943" s="64"/>
      <c r="BW943" s="64"/>
      <c r="BX943" s="64"/>
      <c r="BY943" s="64"/>
      <c r="BZ943" s="64"/>
      <c r="CA943" s="64"/>
      <c r="CB943" s="64"/>
      <c r="CC943" s="64"/>
      <c r="CD943" s="64"/>
      <c r="CE943" s="64"/>
      <c r="CF943" s="64"/>
      <c r="CG943" s="64"/>
      <c r="CH943" s="64"/>
      <c r="CI943" s="64"/>
      <c r="CJ943" s="64"/>
      <c r="CK943" s="64"/>
      <c r="CL943" s="64"/>
      <c r="CM943" s="64"/>
      <c r="CN943" s="64"/>
      <c r="CO943" s="64"/>
      <c r="CP943" s="64"/>
      <c r="CQ943" s="64"/>
      <c r="CR943" s="64"/>
      <c r="CS943" s="64"/>
      <c r="CT943" s="64"/>
      <c r="CU943" s="64"/>
      <c r="CV943" s="64"/>
      <c r="CW943" s="64"/>
      <c r="CX943" s="64"/>
      <c r="CY943" s="64"/>
      <c r="CZ943" s="64"/>
      <c r="DA943" s="64"/>
      <c r="DB943" s="64"/>
      <c r="DC943" s="64"/>
      <c r="DD943" s="64"/>
      <c r="DE943" s="64"/>
      <c r="DF943" s="64"/>
      <c r="DG943" s="64"/>
      <c r="DH943" s="64"/>
      <c r="DI943" s="64"/>
      <c r="DJ943" s="64"/>
      <c r="DK943" s="64"/>
      <c r="DL943" s="64"/>
      <c r="DM943" s="64"/>
      <c r="DN943" s="64"/>
      <c r="DO943" s="64"/>
      <c r="DP943" s="64"/>
      <c r="DQ943" s="64"/>
      <c r="DR943" s="64"/>
      <c r="DS943" s="64"/>
      <c r="DT943" s="64"/>
      <c r="DU943" s="64"/>
      <c r="DV943" s="64"/>
      <c r="DW943" s="64"/>
      <c r="DX943" s="64"/>
      <c r="DY943" s="64"/>
      <c r="DZ943" s="64"/>
      <c r="EA943" s="64"/>
      <c r="EB943" s="64"/>
      <c r="EC943" s="64"/>
      <c r="ED943" s="64"/>
      <c r="EE943" s="64"/>
      <c r="EF943" s="64"/>
      <c r="EG943" s="64"/>
      <c r="EH943" s="64"/>
      <c r="EI943" s="64"/>
      <c r="EJ943" s="64"/>
      <c r="EK943" s="64"/>
      <c r="EL943" s="64"/>
    </row>
    <row r="944" spans="2:142" s="30" customFormat="1">
      <c r="B944" s="31" t="s">
        <v>872</v>
      </c>
      <c r="C944" s="30" t="s">
        <v>530</v>
      </c>
      <c r="D944" s="37"/>
      <c r="E944" s="16"/>
      <c r="F944" s="16"/>
      <c r="G944" s="16"/>
      <c r="H944" s="16"/>
      <c r="I944" s="64">
        <v>3.51</v>
      </c>
      <c r="J944" s="64">
        <v>3.63</v>
      </c>
      <c r="K944" s="64">
        <v>0.52880000000000005</v>
      </c>
      <c r="L944" s="64">
        <v>73.849999999999994</v>
      </c>
      <c r="M944" s="64">
        <v>8.1900000000000001E-2</v>
      </c>
      <c r="N944" s="64">
        <v>8.3099999999999993E-2</v>
      </c>
      <c r="O944" s="64">
        <v>0.61799999999999999</v>
      </c>
      <c r="P944" s="64">
        <v>0.12709999999999999</v>
      </c>
      <c r="Q944" s="64">
        <v>12.02</v>
      </c>
      <c r="R944" s="64">
        <v>9.7000000000000003E-3</v>
      </c>
      <c r="S944" s="64">
        <v>94.458600000000004</v>
      </c>
      <c r="T944" s="31"/>
      <c r="V944" s="64">
        <f t="shared" si="1246"/>
        <v>3.7159136383558509</v>
      </c>
      <c r="W944" s="64"/>
      <c r="X944" s="64">
        <f t="shared" si="1247"/>
        <v>3.8429534208637435</v>
      </c>
      <c r="Y944" s="64"/>
      <c r="Z944" s="64">
        <f t="shared" si="1248"/>
        <v>0.55982197491811236</v>
      </c>
      <c r="AA944" s="64"/>
      <c r="AB944" s="64">
        <f t="shared" si="1249"/>
        <v>78.182399485065403</v>
      </c>
      <c r="AC944" s="64"/>
      <c r="AD944" s="64">
        <f t="shared" si="1250"/>
        <v>8.6704651561636523E-2</v>
      </c>
      <c r="AE944" s="64"/>
      <c r="AF944" s="64">
        <f t="shared" si="1251"/>
        <v>8.7975049386715437E-2</v>
      </c>
      <c r="AG944" s="64"/>
      <c r="AH944" s="64">
        <f t="shared" si="1252"/>
        <v>0.65425487991564557</v>
      </c>
      <c r="AI944" s="64"/>
      <c r="AJ944" s="64">
        <f t="shared" si="1253"/>
        <v>0.13455630297294263</v>
      </c>
      <c r="AK944" s="64"/>
      <c r="AL944" s="64">
        <f t="shared" si="1254"/>
        <v>12.725151547873883</v>
      </c>
      <c r="AM944" s="64"/>
      <c r="AN944" s="64">
        <f t="shared" si="1255"/>
        <v>1.0269049086054631E-2</v>
      </c>
      <c r="AO944" s="64"/>
      <c r="AP944" s="64">
        <f t="shared" si="1256"/>
        <v>7.5588670592195939</v>
      </c>
      <c r="AQ944" s="64">
        <f t="shared" si="1257"/>
        <v>2.2561983471074378E-2</v>
      </c>
      <c r="AR944" s="64">
        <f t="shared" si="1258"/>
        <v>901.70940170940162</v>
      </c>
      <c r="AS944" s="64">
        <f t="shared" si="1259"/>
        <v>20.344352617079888</v>
      </c>
      <c r="AT944" s="64">
        <f t="shared" si="1260"/>
        <v>0.13446601941747571</v>
      </c>
      <c r="AU944" s="64">
        <f t="shared" si="1261"/>
        <v>6.3634175691937447</v>
      </c>
      <c r="AV944" s="64">
        <f t="shared" si="1262"/>
        <v>6.4566544566544577</v>
      </c>
      <c r="AW944" s="64">
        <f t="shared" si="1263"/>
        <v>7.1604603926878826E-3</v>
      </c>
      <c r="AX944" s="64">
        <f t="shared" si="1264"/>
        <v>13.580650433077295</v>
      </c>
      <c r="AY944" s="64"/>
      <c r="AZ944" s="64"/>
      <c r="BA944" s="64"/>
      <c r="BB944" s="64"/>
      <c r="BC944" s="64"/>
      <c r="BD944" s="64"/>
      <c r="BE944" s="64"/>
      <c r="BF944" s="64"/>
      <c r="BG944" s="64"/>
      <c r="BH944" s="64"/>
      <c r="BI944" s="64"/>
      <c r="BJ944" s="64"/>
      <c r="BK944" s="64"/>
      <c r="BL944" s="64"/>
      <c r="BM944" s="64"/>
      <c r="BN944" s="64"/>
      <c r="BO944" s="64"/>
      <c r="BP944" s="64"/>
      <c r="BQ944" s="64"/>
      <c r="BR944" s="64"/>
      <c r="BS944" s="64"/>
      <c r="BT944" s="64"/>
      <c r="BU944" s="64"/>
      <c r="BV944" s="64"/>
      <c r="BW944" s="64"/>
      <c r="BX944" s="64"/>
      <c r="BY944" s="64"/>
      <c r="BZ944" s="64"/>
      <c r="CA944" s="64"/>
      <c r="CB944" s="64"/>
      <c r="CC944" s="64"/>
      <c r="CD944" s="64"/>
      <c r="CE944" s="64"/>
      <c r="CF944" s="64"/>
      <c r="CG944" s="64"/>
      <c r="CH944" s="64"/>
      <c r="CI944" s="64"/>
      <c r="CJ944" s="64"/>
      <c r="CK944" s="64"/>
      <c r="CL944" s="64"/>
      <c r="CM944" s="64"/>
      <c r="CN944" s="64"/>
      <c r="CO944" s="64"/>
      <c r="CP944" s="64"/>
      <c r="CQ944" s="64"/>
      <c r="CR944" s="64"/>
      <c r="CS944" s="64"/>
      <c r="CT944" s="64"/>
      <c r="CU944" s="64"/>
      <c r="CV944" s="64"/>
      <c r="CW944" s="64"/>
      <c r="CX944" s="64"/>
      <c r="CY944" s="64"/>
      <c r="CZ944" s="64"/>
      <c r="DA944" s="64"/>
      <c r="DB944" s="64"/>
      <c r="DC944" s="64"/>
      <c r="DD944" s="64"/>
      <c r="DE944" s="64"/>
      <c r="DF944" s="64"/>
      <c r="DG944" s="64"/>
      <c r="DH944" s="64"/>
      <c r="DI944" s="64"/>
      <c r="DJ944" s="64"/>
      <c r="DK944" s="64"/>
      <c r="DL944" s="64"/>
      <c r="DM944" s="64"/>
      <c r="DN944" s="64"/>
      <c r="DO944" s="64"/>
      <c r="DP944" s="64"/>
      <c r="DQ944" s="64"/>
      <c r="DR944" s="64"/>
      <c r="DS944" s="64"/>
      <c r="DT944" s="64"/>
      <c r="DU944" s="64"/>
      <c r="DV944" s="64"/>
      <c r="DW944" s="64"/>
      <c r="DX944" s="64"/>
      <c r="DY944" s="64"/>
      <c r="DZ944" s="64"/>
      <c r="EA944" s="64"/>
      <c r="EB944" s="64"/>
      <c r="EC944" s="64"/>
      <c r="ED944" s="64"/>
      <c r="EE944" s="64"/>
      <c r="EF944" s="64"/>
      <c r="EG944" s="64"/>
      <c r="EH944" s="64"/>
      <c r="EI944" s="64"/>
      <c r="EJ944" s="64"/>
      <c r="EK944" s="64"/>
      <c r="EL944" s="64"/>
    </row>
    <row r="945" spans="1:142" s="38" customFormat="1">
      <c r="B945" s="39" t="s">
        <v>873</v>
      </c>
      <c r="C945" s="40"/>
      <c r="D945" s="40"/>
      <c r="E945" s="91"/>
      <c r="F945" s="91"/>
      <c r="G945" s="91"/>
      <c r="H945" s="91"/>
      <c r="I945" s="70">
        <f t="shared" ref="I945:S945" si="1265">AVERAGE(I924:I944)</f>
        <v>3.5823809523809524</v>
      </c>
      <c r="J945" s="70">
        <f t="shared" si="1265"/>
        <v>3.5433333333333343</v>
      </c>
      <c r="K945" s="70">
        <f t="shared" si="1265"/>
        <v>0.56217142857142854</v>
      </c>
      <c r="L945" s="70">
        <f t="shared" si="1265"/>
        <v>72.96142857142857</v>
      </c>
      <c r="M945" s="70">
        <f t="shared" si="1265"/>
        <v>7.9442857142857148E-2</v>
      </c>
      <c r="N945" s="70">
        <f t="shared" si="1265"/>
        <v>8.8209523809523807E-2</v>
      </c>
      <c r="O945" s="70">
        <f t="shared" si="1265"/>
        <v>0.63763809523809534</v>
      </c>
      <c r="P945" s="70">
        <f t="shared" si="1265"/>
        <v>8.533333333333333E-2</v>
      </c>
      <c r="Q945" s="70">
        <f t="shared" si="1265"/>
        <v>12.055714285714288</v>
      </c>
      <c r="R945" s="70">
        <f t="shared" si="1265"/>
        <v>1.5804761904761905E-2</v>
      </c>
      <c r="S945" s="70">
        <f t="shared" si="1265"/>
        <v>93.611514285714264</v>
      </c>
      <c r="T945" s="39"/>
      <c r="V945" s="70">
        <f t="shared" ref="V945:CW945" si="1266">AVERAGE(V924:V944)</f>
        <v>3.826076847606378</v>
      </c>
      <c r="W945" s="70"/>
      <c r="X945" s="70">
        <f t="shared" si="1266"/>
        <v>3.7850111323568814</v>
      </c>
      <c r="Y945" s="70"/>
      <c r="Z945" s="70">
        <f t="shared" si="1266"/>
        <v>0.60058131972751605</v>
      </c>
      <c r="AA945" s="70"/>
      <c r="AB945" s="70">
        <f t="shared" si="1266"/>
        <v>77.941848560856471</v>
      </c>
      <c r="AC945" s="70"/>
      <c r="AD945" s="70">
        <f t="shared" si="1266"/>
        <v>8.4838120039811796E-2</v>
      </c>
      <c r="AE945" s="70"/>
      <c r="AF945" s="70">
        <f t="shared" si="1266"/>
        <v>9.4164690928245851E-2</v>
      </c>
      <c r="AG945" s="70"/>
      <c r="AH945" s="70">
        <f t="shared" si="1266"/>
        <v>0.6811543967957342</v>
      </c>
      <c r="AI945" s="70"/>
      <c r="AJ945" s="70">
        <f t="shared" si="1266"/>
        <v>9.1157778386374719E-2</v>
      </c>
      <c r="AK945" s="70"/>
      <c r="AL945" s="70">
        <f t="shared" si="1266"/>
        <v>12.878220203914472</v>
      </c>
      <c r="AM945" s="70"/>
      <c r="AN945" s="70">
        <f t="shared" si="1266"/>
        <v>1.6885832750981506E-2</v>
      </c>
      <c r="AO945" s="70"/>
      <c r="AP945" s="70">
        <f t="shared" si="1266"/>
        <v>7.6110879799632585</v>
      </c>
      <c r="AQ945" s="70"/>
      <c r="AR945" s="70"/>
      <c r="AS945" s="70"/>
      <c r="AT945" s="70"/>
      <c r="AU945" s="70"/>
      <c r="AV945" s="70"/>
      <c r="AW945" s="70"/>
      <c r="AX945" s="70">
        <f t="shared" si="1266"/>
        <v>13.62251465104602</v>
      </c>
      <c r="AY945" s="70">
        <f t="shared" si="1266"/>
        <v>59.77</v>
      </c>
      <c r="AZ945" s="70"/>
      <c r="BA945" s="70"/>
      <c r="BB945" s="70"/>
      <c r="BC945" s="70">
        <f t="shared" si="1266"/>
        <v>4859.97</v>
      </c>
      <c r="BD945" s="70">
        <f t="shared" si="1266"/>
        <v>4</v>
      </c>
      <c r="BE945" s="70"/>
      <c r="BF945" s="70"/>
      <c r="BG945" s="70" t="e">
        <f t="shared" si="1266"/>
        <v>#DIV/0!</v>
      </c>
      <c r="BH945" s="70"/>
      <c r="BI945" s="70">
        <f t="shared" si="1266"/>
        <v>0.52266666666666672</v>
      </c>
      <c r="BJ945" s="70"/>
      <c r="BK945" s="70"/>
      <c r="BL945" s="70"/>
      <c r="BM945" s="70">
        <f t="shared" si="1266"/>
        <v>156.5</v>
      </c>
      <c r="BN945" s="70">
        <f t="shared" si="1266"/>
        <v>90.106666666666669</v>
      </c>
      <c r="BO945" s="70">
        <f t="shared" si="1266"/>
        <v>11.096666666666666</v>
      </c>
      <c r="BP945" s="70">
        <f t="shared" si="1266"/>
        <v>58.783333333333331</v>
      </c>
      <c r="BQ945" s="70">
        <f t="shared" si="1266"/>
        <v>7.5933333333333337</v>
      </c>
      <c r="BR945" s="70"/>
      <c r="BS945" s="70">
        <f t="shared" si="1266"/>
        <v>6.793333333333333</v>
      </c>
      <c r="BT945" s="70">
        <f t="shared" si="1266"/>
        <v>1226.5333333333333</v>
      </c>
      <c r="BU945" s="70">
        <f t="shared" si="1266"/>
        <v>18.826666666666668</v>
      </c>
      <c r="BV945" s="70">
        <f t="shared" si="1266"/>
        <v>37.376666666666672</v>
      </c>
      <c r="BW945" s="70">
        <f t="shared" si="1266"/>
        <v>3.6766666666666672</v>
      </c>
      <c r="BX945" s="70">
        <f t="shared" si="1266"/>
        <v>12.236666666666666</v>
      </c>
      <c r="BY945" s="70">
        <f t="shared" si="1266"/>
        <v>2.9299999999999997</v>
      </c>
      <c r="BZ945" s="70">
        <f t="shared" si="1266"/>
        <v>0.40249999999999997</v>
      </c>
      <c r="CA945" s="70">
        <f t="shared" si="1266"/>
        <v>1.68</v>
      </c>
      <c r="CB945" s="70">
        <f t="shared" si="1266"/>
        <v>0.27149999999999996</v>
      </c>
      <c r="CC945" s="70">
        <f t="shared" si="1266"/>
        <v>2.1999999999999997</v>
      </c>
      <c r="CD945" s="70">
        <f t="shared" si="1266"/>
        <v>0.44866666666666671</v>
      </c>
      <c r="CE945" s="70">
        <f t="shared" si="1266"/>
        <v>1.2849999999999999</v>
      </c>
      <c r="CF945" s="70">
        <f t="shared" si="1266"/>
        <v>0.17749999999999999</v>
      </c>
      <c r="CG945" s="70">
        <f t="shared" si="1266"/>
        <v>1.3149999999999999</v>
      </c>
      <c r="CH945" s="70">
        <f t="shared" si="1266"/>
        <v>0.223</v>
      </c>
      <c r="CI945" s="70">
        <f t="shared" si="1266"/>
        <v>2.31</v>
      </c>
      <c r="CJ945" s="70">
        <f t="shared" si="1266"/>
        <v>0.79033333333333333</v>
      </c>
      <c r="CK945" s="70">
        <f t="shared" si="1266"/>
        <v>17.123333333333331</v>
      </c>
      <c r="CL945" s="70">
        <f t="shared" si="1266"/>
        <v>14.413333333333334</v>
      </c>
      <c r="CM945" s="70">
        <f t="shared" si="1266"/>
        <v>5.2133333333333338</v>
      </c>
      <c r="CN945" s="70">
        <f t="shared" si="1266"/>
        <v>1.3140524773165654</v>
      </c>
      <c r="CO945" s="70">
        <f t="shared" si="1266"/>
        <v>13.994882026370576</v>
      </c>
      <c r="CP945" s="70">
        <f t="shared" si="1266"/>
        <v>8.3069672236257368</v>
      </c>
      <c r="CQ945" s="70">
        <f t="shared" si="1266"/>
        <v>6.3153992462400055</v>
      </c>
      <c r="CR945" s="70">
        <f t="shared" si="1266"/>
        <v>26.978776312745779</v>
      </c>
      <c r="CS945" s="70">
        <f t="shared" si="1266"/>
        <v>8.7636681558271814</v>
      </c>
      <c r="CT945" s="70">
        <f t="shared" si="1266"/>
        <v>1.4031853385823145</v>
      </c>
      <c r="CU945" s="70">
        <f t="shared" si="1266"/>
        <v>5.4028324757817963</v>
      </c>
      <c r="CV945" s="70">
        <f t="shared" si="1266"/>
        <v>4.8924395299967949E-2</v>
      </c>
      <c r="CW945" s="70">
        <f t="shared" si="1266"/>
        <v>33.037076419448312</v>
      </c>
      <c r="CX945" s="70">
        <f t="shared" ref="CX945:EL945" si="1267">AVERAGE(CX924:CX944)</f>
        <v>2.1921932456513198</v>
      </c>
      <c r="CY945" s="70">
        <f t="shared" si="1267"/>
        <v>0.36682543948540475</v>
      </c>
      <c r="CZ945" s="70">
        <f t="shared" si="1267"/>
        <v>65.265339055167615</v>
      </c>
      <c r="DA945" s="70">
        <f t="shared" si="1267"/>
        <v>0.30763762046823695</v>
      </c>
      <c r="DB945" s="70">
        <f t="shared" si="1267"/>
        <v>7.8840364304785195</v>
      </c>
      <c r="DC945" s="70">
        <f t="shared" si="1267"/>
        <v>9.7007206928093002</v>
      </c>
      <c r="DD945" s="70">
        <f t="shared" si="1267"/>
        <v>85.946752690908951</v>
      </c>
      <c r="DE945" s="70">
        <f t="shared" si="1267"/>
        <v>18.228155868978657</v>
      </c>
      <c r="DF945" s="70">
        <f t="shared" si="1267"/>
        <v>162.77796068205271</v>
      </c>
      <c r="DG945" s="70">
        <f t="shared" si="1267"/>
        <v>0.53134970139647431</v>
      </c>
      <c r="DH945" s="70">
        <f t="shared" si="1267"/>
        <v>69.074359696031522</v>
      </c>
      <c r="DI945" s="70">
        <f t="shared" si="1267"/>
        <v>12.879227921629314</v>
      </c>
      <c r="DJ945" s="70">
        <f t="shared" si="1267"/>
        <v>1.7384032793093371</v>
      </c>
      <c r="DK945" s="70">
        <f t="shared" si="1267"/>
        <v>20.898586825676599</v>
      </c>
      <c r="DL945" s="70" t="e">
        <f t="shared" si="1267"/>
        <v>#REF!</v>
      </c>
      <c r="DM945" s="70">
        <f t="shared" si="1267"/>
        <v>7.8196069081619273</v>
      </c>
      <c r="DN945" s="70">
        <f t="shared" si="1267"/>
        <v>9.6287031890144732</v>
      </c>
      <c r="DO945" s="70">
        <f t="shared" si="1267"/>
        <v>2.509900576895967</v>
      </c>
      <c r="DP945" s="70">
        <f t="shared" si="1267"/>
        <v>2.2274173027989823</v>
      </c>
      <c r="DQ945" s="70">
        <f t="shared" si="1267"/>
        <v>0.15439479386399188</v>
      </c>
      <c r="DR945" s="70">
        <f t="shared" si="1267"/>
        <v>0.12917511540182267</v>
      </c>
      <c r="DS945" s="70">
        <f t="shared" si="1267"/>
        <v>89.034051120448183</v>
      </c>
      <c r="DT945" s="70">
        <f t="shared" si="1267"/>
        <v>16.466377035417285</v>
      </c>
      <c r="DU945" s="70">
        <f t="shared" si="1267"/>
        <v>0.15405088622785476</v>
      </c>
      <c r="DV945" s="70">
        <f t="shared" si="1267"/>
        <v>3.3644789733886175E-2</v>
      </c>
      <c r="DW945" s="70">
        <f t="shared" si="1267"/>
        <v>7.4317839023721369E-2</v>
      </c>
      <c r="DX945" s="70" t="e">
        <f t="shared" si="1267"/>
        <v>#REF!</v>
      </c>
      <c r="DY945" s="70">
        <f t="shared" si="1267"/>
        <v>10.910222013479627</v>
      </c>
      <c r="DZ945" s="70" t="e">
        <f t="shared" si="1267"/>
        <v>#REF!</v>
      </c>
      <c r="EA945" s="70">
        <f t="shared" si="1267"/>
        <v>26.060101370937286</v>
      </c>
      <c r="EB945" s="70">
        <f t="shared" si="1267"/>
        <v>1.4580891701465124</v>
      </c>
      <c r="EC945" s="70">
        <f t="shared" si="1267"/>
        <v>23.437868548576091</v>
      </c>
      <c r="ED945" s="70">
        <f t="shared" si="1267"/>
        <v>7.2989860375679827</v>
      </c>
      <c r="EE945" s="70">
        <f t="shared" si="1267"/>
        <v>7.3923277177890663</v>
      </c>
      <c r="EF945" s="70">
        <f t="shared" si="1267"/>
        <v>0.27794149082435288</v>
      </c>
      <c r="EG945" s="70">
        <f t="shared" si="1267"/>
        <v>6.5265339055167608</v>
      </c>
      <c r="EH945" s="70">
        <f t="shared" si="1267"/>
        <v>19.579601716550282</v>
      </c>
      <c r="EI945" s="70">
        <f t="shared" si="1267"/>
        <v>8.6015675989781197</v>
      </c>
      <c r="EJ945" s="70">
        <f t="shared" si="1267"/>
        <v>18.341271974270239</v>
      </c>
      <c r="EK945" s="70">
        <f t="shared" si="1267"/>
        <v>26.978776312745776</v>
      </c>
      <c r="EL945" s="70">
        <f t="shared" si="1267"/>
        <v>0.77</v>
      </c>
    </row>
    <row r="946" spans="1:142" s="50" customFormat="1">
      <c r="B946" s="48" t="s">
        <v>874</v>
      </c>
      <c r="C946" s="49"/>
      <c r="D946" s="49"/>
      <c r="E946" s="93"/>
      <c r="F946" s="93"/>
      <c r="G946" s="93"/>
      <c r="H946" s="93"/>
      <c r="I946" s="73">
        <f t="shared" ref="I946:S946" si="1268">STDEV(I924:I944)</f>
        <v>0.16034041168416535</v>
      </c>
      <c r="J946" s="73">
        <f t="shared" si="1268"/>
        <v>8.7768635248209936E-2</v>
      </c>
      <c r="K946" s="73">
        <f t="shared" si="1268"/>
        <v>5.8195112705941021E-2</v>
      </c>
      <c r="L946" s="73">
        <f t="shared" si="1268"/>
        <v>0.57405823497521236</v>
      </c>
      <c r="M946" s="73">
        <f t="shared" si="1268"/>
        <v>2.1103164962359807E-2</v>
      </c>
      <c r="N946" s="73">
        <f t="shared" si="1268"/>
        <v>1.9866074216158221E-2</v>
      </c>
      <c r="O946" s="73">
        <f t="shared" si="1268"/>
        <v>2.0098444621175941E-2</v>
      </c>
      <c r="P946" s="73">
        <f t="shared" si="1268"/>
        <v>3.0193961868779887E-2</v>
      </c>
      <c r="Q946" s="73">
        <f t="shared" si="1268"/>
        <v>0.18524501150021344</v>
      </c>
      <c r="R946" s="73">
        <f t="shared" si="1268"/>
        <v>1.3090892872164075E-2</v>
      </c>
      <c r="S946" s="73">
        <f t="shared" si="1268"/>
        <v>0.85022312088399077</v>
      </c>
      <c r="T946" s="48"/>
      <c r="U946" s="48"/>
      <c r="V946" s="73">
        <f t="shared" ref="V946:CW946" si="1269">STDEV(V924:V944)</f>
        <v>0.1492797620047967</v>
      </c>
      <c r="W946" s="73"/>
      <c r="X946" s="73">
        <f t="shared" si="1269"/>
        <v>8.0803124306207202E-2</v>
      </c>
      <c r="Y946" s="73"/>
      <c r="Z946" s="73">
        <f t="shared" si="1269"/>
        <v>6.2170857111115217E-2</v>
      </c>
      <c r="AA946" s="73"/>
      <c r="AB946" s="73">
        <f t="shared" si="1269"/>
        <v>0.258937592044506</v>
      </c>
      <c r="AC946" s="73"/>
      <c r="AD946" s="73">
        <f t="shared" si="1269"/>
        <v>2.2370437068064949E-2</v>
      </c>
      <c r="AE946" s="73"/>
      <c r="AF946" s="73">
        <f t="shared" si="1269"/>
        <v>2.0910018645095927E-2</v>
      </c>
      <c r="AG946" s="73"/>
      <c r="AH946" s="73">
        <f t="shared" si="1269"/>
        <v>2.0548277602380961E-2</v>
      </c>
      <c r="AI946" s="73"/>
      <c r="AJ946" s="73">
        <f t="shared" si="1269"/>
        <v>3.2160206463700589E-2</v>
      </c>
      <c r="AK946" s="73"/>
      <c r="AL946" s="73">
        <f t="shared" si="1269"/>
        <v>0.14001471580363259</v>
      </c>
      <c r="AM946" s="73"/>
      <c r="AN946" s="73">
        <f t="shared" si="1269"/>
        <v>1.4013939842615994E-2</v>
      </c>
      <c r="AO946" s="73"/>
      <c r="AP946" s="73">
        <f t="shared" si="1269"/>
        <v>0.16601803615366112</v>
      </c>
      <c r="AQ946" s="73"/>
      <c r="AR946" s="73"/>
      <c r="AS946" s="73"/>
      <c r="AT946" s="73"/>
      <c r="AU946" s="73"/>
      <c r="AV946" s="73"/>
      <c r="AW946" s="73"/>
      <c r="AX946" s="73">
        <f t="shared" si="1269"/>
        <v>3.0945843204346573</v>
      </c>
      <c r="AY946" s="73">
        <f t="shared" si="1269"/>
        <v>7.4334312400129265</v>
      </c>
      <c r="AZ946" s="73"/>
      <c r="BA946" s="73"/>
      <c r="BB946" s="73"/>
      <c r="BC946" s="73">
        <f t="shared" si="1269"/>
        <v>0</v>
      </c>
      <c r="BD946" s="73">
        <f t="shared" si="1269"/>
        <v>0.94884139875956164</v>
      </c>
      <c r="BE946" s="73"/>
      <c r="BF946" s="73"/>
      <c r="BG946" s="73" t="e">
        <f t="shared" si="1269"/>
        <v>#DIV/0!</v>
      </c>
      <c r="BH946" s="73"/>
      <c r="BI946" s="73">
        <f t="shared" si="1269"/>
        <v>0.34417195314745408</v>
      </c>
      <c r="BJ946" s="73"/>
      <c r="BK946" s="73"/>
      <c r="BL946" s="73"/>
      <c r="BM946" s="73">
        <f t="shared" si="1269"/>
        <v>12.833000428582553</v>
      </c>
      <c r="BN946" s="73">
        <f t="shared" si="1269"/>
        <v>6.4732706828413553</v>
      </c>
      <c r="BO946" s="73">
        <f t="shared" si="1269"/>
        <v>1.6193928903553039</v>
      </c>
      <c r="BP946" s="73">
        <f t="shared" si="1269"/>
        <v>3.2566291365971241</v>
      </c>
      <c r="BQ946" s="73">
        <f t="shared" si="1269"/>
        <v>1.0416493331891152</v>
      </c>
      <c r="BR946" s="73"/>
      <c r="BS946" s="73">
        <f t="shared" si="1269"/>
        <v>0.81223970189429473</v>
      </c>
      <c r="BT946" s="73">
        <f t="shared" si="1269"/>
        <v>58.822767984287538</v>
      </c>
      <c r="BU946" s="73">
        <f t="shared" si="1269"/>
        <v>0.89946280264018463</v>
      </c>
      <c r="BV946" s="73">
        <f t="shared" si="1269"/>
        <v>3.4061757637170373</v>
      </c>
      <c r="BW946" s="73">
        <f t="shared" si="1269"/>
        <v>0.34151622704248369</v>
      </c>
      <c r="BX946" s="73">
        <f t="shared" si="1269"/>
        <v>0.95038588653942713</v>
      </c>
      <c r="BY946" s="73">
        <f t="shared" si="1269"/>
        <v>0.36769552621700469</v>
      </c>
      <c r="BZ946" s="73">
        <f t="shared" si="1269"/>
        <v>6.4346717087976624E-2</v>
      </c>
      <c r="CA946" s="73">
        <f t="shared" si="1269"/>
        <v>0.33941125496954377</v>
      </c>
      <c r="CB946" s="73">
        <f t="shared" si="1269"/>
        <v>3.7476659402887011E-2</v>
      </c>
      <c r="CC946" s="73">
        <f t="shared" si="1269"/>
        <v>0.18248287590894668</v>
      </c>
      <c r="CD946" s="73">
        <f t="shared" si="1269"/>
        <v>0.11762794452566654</v>
      </c>
      <c r="CE946" s="73">
        <f t="shared" si="1269"/>
        <v>0.134350288425444</v>
      </c>
      <c r="CF946" s="73">
        <f t="shared" si="1269"/>
        <v>1.7677669529663684E-2</v>
      </c>
      <c r="CG946" s="73">
        <f t="shared" si="1269"/>
        <v>7.0710678118654814E-3</v>
      </c>
      <c r="CH946" s="73">
        <f t="shared" si="1269"/>
        <v>4.8083261120685172E-2</v>
      </c>
      <c r="CI946" s="73">
        <f t="shared" si="1269"/>
        <v>0.49759421218499117</v>
      </c>
      <c r="CJ946" s="73">
        <f t="shared" si="1269"/>
        <v>8.4972544585491472E-2</v>
      </c>
      <c r="CK946" s="73">
        <f t="shared" si="1269"/>
        <v>1.947468442191896</v>
      </c>
      <c r="CL946" s="73">
        <f t="shared" si="1269"/>
        <v>1.7113250227041423</v>
      </c>
      <c r="CM946" s="73">
        <f t="shared" si="1269"/>
        <v>0.65919142389242835</v>
      </c>
      <c r="CN946" s="73">
        <f t="shared" si="1269"/>
        <v>0.10007034025236758</v>
      </c>
      <c r="CO946" s="73">
        <f t="shared" si="1269"/>
        <v>0.48935616761851858</v>
      </c>
      <c r="CP946" s="73">
        <f t="shared" si="1269"/>
        <v>0.38826541997878772</v>
      </c>
      <c r="CQ946" s="73">
        <f t="shared" si="1269"/>
        <v>0.5391405900582994</v>
      </c>
      <c r="CR946" s="73">
        <f t="shared" si="1269"/>
        <v>0.82283152041613294</v>
      </c>
      <c r="CS946" s="73">
        <f t="shared" si="1269"/>
        <v>1.4318554415729539</v>
      </c>
      <c r="CT946" s="73">
        <f t="shared" si="1269"/>
        <v>0.17705376779909585</v>
      </c>
      <c r="CU946" s="73">
        <f t="shared" si="1269"/>
        <v>0.31124983294300734</v>
      </c>
      <c r="CV946" s="73">
        <f t="shared" si="1269"/>
        <v>9.308416333847401E-3</v>
      </c>
      <c r="CW946" s="73">
        <f t="shared" si="1269"/>
        <v>3.856516017304644</v>
      </c>
      <c r="CX946" s="73">
        <f t="shared" ref="CX946:EL946" si="1270">STDEV(CX924:CX944)</f>
        <v>0.18607665111861554</v>
      </c>
      <c r="CY946" s="73">
        <f t="shared" si="1270"/>
        <v>7.4084707805197464E-2</v>
      </c>
      <c r="CZ946" s="73">
        <f t="shared" si="1270"/>
        <v>4.7003170862205392</v>
      </c>
      <c r="DA946" s="73">
        <f t="shared" si="1270"/>
        <v>5.5619567319128295E-2</v>
      </c>
      <c r="DB946" s="73">
        <f t="shared" si="1270"/>
        <v>0.90090228459907462</v>
      </c>
      <c r="DC946" s="73">
        <f t="shared" si="1270"/>
        <v>1.7788305927980179</v>
      </c>
      <c r="DD946" s="73">
        <f t="shared" si="1270"/>
        <v>11.248219635788118</v>
      </c>
      <c r="DE946" s="73">
        <f t="shared" si="1270"/>
        <v>0.75138472091714215</v>
      </c>
      <c r="DF946" s="73">
        <f t="shared" si="1270"/>
        <v>13.680603100978562</v>
      </c>
      <c r="DG946" s="73">
        <f t="shared" si="1270"/>
        <v>8.7431621566297871E-2</v>
      </c>
      <c r="DH946" s="73">
        <f t="shared" si="1270"/>
        <v>9.5965248298567882</v>
      </c>
      <c r="DI946" s="73">
        <f t="shared" si="1270"/>
        <v>1.9212202033114478</v>
      </c>
      <c r="DJ946" s="73">
        <f t="shared" si="1270"/>
        <v>0.10787214041553506</v>
      </c>
      <c r="DK946" s="73">
        <f t="shared" si="1270"/>
        <v>1.2970060568481048</v>
      </c>
      <c r="DL946" s="73" t="e">
        <f t="shared" si="1270"/>
        <v>#REF!</v>
      </c>
      <c r="DM946" s="73">
        <f t="shared" si="1270"/>
        <v>0.96835818328177103</v>
      </c>
      <c r="DN946" s="73">
        <f t="shared" si="1270"/>
        <v>2.1712675028096529</v>
      </c>
      <c r="DO946" s="73">
        <f t="shared" si="1270"/>
        <v>0.36222351239850659</v>
      </c>
      <c r="DP946" s="73">
        <f t="shared" si="1270"/>
        <v>0.26763901705216009</v>
      </c>
      <c r="DQ946" s="73">
        <f t="shared" si="1270"/>
        <v>3.5652530248449693E-2</v>
      </c>
      <c r="DR946" s="73">
        <f t="shared" si="1270"/>
        <v>1.5679032194839689E-2</v>
      </c>
      <c r="DS946" s="73">
        <f t="shared" si="1270"/>
        <v>11.071445198777806</v>
      </c>
      <c r="DT946" s="73">
        <f t="shared" si="1270"/>
        <v>2.0231866266775285</v>
      </c>
      <c r="DU946" s="73">
        <f t="shared" si="1270"/>
        <v>0.13373681541417812</v>
      </c>
      <c r="DV946" s="73">
        <f t="shared" si="1270"/>
        <v>2.9202300778801916E-2</v>
      </c>
      <c r="DW946" s="73">
        <f t="shared" si="1270"/>
        <v>6.9398057749831876E-2</v>
      </c>
      <c r="DX946" s="73" t="e">
        <f t="shared" si="1270"/>
        <v>#REF!</v>
      </c>
      <c r="DY946" s="73">
        <f t="shared" si="1270"/>
        <v>0.86970750545724884</v>
      </c>
      <c r="DZ946" s="73" t="e">
        <f t="shared" si="1270"/>
        <v>#REF!</v>
      </c>
      <c r="EA946" s="73">
        <f t="shared" si="1270"/>
        <v>4.3018223863814704</v>
      </c>
      <c r="EB946" s="73">
        <f t="shared" si="1270"/>
        <v>9.9952730250922356E-2</v>
      </c>
      <c r="EC946" s="73">
        <f t="shared" si="1270"/>
        <v>5.0270586834099253</v>
      </c>
      <c r="ED946" s="73">
        <f t="shared" si="1270"/>
        <v>1.6052825951552268</v>
      </c>
      <c r="EE946" s="73">
        <f t="shared" si="1270"/>
        <v>0.78922697987727908</v>
      </c>
      <c r="EF946" s="73">
        <f t="shared" si="1270"/>
        <v>4.275486480401583E-2</v>
      </c>
      <c r="EG946" s="73">
        <f t="shared" si="1270"/>
        <v>0.4700317086220539</v>
      </c>
      <c r="EH946" s="73">
        <f t="shared" si="1270"/>
        <v>1.4100951258661616</v>
      </c>
      <c r="EI946" s="73">
        <f t="shared" si="1270"/>
        <v>1.0651940016099559</v>
      </c>
      <c r="EJ946" s="73">
        <f t="shared" si="1270"/>
        <v>3.7042353902598548</v>
      </c>
      <c r="EK946" s="73">
        <f t="shared" si="1270"/>
        <v>23.380600113657131</v>
      </c>
      <c r="EL946" s="73">
        <f t="shared" si="1270"/>
        <v>0.16586473739499685</v>
      </c>
    </row>
    <row r="947" spans="1:142">
      <c r="B947" s="31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V947" s="58"/>
      <c r="W947" s="58"/>
      <c r="X947" s="58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8"/>
      <c r="AN947" s="58"/>
      <c r="AO947" s="58"/>
      <c r="AP947" s="58"/>
      <c r="AQ947" s="58"/>
      <c r="AR947" s="58"/>
      <c r="AS947" s="58"/>
      <c r="AT947" s="58"/>
      <c r="AU947" s="58"/>
      <c r="AV947" s="58"/>
      <c r="AW947" s="58"/>
      <c r="AX947" s="58"/>
      <c r="AY947" s="58"/>
      <c r="AZ947" s="58"/>
      <c r="BA947" s="58"/>
      <c r="BB947" s="58"/>
      <c r="BC947" s="58"/>
      <c r="BD947" s="58"/>
      <c r="BE947" s="58"/>
      <c r="BF947" s="58"/>
      <c r="BG947" s="58"/>
      <c r="BH947" s="58"/>
      <c r="BI947" s="58"/>
      <c r="BJ947" s="58"/>
      <c r="BK947" s="58"/>
      <c r="BL947" s="58"/>
      <c r="BM947" s="58"/>
      <c r="BN947" s="58"/>
      <c r="BO947" s="58"/>
      <c r="BP947" s="58"/>
      <c r="BQ947" s="58"/>
      <c r="BR947" s="58"/>
      <c r="BS947" s="58"/>
      <c r="BT947" s="58"/>
      <c r="BU947" s="58"/>
      <c r="BV947" s="58"/>
      <c r="BW947" s="58"/>
      <c r="BX947" s="58"/>
      <c r="BY947" s="58"/>
      <c r="BZ947" s="58"/>
      <c r="CA947" s="58"/>
      <c r="CB947" s="58"/>
      <c r="CC947" s="58"/>
      <c r="CD947" s="58"/>
      <c r="CE947" s="58"/>
      <c r="CF947" s="58"/>
      <c r="CG947" s="58"/>
      <c r="CH947" s="58"/>
      <c r="CI947" s="58"/>
      <c r="CJ947" s="58"/>
      <c r="CK947" s="58"/>
      <c r="CL947" s="58"/>
      <c r="CM947" s="58"/>
      <c r="CN947" s="58"/>
      <c r="CO947" s="58"/>
      <c r="CP947" s="58"/>
      <c r="CQ947" s="58"/>
      <c r="CR947" s="58"/>
      <c r="CS947" s="58"/>
      <c r="CT947" s="58"/>
      <c r="CU947" s="58"/>
      <c r="CV947" s="58"/>
      <c r="CW947" s="58"/>
      <c r="CX947" s="58"/>
      <c r="CY947" s="58"/>
      <c r="CZ947" s="58"/>
      <c r="DA947" s="58"/>
      <c r="DB947" s="58"/>
      <c r="DC947" s="58"/>
      <c r="DD947" s="58"/>
      <c r="DE947" s="58"/>
      <c r="DF947" s="58"/>
      <c r="DG947" s="58"/>
      <c r="DH947" s="58"/>
      <c r="DI947" s="58"/>
      <c r="DJ947" s="58"/>
      <c r="DK947" s="58"/>
      <c r="DL947" s="58"/>
      <c r="DM947" s="58"/>
      <c r="DN947" s="58"/>
      <c r="DO947" s="58"/>
      <c r="DP947" s="58"/>
      <c r="DQ947" s="58"/>
      <c r="DR947" s="58"/>
      <c r="DS947" s="58"/>
      <c r="DT947" s="58"/>
      <c r="DU947" s="58"/>
      <c r="DV947" s="58"/>
      <c r="DW947" s="58"/>
      <c r="DX947" s="58"/>
      <c r="DY947" s="58"/>
      <c r="DZ947" s="58"/>
      <c r="EA947" s="58"/>
      <c r="EB947" s="58"/>
      <c r="EC947" s="58"/>
      <c r="ED947" s="58"/>
      <c r="EE947" s="58"/>
      <c r="EF947" s="58"/>
      <c r="EG947" s="58"/>
      <c r="EH947" s="58"/>
      <c r="EI947" s="58"/>
      <c r="EJ947" s="58"/>
      <c r="EK947" s="58"/>
      <c r="EL947" s="58"/>
    </row>
    <row r="948" spans="1:142" s="30" customFormat="1">
      <c r="A948" s="30" t="s">
        <v>743</v>
      </c>
      <c r="B948" s="31" t="s">
        <v>875</v>
      </c>
      <c r="C948" s="30" t="s">
        <v>506</v>
      </c>
      <c r="D948" s="37"/>
      <c r="E948" s="16"/>
      <c r="F948" s="16"/>
      <c r="G948" s="8">
        <v>14.748965380713299</v>
      </c>
      <c r="H948" s="8">
        <v>-90.976381832733693</v>
      </c>
      <c r="I948" s="64">
        <v>3.67</v>
      </c>
      <c r="J948" s="64">
        <v>4.0199999999999996</v>
      </c>
      <c r="K948" s="64">
        <v>0.59109999999999996</v>
      </c>
      <c r="L948" s="64">
        <v>74.819999999999993</v>
      </c>
      <c r="M948" s="64">
        <v>5.3199999999999997E-2</v>
      </c>
      <c r="N948" s="64">
        <v>5.7599999999999998E-2</v>
      </c>
      <c r="O948" s="64">
        <v>0.65449999999999997</v>
      </c>
      <c r="P948" s="64">
        <v>0.11840000000000001</v>
      </c>
      <c r="Q948" s="64">
        <v>12.16</v>
      </c>
      <c r="R948" s="64">
        <v>1.72E-2</v>
      </c>
      <c r="S948" s="64">
        <v>96.162000000000006</v>
      </c>
      <c r="T948" s="31"/>
      <c r="V948" s="64">
        <f>I948/$S948*100</f>
        <v>3.8164763628044338</v>
      </c>
      <c r="W948" s="64"/>
      <c r="X948" s="64">
        <f>J948/$S948*100</f>
        <v>4.1804454982217498</v>
      </c>
      <c r="Y948" s="64"/>
      <c r="Z948" s="64">
        <f>K948/$S948*100</f>
        <v>0.61469187412907378</v>
      </c>
      <c r="AA948" s="64"/>
      <c r="AB948" s="64">
        <f>L948/$S948*100</f>
        <v>77.806202034067496</v>
      </c>
      <c r="AC948" s="64"/>
      <c r="AD948" s="64">
        <f>M948/$S948*100</f>
        <v>5.5323308583432117E-2</v>
      </c>
      <c r="AE948" s="64"/>
      <c r="AF948" s="64">
        <f>N948/$S948*100</f>
        <v>5.9898920571535529E-2</v>
      </c>
      <c r="AG948" s="64"/>
      <c r="AH948" s="64">
        <f>O948/$S948*100</f>
        <v>0.68062228323038199</v>
      </c>
      <c r="AI948" s="64"/>
      <c r="AJ948" s="64">
        <f>P948/$S948*100</f>
        <v>0.12312555895260081</v>
      </c>
      <c r="AK948" s="64"/>
      <c r="AL948" s="64">
        <f>Q948/$S948*100</f>
        <v>12.645327676213055</v>
      </c>
      <c r="AM948" s="64"/>
      <c r="AN948" s="64">
        <f>R948/$S948*100</f>
        <v>1.7886483226222417E-2</v>
      </c>
      <c r="AO948" s="64"/>
      <c r="AP948" s="64">
        <f>V948+X948</f>
        <v>7.9969218610261841</v>
      </c>
      <c r="AQ948" s="64">
        <f t="shared" ref="AQ948" si="1271">AD948/X948</f>
        <v>1.3233830845771146E-2</v>
      </c>
      <c r="AR948" s="64">
        <f t="shared" ref="AR948" si="1272">AB948/AD948</f>
        <v>1406.390977443609</v>
      </c>
      <c r="AS948" s="64">
        <f t="shared" ref="AS948" si="1273">AB948/X948</f>
        <v>18.611940298507463</v>
      </c>
      <c r="AT948" s="64">
        <f t="shared" ref="AT948" si="1274">AF948/AH948</f>
        <v>8.8006111535523304E-2</v>
      </c>
      <c r="AU948" s="64">
        <f t="shared" ref="AU948" si="1275">Z948/AF948</f>
        <v>10.262152777777777</v>
      </c>
      <c r="AV948" s="64">
        <f t="shared" ref="AV948" si="1276">Z948/AD948</f>
        <v>11.110902255639099</v>
      </c>
      <c r="AW948" s="64">
        <f t="shared" ref="AW948" si="1277">Z948/AB948</f>
        <v>7.9002940390269991E-3</v>
      </c>
      <c r="AX948" s="64">
        <f t="shared" ref="AX948" si="1278">AF948/(Z948+AF948)*100</f>
        <v>8.8792970556497615</v>
      </c>
      <c r="AY948" s="86">
        <v>42.32</v>
      </c>
      <c r="AZ948" s="64"/>
      <c r="BA948" s="64"/>
      <c r="BB948" s="64"/>
      <c r="BC948" s="86">
        <v>4788.5</v>
      </c>
      <c r="BD948" s="86">
        <v>5</v>
      </c>
      <c r="BE948" s="64"/>
      <c r="BF948" s="64"/>
      <c r="BG948" s="86">
        <v>7.04</v>
      </c>
      <c r="BH948" s="64"/>
      <c r="BI948" s="86">
        <v>0.218</v>
      </c>
      <c r="BJ948" s="64"/>
      <c r="BK948" s="64"/>
      <c r="BL948" s="64"/>
      <c r="BM948" s="86">
        <v>139.11000000000001</v>
      </c>
      <c r="BN948" s="86">
        <v>70.52</v>
      </c>
      <c r="BO948" s="86">
        <v>9.9</v>
      </c>
      <c r="BP948" s="86">
        <v>47.01</v>
      </c>
      <c r="BQ948" s="86">
        <v>6.89</v>
      </c>
      <c r="BR948" s="64"/>
      <c r="BS948" s="86">
        <v>6.57</v>
      </c>
      <c r="BT948" s="86">
        <v>1073.3</v>
      </c>
      <c r="BU948" s="86">
        <v>15.71</v>
      </c>
      <c r="BV948" s="86">
        <v>32.42</v>
      </c>
      <c r="BW948" s="86">
        <v>3.35</v>
      </c>
      <c r="BX948" s="86">
        <v>11.02</v>
      </c>
      <c r="BY948" s="86">
        <v>2.09</v>
      </c>
      <c r="BZ948" s="86">
        <v>0.222</v>
      </c>
      <c r="CA948" s="86">
        <v>1.78</v>
      </c>
      <c r="CB948" s="86">
        <v>0.27200000000000002</v>
      </c>
      <c r="CC948" s="86">
        <v>1.52</v>
      </c>
      <c r="CD948" s="86">
        <v>0.28699999999999998</v>
      </c>
      <c r="CE948" s="86">
        <v>0.77</v>
      </c>
      <c r="CF948" s="86">
        <v>0.191</v>
      </c>
      <c r="CG948" s="86">
        <v>1.3</v>
      </c>
      <c r="CH948" s="86">
        <v>0.24399999999999999</v>
      </c>
      <c r="CI948" s="86">
        <v>2.16</v>
      </c>
      <c r="CJ948" s="86">
        <v>0.60599999999999998</v>
      </c>
      <c r="CK948" s="86">
        <v>14.61</v>
      </c>
      <c r="CL948" s="86">
        <v>11.14</v>
      </c>
      <c r="CM948" s="86">
        <v>5.37</v>
      </c>
      <c r="CN948" s="67">
        <f>BU948/CL948</f>
        <v>1.410233393177738</v>
      </c>
      <c r="CO948" s="67">
        <f>BU948/CG948</f>
        <v>12.084615384615384</v>
      </c>
      <c r="CP948" s="67">
        <f>BM948/BU948</f>
        <v>8.8548695098663277</v>
      </c>
      <c r="CQ948" s="67">
        <f>BU948/BY948</f>
        <v>7.5167464114832541</v>
      </c>
      <c r="CR948" s="67">
        <f>BV948/CG948</f>
        <v>24.938461538461539</v>
      </c>
      <c r="CS948" s="67">
        <f>BP948/BS948</f>
        <v>7.1552511415525109</v>
      </c>
      <c r="CT948" s="67">
        <f>CK948/BX948</f>
        <v>1.3257713248638838</v>
      </c>
      <c r="CU948" s="67">
        <f>AY948/BO948</f>
        <v>4.2747474747474747</v>
      </c>
      <c r="CV948" s="67">
        <f>BQ948/BM948</f>
        <v>4.9529149593846591E-2</v>
      </c>
      <c r="CW948" s="67">
        <f>BT948/BV948</f>
        <v>33.106107341147435</v>
      </c>
      <c r="CX948" s="67">
        <f>BV948/CK948</f>
        <v>2.2190280629705681</v>
      </c>
      <c r="CY948" s="67">
        <f>CM948/CL948</f>
        <v>0.48204667863554757</v>
      </c>
      <c r="CZ948" s="67">
        <f>BT948/BU948</f>
        <v>68.319541693189052</v>
      </c>
      <c r="DA948" s="67">
        <f>CM948/CK948</f>
        <v>0.36755646817248461</v>
      </c>
      <c r="DB948" s="67">
        <f>BT948/BM948</f>
        <v>7.7154769606785987</v>
      </c>
      <c r="DC948" s="67">
        <f>BQ948/CJ948</f>
        <v>11.369636963696369</v>
      </c>
      <c r="DD948" s="67">
        <f>BT948/CL948</f>
        <v>96.346499102333922</v>
      </c>
      <c r="DE948" s="67">
        <f>CL948/CJ948</f>
        <v>18.382838283828384</v>
      </c>
      <c r="DF948" s="67">
        <f>BT948/BQ948</f>
        <v>155.77648766328011</v>
      </c>
      <c r="DG948" s="67">
        <f>BQ948/CL948</f>
        <v>0.61849192100538597</v>
      </c>
      <c r="DH948" s="67">
        <f>BM948/CI948</f>
        <v>64.402777777777786</v>
      </c>
      <c r="DI948" s="67">
        <f>BM948/BX948</f>
        <v>12.623411978221418</v>
      </c>
      <c r="DJ948" s="67">
        <f>BM948/BN948</f>
        <v>1.9726318774815659</v>
      </c>
      <c r="DK948" s="67">
        <f>BT948/BP948</f>
        <v>22.831312486704956</v>
      </c>
      <c r="DL948" s="67" t="e">
        <f>(#REF!*0.59933)/BP948*10000</f>
        <v>#REF!</v>
      </c>
      <c r="DM948" s="67">
        <f>BP948/BQ948</f>
        <v>6.8229317851959363</v>
      </c>
      <c r="DN948" s="67">
        <f>CC948/CH948</f>
        <v>6.2295081967213113</v>
      </c>
      <c r="DO948" s="67">
        <f>BU948/BQ948</f>
        <v>2.2801161103047898</v>
      </c>
      <c r="DP948" s="67">
        <f>BY948/CG948</f>
        <v>1.6076923076923075</v>
      </c>
      <c r="DQ948" s="67">
        <f>CJ948/CM948</f>
        <v>0.11284916201117318</v>
      </c>
      <c r="DR948" s="67">
        <f>BQ948/BP948</f>
        <v>0.14656456073175919</v>
      </c>
      <c r="DS948" s="67">
        <f>BV948/BZ948</f>
        <v>146.03603603603605</v>
      </c>
      <c r="DT948" s="67">
        <f>BV948/CI948</f>
        <v>15.00925925925926</v>
      </c>
      <c r="DU948" s="67">
        <f>BY948/BX948</f>
        <v>0.18965517241379309</v>
      </c>
      <c r="DV948" s="67">
        <f>BY948/BP948</f>
        <v>4.4458625824292705E-2</v>
      </c>
      <c r="DW948" s="67">
        <f>CH948/CI948</f>
        <v>0.11296296296296296</v>
      </c>
      <c r="DX948" s="67" t="e">
        <f>(#REF!*0.83014)/BU948</f>
        <v>#REF!</v>
      </c>
      <c r="DY948" s="67">
        <f>BM948/CL948</f>
        <v>12.487432675044884</v>
      </c>
      <c r="DZ948" s="67" t="e">
        <f>BQ948/(#REF!*0.59933)</f>
        <v>#REF!</v>
      </c>
      <c r="EA948" s="67">
        <f>BP948/CI948</f>
        <v>21.763888888888886</v>
      </c>
      <c r="EB948" s="67">
        <f>BQ948/CM948</f>
        <v>1.2830540037243947</v>
      </c>
      <c r="EC948" s="67">
        <f>BM948/BS948</f>
        <v>21.173515981735161</v>
      </c>
      <c r="ED948" s="67">
        <f>BV948/CM948</f>
        <v>6.0372439478584736</v>
      </c>
      <c r="EE948" s="67">
        <f>BN948/BX948</f>
        <v>6.3992740471869327</v>
      </c>
      <c r="EF948" s="67">
        <f>CM948/BU948</f>
        <v>0.34182049649904517</v>
      </c>
      <c r="EG948" s="67">
        <f>BT948/BU948*0.1</f>
        <v>6.8319541693189052</v>
      </c>
      <c r="EH948" s="67">
        <f>BT948/BU948*0.3</f>
        <v>20.495862507956716</v>
      </c>
      <c r="EI948" s="67">
        <f>DM948*1.1</f>
        <v>7.5052249637155306</v>
      </c>
      <c r="EJ948" s="67">
        <f>CY948*50</f>
        <v>24.102333931777377</v>
      </c>
      <c r="EK948" s="67">
        <f>CR948*1.5</f>
        <v>37.407692307692308</v>
      </c>
      <c r="EL948" s="67">
        <f>CI948/3</f>
        <v>0.72000000000000008</v>
      </c>
    </row>
    <row r="949" spans="1:142" s="30" customFormat="1">
      <c r="B949" s="31" t="s">
        <v>876</v>
      </c>
      <c r="C949" s="30" t="s">
        <v>506</v>
      </c>
      <c r="D949" s="37"/>
      <c r="E949" s="16"/>
      <c r="F949" s="16"/>
      <c r="G949" s="16"/>
      <c r="H949" s="16"/>
      <c r="I949" s="64">
        <v>3.71</v>
      </c>
      <c r="J949" s="64">
        <v>3.95</v>
      </c>
      <c r="K949" s="64">
        <v>0.55810000000000004</v>
      </c>
      <c r="L949" s="64">
        <v>74.19</v>
      </c>
      <c r="M949" s="64">
        <v>8.2400000000000001E-2</v>
      </c>
      <c r="N949" s="64">
        <v>3.4599999999999999E-2</v>
      </c>
      <c r="O949" s="64">
        <v>0.62790000000000001</v>
      </c>
      <c r="P949" s="64">
        <v>4.4699999999999997E-2</v>
      </c>
      <c r="Q949" s="64">
        <v>12.26</v>
      </c>
      <c r="R949" s="64">
        <v>5.5999999999999999E-3</v>
      </c>
      <c r="S949" s="64">
        <v>95.463399999999993</v>
      </c>
      <c r="T949" s="31"/>
      <c r="V949" s="64">
        <f>I949/$S949*100</f>
        <v>3.886306165504267</v>
      </c>
      <c r="W949" s="64"/>
      <c r="X949" s="64">
        <f>J949/$S949*100</f>
        <v>4.1377114161029258</v>
      </c>
      <c r="Y949" s="64"/>
      <c r="Z949" s="64">
        <f>K949/$S949*100</f>
        <v>0.58462195982963117</v>
      </c>
      <c r="AA949" s="64"/>
      <c r="AB949" s="64">
        <f>L949/$S949*100</f>
        <v>77.715648091310385</v>
      </c>
      <c r="AC949" s="64"/>
      <c r="AD949" s="64">
        <f>M949/$S949*100</f>
        <v>8.6315802705539513E-2</v>
      </c>
      <c r="AE949" s="64"/>
      <c r="AF949" s="64">
        <f>N949/$S949*100</f>
        <v>3.6244256961306641E-2</v>
      </c>
      <c r="AG949" s="64"/>
      <c r="AH949" s="64">
        <f>O949/$S949*100</f>
        <v>0.65773898687874099</v>
      </c>
      <c r="AI949" s="64"/>
      <c r="AJ949" s="64">
        <f>P949/$S949*100</f>
        <v>4.6824227924000192E-2</v>
      </c>
      <c r="AK949" s="64"/>
      <c r="AL949" s="64">
        <f>Q949/$S949*100</f>
        <v>12.842618218081487</v>
      </c>
      <c r="AM949" s="64"/>
      <c r="AN949" s="64">
        <f>R949/$S949*100</f>
        <v>5.8661225139687041E-3</v>
      </c>
      <c r="AO949" s="64"/>
      <c r="AP949" s="64">
        <f>V949+X949</f>
        <v>8.0240175816071933</v>
      </c>
      <c r="AQ949" s="64">
        <f t="shared" ref="AQ949:AQ961" si="1279">AD949/X949</f>
        <v>2.0860759493670885E-2</v>
      </c>
      <c r="AR949" s="64">
        <f t="shared" ref="AR949:AR961" si="1280">AB949/AD949</f>
        <v>900.36407766990283</v>
      </c>
      <c r="AS949" s="64">
        <f t="shared" ref="AS949:AS961" si="1281">AB949/X949</f>
        <v>18.782278481012657</v>
      </c>
      <c r="AT949" s="64">
        <f t="shared" ref="AT949:AT961" si="1282">AF949/AH949</f>
        <v>5.5104315973881192E-2</v>
      </c>
      <c r="AU949" s="64">
        <f t="shared" ref="AU949:AU961" si="1283">Z949/AF949</f>
        <v>16.130057803468208</v>
      </c>
      <c r="AV949" s="64">
        <f t="shared" ref="AV949:AV961" si="1284">Z949/AD949</f>
        <v>6.7730582524271856</v>
      </c>
      <c r="AW949" s="64">
        <f t="shared" ref="AW949:AW961" si="1285">Z949/AB949</f>
        <v>7.5225771667340631E-3</v>
      </c>
      <c r="AX949" s="64">
        <f t="shared" ref="AX949:AX961" si="1286">AF949/(Z949+AF949)*100</f>
        <v>5.8376919183398002</v>
      </c>
      <c r="AY949" s="86">
        <v>34.25</v>
      </c>
      <c r="AZ949" s="64"/>
      <c r="BA949" s="64"/>
      <c r="BB949" s="64"/>
      <c r="BC949" s="86">
        <v>4788.5</v>
      </c>
      <c r="BD949" s="86">
        <v>5.24</v>
      </c>
      <c r="BE949" s="64"/>
      <c r="BF949" s="64"/>
      <c r="BG949" s="86">
        <v>12.94</v>
      </c>
      <c r="BH949" s="64"/>
      <c r="BI949" s="86">
        <v>0.35</v>
      </c>
      <c r="BJ949" s="64"/>
      <c r="BK949" s="64"/>
      <c r="BL949" s="64"/>
      <c r="BM949" s="86">
        <v>138.99</v>
      </c>
      <c r="BN949" s="86">
        <v>74.08</v>
      </c>
      <c r="BO949" s="86">
        <v>10.039999999999999</v>
      </c>
      <c r="BP949" s="86">
        <v>46.08</v>
      </c>
      <c r="BQ949" s="86">
        <v>6.13</v>
      </c>
      <c r="BR949" s="64"/>
      <c r="BS949" s="86">
        <v>6.73</v>
      </c>
      <c r="BT949" s="86">
        <v>1066.96</v>
      </c>
      <c r="BU949" s="86">
        <v>15.71</v>
      </c>
      <c r="BV949" s="86">
        <v>29.92</v>
      </c>
      <c r="BW949" s="86">
        <v>3.42</v>
      </c>
      <c r="BX949" s="86">
        <v>11.73</v>
      </c>
      <c r="BY949" s="86">
        <v>1.71</v>
      </c>
      <c r="BZ949" s="86">
        <v>0.32</v>
      </c>
      <c r="CA949" s="86">
        <v>2.31</v>
      </c>
      <c r="CB949" s="86">
        <v>0.21099999999999999</v>
      </c>
      <c r="CC949" s="86">
        <v>1.5</v>
      </c>
      <c r="CD949" s="86">
        <v>0.35</v>
      </c>
      <c r="CE949" s="86">
        <v>1.05</v>
      </c>
      <c r="CF949" s="86">
        <v>0.20399999999999999</v>
      </c>
      <c r="CG949" s="86">
        <v>1.29</v>
      </c>
      <c r="CH949" s="86">
        <v>0.19400000000000001</v>
      </c>
      <c r="CI949" s="86">
        <v>2.0499999999999998</v>
      </c>
      <c r="CJ949" s="86">
        <v>0.64</v>
      </c>
      <c r="CK949" s="86">
        <v>12.83</v>
      </c>
      <c r="CL949" s="86">
        <v>10.9</v>
      </c>
      <c r="CM949" s="86">
        <v>4.7699999999999996</v>
      </c>
      <c r="CN949" s="67">
        <f t="shared" ref="CN949:CN951" si="1287">BU949/CL949</f>
        <v>1.4412844036697248</v>
      </c>
      <c r="CO949" s="67">
        <f t="shared" ref="CO949:CO951" si="1288">BU949/CG949</f>
        <v>12.178294573643411</v>
      </c>
      <c r="CP949" s="67">
        <f t="shared" ref="CP949:CP951" si="1289">BM949/BU949</f>
        <v>8.8472310630171869</v>
      </c>
      <c r="CQ949" s="67">
        <f t="shared" ref="CQ949:CQ951" si="1290">BU949/BY949</f>
        <v>9.1871345029239766</v>
      </c>
      <c r="CR949" s="67">
        <f t="shared" ref="CR949:CR951" si="1291">BV949/CG949</f>
        <v>23.193798449612405</v>
      </c>
      <c r="CS949" s="67">
        <f t="shared" ref="CS949:CS951" si="1292">BP949/BS949</f>
        <v>6.8469539375928674</v>
      </c>
      <c r="CT949" s="67">
        <f t="shared" ref="CT949:CT951" si="1293">CK949/BX949</f>
        <v>1.0937766410912191</v>
      </c>
      <c r="CU949" s="67">
        <f t="shared" ref="CU949:CU951" si="1294">AY949/BO949</f>
        <v>3.4113545816733071</v>
      </c>
      <c r="CV949" s="67">
        <f t="shared" ref="CV949:CV951" si="1295">BQ949/BM949</f>
        <v>4.410389236635729E-2</v>
      </c>
      <c r="CW949" s="67">
        <f t="shared" ref="CW949:CW951" si="1296">BT949/BV949</f>
        <v>35.660427807486627</v>
      </c>
      <c r="CX949" s="67">
        <f t="shared" ref="CX949:CX951" si="1297">BV949/CK949</f>
        <v>2.3320342946219799</v>
      </c>
      <c r="CY949" s="67">
        <f t="shared" ref="CY949:CY951" si="1298">CM949/CL949</f>
        <v>0.43761467889908251</v>
      </c>
      <c r="CZ949" s="67">
        <f t="shared" ref="CZ949:CZ951" si="1299">BT949/BU949</f>
        <v>67.915977084659445</v>
      </c>
      <c r="DA949" s="67">
        <f t="shared" ref="DA949:DA951" si="1300">CM949/CK949</f>
        <v>0.37178487918939979</v>
      </c>
      <c r="DB949" s="67">
        <f t="shared" ref="DB949:DB951" si="1301">BT949/BM949</f>
        <v>7.6765234908986253</v>
      </c>
      <c r="DC949" s="67">
        <f t="shared" ref="DC949:DC951" si="1302">BQ949/CJ949</f>
        <v>9.578125</v>
      </c>
      <c r="DD949" s="67">
        <f t="shared" ref="DD949:DD951" si="1303">BT949/CL949</f>
        <v>97.886238532110099</v>
      </c>
      <c r="DE949" s="67">
        <f t="shared" ref="DE949:DE951" si="1304">CL949/CJ949</f>
        <v>17.03125</v>
      </c>
      <c r="DF949" s="67">
        <f t="shared" ref="DF949:DF951" si="1305">BT949/BQ949</f>
        <v>174.05546492659056</v>
      </c>
      <c r="DG949" s="67">
        <f t="shared" ref="DG949:DG951" si="1306">BQ949/CL949</f>
        <v>0.56238532110091743</v>
      </c>
      <c r="DH949" s="67">
        <f t="shared" ref="DH949:DH951" si="1307">BM949/CI949</f>
        <v>67.800000000000011</v>
      </c>
      <c r="DI949" s="67">
        <f t="shared" ref="DI949:DI951" si="1308">BM949/BX949</f>
        <v>11.849104859335039</v>
      </c>
      <c r="DJ949" s="67">
        <f t="shared" ref="DJ949:DJ951" si="1309">BM949/BN949</f>
        <v>1.8762149028077755</v>
      </c>
      <c r="DK949" s="67">
        <f t="shared" ref="DK949:DK951" si="1310">BT949/BP949</f>
        <v>23.154513888888889</v>
      </c>
      <c r="DL949" s="67" t="e">
        <f>(#REF!*0.59933)/BP949*10000</f>
        <v>#REF!</v>
      </c>
      <c r="DM949" s="67">
        <f t="shared" ref="DM949:DM951" si="1311">BP949/BQ949</f>
        <v>7.5171288743882547</v>
      </c>
      <c r="DN949" s="67">
        <f t="shared" ref="DN949:DN951" si="1312">CC949/CH949</f>
        <v>7.731958762886598</v>
      </c>
      <c r="DO949" s="67">
        <f t="shared" ref="DO949:DO951" si="1313">BU949/BQ949</f>
        <v>2.5628058727569334</v>
      </c>
      <c r="DP949" s="67">
        <f t="shared" ref="DP949:DP951" si="1314">BY949/CG949</f>
        <v>1.3255813953488371</v>
      </c>
      <c r="DQ949" s="67">
        <f t="shared" ref="DQ949:DQ951" si="1315">CJ949/CM949</f>
        <v>0.13417190775681342</v>
      </c>
      <c r="DR949" s="67">
        <f t="shared" ref="DR949:DR951" si="1316">BQ949/BP949</f>
        <v>0.1330295138888889</v>
      </c>
      <c r="DS949" s="67">
        <f t="shared" ref="DS949:DS951" si="1317">BV949/BZ949</f>
        <v>93.5</v>
      </c>
      <c r="DT949" s="67">
        <f t="shared" ref="DT949:DT951" si="1318">BV949/CI949</f>
        <v>14.595121951219515</v>
      </c>
      <c r="DU949" s="67">
        <f t="shared" ref="DU949:DU951" si="1319">BY949/BX949</f>
        <v>0.14578005115089512</v>
      </c>
      <c r="DV949" s="67">
        <f t="shared" ref="DV949:DV951" si="1320">BY949/BP949</f>
        <v>3.7109375E-2</v>
      </c>
      <c r="DW949" s="67">
        <f t="shared" ref="DW949:DW951" si="1321">CH949/CI949</f>
        <v>9.4634146341463429E-2</v>
      </c>
      <c r="DX949" s="67" t="e">
        <f>(#REF!*0.83014)/BU949</f>
        <v>#REF!</v>
      </c>
      <c r="DY949" s="67">
        <f t="shared" ref="DY949:DY951" si="1322">BM949/CL949</f>
        <v>12.751376146788992</v>
      </c>
      <c r="DZ949" s="67" t="e">
        <f>BQ949/(#REF!*0.59933)</f>
        <v>#REF!</v>
      </c>
      <c r="EA949" s="67">
        <f t="shared" ref="EA949:EA951" si="1323">BP949/CI949</f>
        <v>22.478048780487807</v>
      </c>
      <c r="EB949" s="67">
        <f t="shared" ref="EB949:EB951" si="1324">BQ949/CM949</f>
        <v>1.2851153039832286</v>
      </c>
      <c r="EC949" s="67">
        <f t="shared" ref="EC949:EC951" si="1325">BM949/BS949</f>
        <v>20.652303120356613</v>
      </c>
      <c r="ED949" s="67">
        <f t="shared" ref="ED949:ED951" si="1326">BV949/CM949</f>
        <v>6.2725366876310282</v>
      </c>
      <c r="EE949" s="67">
        <f t="shared" ref="EE949:EE951" si="1327">BN949/BX949</f>
        <v>6.3154305200341003</v>
      </c>
      <c r="EF949" s="67">
        <f t="shared" ref="EF949:EF951" si="1328">CM949/BU949</f>
        <v>0.30362826225334177</v>
      </c>
      <c r="EG949" s="67">
        <f t="shared" ref="EG949:EG951" si="1329">BT949/BU949*0.1</f>
        <v>6.7915977084659449</v>
      </c>
      <c r="EH949" s="67">
        <f t="shared" ref="EH949:EH951" si="1330">BT949/BU949*0.3</f>
        <v>20.374793125397833</v>
      </c>
      <c r="EI949" s="67">
        <f t="shared" ref="EI949:EI951" si="1331">DM949*1.1</f>
        <v>8.2688417618270815</v>
      </c>
      <c r="EJ949" s="67">
        <f t="shared" ref="EJ949:EJ951" si="1332">CY949*50</f>
        <v>21.880733944954127</v>
      </c>
      <c r="EK949" s="67">
        <f t="shared" ref="EK949:EK951" si="1333">CR949*1.5</f>
        <v>34.79069767441861</v>
      </c>
      <c r="EL949" s="67">
        <f t="shared" ref="EL949:EL951" si="1334">CI949/3</f>
        <v>0.68333333333333324</v>
      </c>
    </row>
    <row r="950" spans="1:142" s="30" customFormat="1">
      <c r="B950" s="31" t="s">
        <v>877</v>
      </c>
      <c r="C950" s="30" t="s">
        <v>506</v>
      </c>
      <c r="D950" s="37"/>
      <c r="E950" s="16"/>
      <c r="F950" s="16"/>
      <c r="G950" s="16"/>
      <c r="H950" s="16"/>
      <c r="I950" s="64">
        <v>3.85</v>
      </c>
      <c r="J950" s="64">
        <v>4.01</v>
      </c>
      <c r="K950" s="64">
        <v>0.53180000000000005</v>
      </c>
      <c r="L950" s="64">
        <v>74.62</v>
      </c>
      <c r="M950" s="64">
        <v>0.1158</v>
      </c>
      <c r="N950" s="64">
        <v>9.5399999999999999E-2</v>
      </c>
      <c r="O950" s="64">
        <v>0.65459999999999996</v>
      </c>
      <c r="P950" s="64">
        <v>2.07E-2</v>
      </c>
      <c r="Q950" s="64">
        <v>12.36</v>
      </c>
      <c r="R950" s="64">
        <v>8.0000000000000002E-3</v>
      </c>
      <c r="S950" s="64">
        <v>96.266400000000004</v>
      </c>
      <c r="T950" s="31"/>
      <c r="V950" s="64">
        <f>I950/$S950*100</f>
        <v>3.9993185576691346</v>
      </c>
      <c r="W950" s="64"/>
      <c r="X950" s="64">
        <f>J950/$S950*100</f>
        <v>4.1655240042216182</v>
      </c>
      <c r="Y950" s="64"/>
      <c r="Z950" s="64">
        <f>K950/$S950*100</f>
        <v>0.55242535297881712</v>
      </c>
      <c r="AA950" s="64"/>
      <c r="AB950" s="64">
        <f>L950/$S950*100</f>
        <v>77.514065135914507</v>
      </c>
      <c r="AC950" s="64"/>
      <c r="AD950" s="64">
        <f>M950/$S950*100</f>
        <v>0.12029119194235995</v>
      </c>
      <c r="AE950" s="64"/>
      <c r="AF950" s="64">
        <f>N950/$S950*100</f>
        <v>9.9099997506918294E-2</v>
      </c>
      <c r="AG950" s="64"/>
      <c r="AH950" s="64">
        <f>O950/$S950*100</f>
        <v>0.67998803320784817</v>
      </c>
      <c r="AI950" s="64"/>
      <c r="AJ950" s="64">
        <f>P950/$S950*100</f>
        <v>2.1502829647727553E-2</v>
      </c>
      <c r="AK950" s="64"/>
      <c r="AL950" s="64">
        <f>Q950/$S950*100</f>
        <v>12.839370746179352</v>
      </c>
      <c r="AM950" s="64"/>
      <c r="AN950" s="64">
        <f>R950/$S950*100</f>
        <v>8.3102723276241765E-3</v>
      </c>
      <c r="AO950" s="64"/>
      <c r="AP950" s="64">
        <f>V950+X950</f>
        <v>8.1648425618907527</v>
      </c>
      <c r="AQ950" s="64">
        <f t="shared" si="1279"/>
        <v>2.887780548628429E-2</v>
      </c>
      <c r="AR950" s="64">
        <f t="shared" si="1280"/>
        <v>644.38687392055272</v>
      </c>
      <c r="AS950" s="64">
        <f t="shared" si="1281"/>
        <v>18.608478802992519</v>
      </c>
      <c r="AT950" s="64">
        <f t="shared" si="1282"/>
        <v>0.14573785517873511</v>
      </c>
      <c r="AU950" s="64">
        <f t="shared" si="1283"/>
        <v>5.5744234800838575</v>
      </c>
      <c r="AV950" s="64">
        <f t="shared" si="1284"/>
        <v>4.5924006908462873</v>
      </c>
      <c r="AW950" s="64">
        <f t="shared" si="1285"/>
        <v>7.1267756633610294E-3</v>
      </c>
      <c r="AX950" s="64">
        <f t="shared" si="1286"/>
        <v>15.210459183673466</v>
      </c>
      <c r="AY950" s="86">
        <v>39.69</v>
      </c>
      <c r="AZ950" s="64"/>
      <c r="BA950" s="64"/>
      <c r="BB950" s="64"/>
      <c r="BC950" s="86">
        <v>4788.5</v>
      </c>
      <c r="BD950" s="86">
        <v>5.0199999999999996</v>
      </c>
      <c r="BE950" s="64"/>
      <c r="BF950" s="64"/>
      <c r="BG950" s="86">
        <v>7.17</v>
      </c>
      <c r="BH950" s="64"/>
      <c r="BI950" s="86">
        <v>0.27</v>
      </c>
      <c r="BJ950" s="64"/>
      <c r="BK950" s="64"/>
      <c r="BL950" s="64"/>
      <c r="BM950" s="86">
        <v>146.53</v>
      </c>
      <c r="BN950" s="86">
        <v>70.2</v>
      </c>
      <c r="BO950" s="86">
        <v>10.02</v>
      </c>
      <c r="BP950" s="86">
        <v>47.84</v>
      </c>
      <c r="BQ950" s="86">
        <v>6.11</v>
      </c>
      <c r="BR950" s="64"/>
      <c r="BS950" s="86">
        <v>7.02</v>
      </c>
      <c r="BT950" s="86">
        <v>1134.48</v>
      </c>
      <c r="BU950" s="86">
        <v>15.46</v>
      </c>
      <c r="BV950" s="86">
        <v>31.99</v>
      </c>
      <c r="BW950" s="86">
        <v>3.65</v>
      </c>
      <c r="BX950" s="86">
        <v>11.39</v>
      </c>
      <c r="BY950" s="86">
        <v>1.93</v>
      </c>
      <c r="BZ950" s="86">
        <v>0.46300000000000002</v>
      </c>
      <c r="CA950" s="86">
        <v>1.39</v>
      </c>
      <c r="CB950" s="86">
        <v>0.28100000000000003</v>
      </c>
      <c r="CC950" s="86">
        <v>1.63</v>
      </c>
      <c r="CD950" s="86">
        <v>0.24199999999999999</v>
      </c>
      <c r="CE950" s="86">
        <v>1.01</v>
      </c>
      <c r="CF950" s="86">
        <v>0.17499999999999999</v>
      </c>
      <c r="CG950" s="86">
        <v>0.82</v>
      </c>
      <c r="CH950" s="86">
        <v>0.20899999999999999</v>
      </c>
      <c r="CI950" s="86">
        <v>1.98</v>
      </c>
      <c r="CJ950" s="86">
        <v>0.52800000000000002</v>
      </c>
      <c r="CK950" s="86">
        <v>13.95</v>
      </c>
      <c r="CL950" s="86">
        <v>11.55</v>
      </c>
      <c r="CM950" s="86">
        <v>5.3</v>
      </c>
      <c r="CN950" s="67">
        <f t="shared" si="1287"/>
        <v>1.3385281385281385</v>
      </c>
      <c r="CO950" s="67">
        <f t="shared" si="1288"/>
        <v>18.853658536585368</v>
      </c>
      <c r="CP950" s="67">
        <f t="shared" si="1289"/>
        <v>9.4780077619663636</v>
      </c>
      <c r="CQ950" s="67">
        <f t="shared" si="1290"/>
        <v>8.0103626943005182</v>
      </c>
      <c r="CR950" s="67">
        <f t="shared" si="1291"/>
        <v>39.012195121951223</v>
      </c>
      <c r="CS950" s="67">
        <f t="shared" si="1292"/>
        <v>6.8148148148148158</v>
      </c>
      <c r="CT950" s="67">
        <f t="shared" si="1293"/>
        <v>1.224758560140474</v>
      </c>
      <c r="CU950" s="67">
        <f t="shared" si="1294"/>
        <v>3.9610778443113772</v>
      </c>
      <c r="CV950" s="67">
        <f t="shared" si="1295"/>
        <v>4.1697945813144066E-2</v>
      </c>
      <c r="CW950" s="67">
        <f t="shared" si="1296"/>
        <v>35.463582369490467</v>
      </c>
      <c r="CX950" s="67">
        <f t="shared" si="1297"/>
        <v>2.293189964157706</v>
      </c>
      <c r="CY950" s="67">
        <f t="shared" si="1298"/>
        <v>0.45887445887445882</v>
      </c>
      <c r="CZ950" s="67">
        <f t="shared" si="1299"/>
        <v>73.381630012936611</v>
      </c>
      <c r="DA950" s="67">
        <f t="shared" si="1300"/>
        <v>0.37992831541218641</v>
      </c>
      <c r="DB950" s="67">
        <f t="shared" si="1301"/>
        <v>7.7423053299665598</v>
      </c>
      <c r="DC950" s="67">
        <f t="shared" si="1302"/>
        <v>11.571969696969697</v>
      </c>
      <c r="DD950" s="67">
        <f t="shared" si="1303"/>
        <v>98.223376623376623</v>
      </c>
      <c r="DE950" s="67">
        <f t="shared" si="1304"/>
        <v>21.875</v>
      </c>
      <c r="DF950" s="67">
        <f t="shared" si="1305"/>
        <v>185.6759410801964</v>
      </c>
      <c r="DG950" s="67">
        <f t="shared" si="1306"/>
        <v>0.52900432900432903</v>
      </c>
      <c r="DH950" s="67">
        <f t="shared" si="1307"/>
        <v>74.005050505050505</v>
      </c>
      <c r="DI950" s="67">
        <f t="shared" si="1308"/>
        <v>12.864793678665496</v>
      </c>
      <c r="DJ950" s="67">
        <f t="shared" si="1309"/>
        <v>2.0873219373219372</v>
      </c>
      <c r="DK950" s="67">
        <f t="shared" si="1310"/>
        <v>23.714046822742475</v>
      </c>
      <c r="DL950" s="67" t="e">
        <f>(#REF!*0.59933)/BP950*10000</f>
        <v>#REF!</v>
      </c>
      <c r="DM950" s="67">
        <f t="shared" si="1311"/>
        <v>7.8297872340425529</v>
      </c>
      <c r="DN950" s="67">
        <f t="shared" si="1312"/>
        <v>7.7990430622009566</v>
      </c>
      <c r="DO950" s="67">
        <f t="shared" si="1313"/>
        <v>2.5302782324058919</v>
      </c>
      <c r="DP950" s="67">
        <f t="shared" si="1314"/>
        <v>2.3536585365853657</v>
      </c>
      <c r="DQ950" s="67">
        <f t="shared" si="1315"/>
        <v>9.9622641509433965E-2</v>
      </c>
      <c r="DR950" s="67">
        <f t="shared" si="1316"/>
        <v>0.12771739130434781</v>
      </c>
      <c r="DS950" s="67">
        <f t="shared" si="1317"/>
        <v>69.092872570194373</v>
      </c>
      <c r="DT950" s="67">
        <f t="shared" si="1318"/>
        <v>16.156565656565657</v>
      </c>
      <c r="DU950" s="67">
        <f t="shared" si="1319"/>
        <v>0.16944688323090429</v>
      </c>
      <c r="DV950" s="67">
        <f t="shared" si="1320"/>
        <v>4.0342809364548489E-2</v>
      </c>
      <c r="DW950" s="67">
        <f t="shared" si="1321"/>
        <v>0.10555555555555556</v>
      </c>
      <c r="DX950" s="67" t="e">
        <f>(#REF!*0.83014)/BU950</f>
        <v>#REF!</v>
      </c>
      <c r="DY950" s="67">
        <f t="shared" si="1322"/>
        <v>12.686580086580086</v>
      </c>
      <c r="DZ950" s="67" t="e">
        <f>BQ950/(#REF!*0.59933)</f>
        <v>#REF!</v>
      </c>
      <c r="EA950" s="67">
        <f t="shared" si="1323"/>
        <v>24.161616161616163</v>
      </c>
      <c r="EB950" s="67">
        <f t="shared" si="1324"/>
        <v>1.1528301886792454</v>
      </c>
      <c r="EC950" s="67">
        <f t="shared" si="1325"/>
        <v>20.873219373219374</v>
      </c>
      <c r="ED950" s="67">
        <f t="shared" si="1326"/>
        <v>6.0358490566037739</v>
      </c>
      <c r="EE950" s="67">
        <f t="shared" si="1327"/>
        <v>6.1633011413520631</v>
      </c>
      <c r="EF950" s="67">
        <f t="shared" si="1328"/>
        <v>0.34282018111254847</v>
      </c>
      <c r="EG950" s="67">
        <f t="shared" si="1329"/>
        <v>7.3381630012936618</v>
      </c>
      <c r="EH950" s="67">
        <f t="shared" si="1330"/>
        <v>22.014489003880982</v>
      </c>
      <c r="EI950" s="67">
        <f t="shared" si="1331"/>
        <v>8.6127659574468094</v>
      </c>
      <c r="EJ950" s="67">
        <f t="shared" si="1332"/>
        <v>22.943722943722943</v>
      </c>
      <c r="EK950" s="67">
        <f t="shared" si="1333"/>
        <v>58.518292682926834</v>
      </c>
      <c r="EL950" s="67">
        <f t="shared" si="1334"/>
        <v>0.66</v>
      </c>
    </row>
    <row r="951" spans="1:142" s="30" customFormat="1">
      <c r="A951" s="30" t="s">
        <v>878</v>
      </c>
      <c r="B951" s="31" t="s">
        <v>879</v>
      </c>
      <c r="C951" s="30" t="s">
        <v>506</v>
      </c>
      <c r="D951" s="37"/>
      <c r="E951" s="16"/>
      <c r="F951" s="16"/>
      <c r="G951" s="16"/>
      <c r="H951" s="16"/>
      <c r="I951" s="64">
        <v>3.78</v>
      </c>
      <c r="J951" s="64">
        <v>3.99</v>
      </c>
      <c r="K951" s="64">
        <v>0.55810000000000004</v>
      </c>
      <c r="L951" s="64">
        <v>74.62</v>
      </c>
      <c r="M951" s="64">
        <v>5.9499999999999997E-2</v>
      </c>
      <c r="N951" s="64">
        <v>8.3199999999999996E-2</v>
      </c>
      <c r="O951" s="64">
        <v>0.62319999999999998</v>
      </c>
      <c r="P951" s="64">
        <v>0</v>
      </c>
      <c r="Q951" s="64">
        <v>12.11</v>
      </c>
      <c r="R951" s="64">
        <v>1.9400000000000001E-2</v>
      </c>
      <c r="S951" s="64">
        <v>95.843500000000006</v>
      </c>
      <c r="T951" s="31"/>
      <c r="V951" s="64">
        <f>I951/$S951*100</f>
        <v>3.9439294266173501</v>
      </c>
      <c r="W951" s="64"/>
      <c r="X951" s="64">
        <f>J951/$S951*100</f>
        <v>4.1630366169849813</v>
      </c>
      <c r="Y951" s="64"/>
      <c r="Z951" s="64">
        <f>K951/$S951*100</f>
        <v>0.58230344259130773</v>
      </c>
      <c r="AA951" s="64"/>
      <c r="AB951" s="64">
        <f>L951/$S951*100</f>
        <v>77.856088310631392</v>
      </c>
      <c r="AC951" s="64"/>
      <c r="AD951" s="64">
        <f>M951/$S951*100</f>
        <v>6.2080370604161987E-2</v>
      </c>
      <c r="AE951" s="64"/>
      <c r="AF951" s="64">
        <f>N951/$S951*100</f>
        <v>8.6808182088508851E-2</v>
      </c>
      <c r="AG951" s="64"/>
      <c r="AH951" s="64">
        <f>O951/$S951*100</f>
        <v>0.65022667160527314</v>
      </c>
      <c r="AI951" s="64"/>
      <c r="AJ951" s="64">
        <f>P951/$S951*100</f>
        <v>0</v>
      </c>
      <c r="AK951" s="64"/>
      <c r="AL951" s="64">
        <f>Q951/$S951*100</f>
        <v>12.635181311200029</v>
      </c>
      <c r="AM951" s="64"/>
      <c r="AN951" s="64">
        <f>R951/$S951*100</f>
        <v>2.0241330919676347E-2</v>
      </c>
      <c r="AO951" s="64"/>
      <c r="AP951" s="64">
        <f>V951+X951</f>
        <v>8.1069660436023305</v>
      </c>
      <c r="AQ951" s="64">
        <f t="shared" si="1279"/>
        <v>1.4912280701754382E-2</v>
      </c>
      <c r="AR951" s="64">
        <f t="shared" si="1280"/>
        <v>1254.1176470588236</v>
      </c>
      <c r="AS951" s="64">
        <f t="shared" si="1281"/>
        <v>18.701754385964911</v>
      </c>
      <c r="AT951" s="64">
        <f t="shared" si="1282"/>
        <v>0.13350449293966621</v>
      </c>
      <c r="AU951" s="64">
        <f t="shared" si="1283"/>
        <v>6.7079326923076943</v>
      </c>
      <c r="AV951" s="64">
        <f t="shared" si="1284"/>
        <v>9.3798319327731114</v>
      </c>
      <c r="AW951" s="64">
        <f t="shared" si="1285"/>
        <v>7.4792280889841873E-3</v>
      </c>
      <c r="AX951" s="64">
        <f t="shared" si="1286"/>
        <v>12.9736472789646</v>
      </c>
      <c r="AY951" s="86">
        <v>45.26</v>
      </c>
      <c r="AZ951" s="64"/>
      <c r="BA951" s="64"/>
      <c r="BB951" s="64"/>
      <c r="BC951" s="86">
        <v>4788.5</v>
      </c>
      <c r="BD951" s="86">
        <v>5.5</v>
      </c>
      <c r="BE951" s="64"/>
      <c r="BF951" s="64"/>
      <c r="BG951" s="86">
        <v>7.92</v>
      </c>
      <c r="BH951" s="64"/>
      <c r="BI951" s="86">
        <v>0.44</v>
      </c>
      <c r="BJ951" s="64"/>
      <c r="BK951" s="64"/>
      <c r="BL951" s="64"/>
      <c r="BM951" s="86">
        <v>164.92</v>
      </c>
      <c r="BN951" s="86">
        <v>79.930000000000007</v>
      </c>
      <c r="BO951" s="86">
        <v>11.62</v>
      </c>
      <c r="BP951" s="86">
        <v>52.31</v>
      </c>
      <c r="BQ951" s="86">
        <v>7.4</v>
      </c>
      <c r="BR951" s="64"/>
      <c r="BS951" s="86">
        <v>7.69</v>
      </c>
      <c r="BT951" s="86">
        <v>1266.67</v>
      </c>
      <c r="BU951" s="86">
        <v>17.739999999999998</v>
      </c>
      <c r="BV951" s="86">
        <v>36.57</v>
      </c>
      <c r="BW951" s="86">
        <v>3.98</v>
      </c>
      <c r="BX951" s="86">
        <v>12.67</v>
      </c>
      <c r="BY951" s="86">
        <v>2.2000000000000002</v>
      </c>
      <c r="BZ951" s="86">
        <v>0.39200000000000002</v>
      </c>
      <c r="CA951" s="86">
        <v>1.64</v>
      </c>
      <c r="CB951" s="86">
        <v>0.307</v>
      </c>
      <c r="CC951" s="86">
        <v>1.86</v>
      </c>
      <c r="CD951" s="86">
        <v>0.35599999999999998</v>
      </c>
      <c r="CE951" s="86">
        <v>1.04</v>
      </c>
      <c r="CF951" s="86">
        <v>0.14799999999999999</v>
      </c>
      <c r="CG951" s="86">
        <v>1.21</v>
      </c>
      <c r="CH951" s="86">
        <v>0.14599999999999999</v>
      </c>
      <c r="CI951" s="86">
        <v>1.91</v>
      </c>
      <c r="CJ951" s="86">
        <v>0.67800000000000005</v>
      </c>
      <c r="CK951" s="86">
        <v>15.2</v>
      </c>
      <c r="CL951" s="86">
        <v>13.08</v>
      </c>
      <c r="CM951" s="86">
        <v>5.79</v>
      </c>
      <c r="CN951" s="67">
        <f t="shared" si="1287"/>
        <v>1.356269113149847</v>
      </c>
      <c r="CO951" s="67">
        <f t="shared" si="1288"/>
        <v>14.661157024793388</v>
      </c>
      <c r="CP951" s="67">
        <f t="shared" si="1289"/>
        <v>9.2965050732807217</v>
      </c>
      <c r="CQ951" s="67">
        <f t="shared" si="1290"/>
        <v>8.0636363636363626</v>
      </c>
      <c r="CR951" s="67">
        <f t="shared" si="1291"/>
        <v>30.223140495867771</v>
      </c>
      <c r="CS951" s="67">
        <f t="shared" si="1292"/>
        <v>6.802340702210663</v>
      </c>
      <c r="CT951" s="67">
        <f t="shared" si="1293"/>
        <v>1.1996842936069454</v>
      </c>
      <c r="CU951" s="67">
        <f t="shared" si="1294"/>
        <v>3.8950086058519795</v>
      </c>
      <c r="CV951" s="67">
        <f t="shared" si="1295"/>
        <v>4.4870240116420088E-2</v>
      </c>
      <c r="CW951" s="67">
        <f t="shared" si="1296"/>
        <v>34.636860814875583</v>
      </c>
      <c r="CX951" s="67">
        <f t="shared" si="1297"/>
        <v>2.4059210526315793</v>
      </c>
      <c r="CY951" s="67">
        <f t="shared" si="1298"/>
        <v>0.44266055045871561</v>
      </c>
      <c r="CZ951" s="67">
        <f t="shared" si="1299"/>
        <v>71.401916572717028</v>
      </c>
      <c r="DA951" s="67">
        <f t="shared" si="1300"/>
        <v>0.38092105263157899</v>
      </c>
      <c r="DB951" s="67">
        <f t="shared" si="1301"/>
        <v>7.6805117632791671</v>
      </c>
      <c r="DC951" s="67">
        <f t="shared" si="1302"/>
        <v>10.914454277286135</v>
      </c>
      <c r="DD951" s="67">
        <f t="shared" si="1303"/>
        <v>96.840214067278296</v>
      </c>
      <c r="DE951" s="67">
        <f t="shared" si="1304"/>
        <v>19.292035398230087</v>
      </c>
      <c r="DF951" s="67">
        <f t="shared" si="1305"/>
        <v>171.17162162162163</v>
      </c>
      <c r="DG951" s="67">
        <f t="shared" si="1306"/>
        <v>0.56574923547400613</v>
      </c>
      <c r="DH951" s="67">
        <f t="shared" si="1307"/>
        <v>86.345549738219887</v>
      </c>
      <c r="DI951" s="67">
        <f t="shared" si="1308"/>
        <v>13.016574585635357</v>
      </c>
      <c r="DJ951" s="67">
        <f t="shared" si="1309"/>
        <v>2.0633053922181905</v>
      </c>
      <c r="DK951" s="67">
        <f t="shared" si="1310"/>
        <v>24.214681705218887</v>
      </c>
      <c r="DL951" s="67" t="e">
        <f>(#REF!*0.59933)/BP951*10000</f>
        <v>#REF!</v>
      </c>
      <c r="DM951" s="67">
        <f t="shared" si="1311"/>
        <v>7.0689189189189188</v>
      </c>
      <c r="DN951" s="67">
        <f t="shared" si="1312"/>
        <v>12.739726027397262</v>
      </c>
      <c r="DO951" s="67">
        <f t="shared" si="1313"/>
        <v>2.397297297297297</v>
      </c>
      <c r="DP951" s="67">
        <f t="shared" si="1314"/>
        <v>1.8181818181818183</v>
      </c>
      <c r="DQ951" s="67">
        <f t="shared" si="1315"/>
        <v>0.11709844559585493</v>
      </c>
      <c r="DR951" s="67">
        <f t="shared" si="1316"/>
        <v>0.14146434716115466</v>
      </c>
      <c r="DS951" s="67">
        <f t="shared" si="1317"/>
        <v>93.290816326530603</v>
      </c>
      <c r="DT951" s="67">
        <f t="shared" si="1318"/>
        <v>19.146596858638745</v>
      </c>
      <c r="DU951" s="67">
        <f t="shared" si="1319"/>
        <v>0.17363851617995266</v>
      </c>
      <c r="DV951" s="67">
        <f t="shared" si="1320"/>
        <v>4.2056968074937869E-2</v>
      </c>
      <c r="DW951" s="67">
        <f t="shared" si="1321"/>
        <v>7.6439790575916225E-2</v>
      </c>
      <c r="DX951" s="67" t="e">
        <f>(#REF!*0.83014)/BU951</f>
        <v>#REF!</v>
      </c>
      <c r="DY951" s="67">
        <f t="shared" si="1322"/>
        <v>12.608562691131498</v>
      </c>
      <c r="DZ951" s="67" t="e">
        <f>BQ951/(#REF!*0.59933)</f>
        <v>#REF!</v>
      </c>
      <c r="EA951" s="67">
        <f t="shared" si="1323"/>
        <v>27.387434554973826</v>
      </c>
      <c r="EB951" s="67">
        <f t="shared" si="1324"/>
        <v>1.2780656303972366</v>
      </c>
      <c r="EC951" s="67">
        <f t="shared" si="1325"/>
        <v>21.446033810143039</v>
      </c>
      <c r="ED951" s="67">
        <f t="shared" si="1326"/>
        <v>6.3160621761658033</v>
      </c>
      <c r="EE951" s="67">
        <f t="shared" si="1327"/>
        <v>6.3086029992107342</v>
      </c>
      <c r="EF951" s="67">
        <f t="shared" si="1328"/>
        <v>0.32638105975197296</v>
      </c>
      <c r="EG951" s="67">
        <f t="shared" si="1329"/>
        <v>7.1401916572717035</v>
      </c>
      <c r="EH951" s="67">
        <f t="shared" si="1330"/>
        <v>21.420574971815107</v>
      </c>
      <c r="EI951" s="67">
        <f t="shared" si="1331"/>
        <v>7.7758108108108113</v>
      </c>
      <c r="EJ951" s="67">
        <f t="shared" si="1332"/>
        <v>22.13302752293578</v>
      </c>
      <c r="EK951" s="67">
        <f t="shared" si="1333"/>
        <v>45.334710743801658</v>
      </c>
      <c r="EL951" s="67">
        <f t="shared" si="1334"/>
        <v>0.6366666666666666</v>
      </c>
    </row>
    <row r="952" spans="1:142" s="30" customFormat="1">
      <c r="B952" s="31" t="s">
        <v>880</v>
      </c>
      <c r="C952" s="30" t="s">
        <v>506</v>
      </c>
      <c r="D952" s="37"/>
      <c r="E952" s="16"/>
      <c r="F952" s="16"/>
      <c r="G952" s="16"/>
      <c r="H952" s="16"/>
      <c r="I952" s="64">
        <v>3.63</v>
      </c>
      <c r="J952" s="64">
        <v>3.76</v>
      </c>
      <c r="K952" s="64">
        <v>0.58250000000000002</v>
      </c>
      <c r="L952" s="64">
        <v>74.010000000000005</v>
      </c>
      <c r="M952" s="64">
        <v>9.1300000000000006E-2</v>
      </c>
      <c r="N952" s="64">
        <v>0.1055</v>
      </c>
      <c r="O952" s="64">
        <v>0.69750000000000001</v>
      </c>
      <c r="P952" s="64">
        <v>4.0800000000000003E-2</v>
      </c>
      <c r="Q952" s="64">
        <v>12.36</v>
      </c>
      <c r="R952" s="64">
        <v>2.3400000000000001E-2</v>
      </c>
      <c r="S952" s="64">
        <v>95.301100000000005</v>
      </c>
      <c r="T952" s="31"/>
      <c r="V952" s="64">
        <f t="shared" ref="V952:V961" si="1335">I952/$S952*100</f>
        <v>3.8089801691690859</v>
      </c>
      <c r="W952" s="64"/>
      <c r="X952" s="64">
        <f t="shared" ref="X952:X961" si="1336">J952/$S952*100</f>
        <v>3.9453899272935988</v>
      </c>
      <c r="Y952" s="64"/>
      <c r="Z952" s="64">
        <f t="shared" ref="Z952:Z961" si="1337">K952/$S952*100</f>
        <v>0.61122064698098966</v>
      </c>
      <c r="AA952" s="64"/>
      <c r="AB952" s="64">
        <f t="shared" ref="AB952:AB961" si="1338">L952/$S952*100</f>
        <v>77.659124606116819</v>
      </c>
      <c r="AC952" s="64"/>
      <c r="AD952" s="64">
        <f t="shared" ref="AD952:AD961" si="1339">M952/$S952*100</f>
        <v>9.5801622436677017E-2</v>
      </c>
      <c r="AE952" s="64"/>
      <c r="AF952" s="64">
        <f t="shared" ref="AF952:AF961" si="1340">N952/$S952*100</f>
        <v>0.11070176524720071</v>
      </c>
      <c r="AG952" s="64"/>
      <c r="AH952" s="64">
        <f t="shared" ref="AH952:AH961" si="1341">O952/$S952*100</f>
        <v>0.73189081762959707</v>
      </c>
      <c r="AI952" s="64"/>
      <c r="AJ952" s="64">
        <f t="shared" ref="AJ952:AJ961" si="1342">P952/$S952*100</f>
        <v>4.2811677934462458E-2</v>
      </c>
      <c r="AK952" s="64"/>
      <c r="AL952" s="64">
        <f t="shared" ref="AL952:AL961" si="1343">Q952/$S952*100</f>
        <v>12.969420080145976</v>
      </c>
      <c r="AM952" s="64"/>
      <c r="AN952" s="64">
        <f t="shared" ref="AN952:AN961" si="1344">R952/$S952*100</f>
        <v>2.4553756462412289E-2</v>
      </c>
      <c r="AO952" s="64"/>
      <c r="AP952" s="64">
        <f t="shared" ref="AP952:AP961" si="1345">V952+X952</f>
        <v>7.7543700964626847</v>
      </c>
      <c r="AQ952" s="64">
        <f t="shared" si="1279"/>
        <v>2.4281914893617022E-2</v>
      </c>
      <c r="AR952" s="64">
        <f t="shared" si="1280"/>
        <v>810.62431544359254</v>
      </c>
      <c r="AS952" s="64">
        <f t="shared" si="1281"/>
        <v>19.683510638297872</v>
      </c>
      <c r="AT952" s="64">
        <f t="shared" si="1282"/>
        <v>0.15125448028673835</v>
      </c>
      <c r="AU952" s="64">
        <f t="shared" si="1283"/>
        <v>5.5213270142180093</v>
      </c>
      <c r="AV952" s="64">
        <f t="shared" si="1284"/>
        <v>6.3800657174151141</v>
      </c>
      <c r="AW952" s="64">
        <f t="shared" si="1285"/>
        <v>7.870558032698283E-3</v>
      </c>
      <c r="AX952" s="64">
        <f t="shared" si="1286"/>
        <v>15.334302325581394</v>
      </c>
      <c r="AY952" s="64"/>
      <c r="AZ952" s="64"/>
      <c r="BA952" s="64"/>
      <c r="BB952" s="64"/>
      <c r="BC952" s="64"/>
      <c r="BD952" s="64"/>
      <c r="BE952" s="64"/>
      <c r="BF952" s="64"/>
      <c r="BG952" s="64"/>
      <c r="BH952" s="64"/>
      <c r="BI952" s="64"/>
      <c r="BJ952" s="64"/>
      <c r="BK952" s="64"/>
      <c r="BL952" s="64"/>
      <c r="BM952" s="64"/>
      <c r="BN952" s="64"/>
      <c r="BO952" s="64"/>
      <c r="BP952" s="64"/>
      <c r="BQ952" s="64"/>
      <c r="BR952" s="64"/>
      <c r="BS952" s="64"/>
      <c r="BT952" s="64"/>
      <c r="BU952" s="64"/>
      <c r="BV952" s="64"/>
      <c r="BW952" s="64"/>
      <c r="BX952" s="64"/>
      <c r="BY952" s="64"/>
      <c r="BZ952" s="64"/>
      <c r="CA952" s="64"/>
      <c r="CB952" s="64"/>
      <c r="CC952" s="64"/>
      <c r="CD952" s="64"/>
      <c r="CE952" s="64"/>
      <c r="CF952" s="64"/>
      <c r="CG952" s="64"/>
      <c r="CH952" s="64"/>
      <c r="CI952" s="64"/>
      <c r="CJ952" s="64"/>
      <c r="CK952" s="64"/>
      <c r="CL952" s="64"/>
      <c r="CM952" s="64"/>
      <c r="CN952" s="64"/>
      <c r="CO952" s="64"/>
      <c r="CP952" s="64"/>
      <c r="CQ952" s="64"/>
      <c r="CR952" s="64"/>
      <c r="CS952" s="64"/>
      <c r="CT952" s="64"/>
      <c r="CU952" s="64"/>
      <c r="CV952" s="64"/>
      <c r="CW952" s="64"/>
      <c r="CX952" s="64"/>
      <c r="CY952" s="64"/>
      <c r="CZ952" s="64"/>
      <c r="DA952" s="64"/>
      <c r="DB952" s="64"/>
      <c r="DC952" s="64"/>
      <c r="DD952" s="64"/>
      <c r="DE952" s="64"/>
      <c r="DF952" s="64"/>
      <c r="DG952" s="64"/>
      <c r="DH952" s="64"/>
      <c r="DI952" s="64"/>
      <c r="DJ952" s="64"/>
      <c r="DK952" s="64"/>
      <c r="DL952" s="64"/>
      <c r="DM952" s="64"/>
      <c r="DN952" s="64"/>
      <c r="DO952" s="64"/>
      <c r="DP952" s="64"/>
      <c r="DQ952" s="64"/>
      <c r="DR952" s="64"/>
      <c r="DS952" s="64"/>
      <c r="DT952" s="64"/>
      <c r="DU952" s="64"/>
      <c r="DV952" s="64"/>
      <c r="DW952" s="64"/>
      <c r="DX952" s="64"/>
      <c r="DY952" s="64"/>
      <c r="DZ952" s="64"/>
      <c r="EA952" s="64"/>
      <c r="EB952" s="64"/>
      <c r="EC952" s="64"/>
      <c r="ED952" s="64"/>
      <c r="EE952" s="64"/>
      <c r="EF952" s="64"/>
      <c r="EG952" s="64"/>
      <c r="EH952" s="64"/>
      <c r="EI952" s="64"/>
      <c r="EJ952" s="64"/>
      <c r="EK952" s="64"/>
      <c r="EL952" s="64"/>
    </row>
    <row r="953" spans="1:142" s="30" customFormat="1">
      <c r="B953" s="31" t="s">
        <v>881</v>
      </c>
      <c r="C953" s="30" t="s">
        <v>506</v>
      </c>
      <c r="D953" s="37"/>
      <c r="E953" s="16"/>
      <c r="F953" s="16"/>
      <c r="G953" s="16"/>
      <c r="H953" s="16"/>
      <c r="I953" s="64">
        <v>3.69</v>
      </c>
      <c r="J953" s="64">
        <v>3.98</v>
      </c>
      <c r="K953" s="64">
        <v>0.45629999999999998</v>
      </c>
      <c r="L953" s="64">
        <v>74.599999999999994</v>
      </c>
      <c r="M953" s="64">
        <v>7.9899999999999999E-2</v>
      </c>
      <c r="N953" s="64">
        <v>6.9000000000000006E-2</v>
      </c>
      <c r="O953" s="64">
        <v>0.63229999999999997</v>
      </c>
      <c r="P953" s="64">
        <v>3.0000000000000001E-3</v>
      </c>
      <c r="Q953" s="64">
        <v>12.16</v>
      </c>
      <c r="R953" s="64">
        <v>0</v>
      </c>
      <c r="S953" s="64">
        <v>95.670599999999993</v>
      </c>
      <c r="T953" s="31"/>
      <c r="V953" s="64">
        <f t="shared" si="1335"/>
        <v>3.8569842773014908</v>
      </c>
      <c r="W953" s="64"/>
      <c r="X953" s="64">
        <f t="shared" si="1336"/>
        <v>4.1601077028888707</v>
      </c>
      <c r="Y953" s="64"/>
      <c r="Z953" s="64">
        <f t="shared" si="1337"/>
        <v>0.47694903136386729</v>
      </c>
      <c r="AA953" s="64"/>
      <c r="AB953" s="64">
        <f t="shared" si="1338"/>
        <v>77.975888099374316</v>
      </c>
      <c r="AC953" s="64"/>
      <c r="AD953" s="64">
        <f t="shared" si="1339"/>
        <v>8.3515730015281606E-2</v>
      </c>
      <c r="AE953" s="64"/>
      <c r="AF953" s="64">
        <f t="shared" si="1340"/>
        <v>7.2122470225962854E-2</v>
      </c>
      <c r="AG953" s="64"/>
      <c r="AH953" s="64">
        <f t="shared" si="1341"/>
        <v>0.66091359309965658</v>
      </c>
      <c r="AI953" s="64"/>
      <c r="AJ953" s="64">
        <f t="shared" si="1342"/>
        <v>3.1357595750418628E-3</v>
      </c>
      <c r="AK953" s="64"/>
      <c r="AL953" s="64">
        <f t="shared" si="1343"/>
        <v>12.71027881083635</v>
      </c>
      <c r="AM953" s="64"/>
      <c r="AN953" s="64">
        <f t="shared" si="1344"/>
        <v>0</v>
      </c>
      <c r="AO953" s="64"/>
      <c r="AP953" s="64">
        <f t="shared" si="1345"/>
        <v>8.0170919801903615</v>
      </c>
      <c r="AQ953" s="64">
        <f t="shared" si="1279"/>
        <v>2.0075376884422111E-2</v>
      </c>
      <c r="AR953" s="64">
        <f t="shared" si="1280"/>
        <v>933.66708385481854</v>
      </c>
      <c r="AS953" s="64">
        <f t="shared" si="1281"/>
        <v>18.743718592964825</v>
      </c>
      <c r="AT953" s="64">
        <f t="shared" si="1282"/>
        <v>0.10912541515103592</v>
      </c>
      <c r="AU953" s="64">
        <f t="shared" si="1283"/>
        <v>6.6130434782608685</v>
      </c>
      <c r="AV953" s="64">
        <f t="shared" si="1284"/>
        <v>5.7108886107634547</v>
      </c>
      <c r="AW953" s="64">
        <f t="shared" si="1285"/>
        <v>6.1166219839142088E-3</v>
      </c>
      <c r="AX953" s="64">
        <f t="shared" si="1286"/>
        <v>13.135351227869791</v>
      </c>
      <c r="AY953" s="64"/>
      <c r="AZ953" s="64"/>
      <c r="BA953" s="64"/>
      <c r="BB953" s="64"/>
      <c r="BC953" s="64"/>
      <c r="BD953" s="64"/>
      <c r="BE953" s="64"/>
      <c r="BF953" s="64"/>
      <c r="BG953" s="64"/>
      <c r="BH953" s="64"/>
      <c r="BI953" s="64"/>
      <c r="BJ953" s="64"/>
      <c r="BK953" s="64"/>
      <c r="BL953" s="64"/>
      <c r="BM953" s="64"/>
      <c r="BN953" s="64"/>
      <c r="BO953" s="64"/>
      <c r="BP953" s="64"/>
      <c r="BQ953" s="64"/>
      <c r="BR953" s="64"/>
      <c r="BS953" s="64"/>
      <c r="BT953" s="64"/>
      <c r="BU953" s="64"/>
      <c r="BV953" s="64"/>
      <c r="BW953" s="64"/>
      <c r="BX953" s="64"/>
      <c r="BY953" s="64"/>
      <c r="BZ953" s="64"/>
      <c r="CA953" s="64"/>
      <c r="CB953" s="64"/>
      <c r="CC953" s="64"/>
      <c r="CD953" s="64"/>
      <c r="CE953" s="64"/>
      <c r="CF953" s="64"/>
      <c r="CG953" s="64"/>
      <c r="CH953" s="64"/>
      <c r="CI953" s="64"/>
      <c r="CJ953" s="64"/>
      <c r="CK953" s="64"/>
      <c r="CL953" s="64"/>
      <c r="CM953" s="64"/>
      <c r="CN953" s="64"/>
      <c r="CO953" s="64"/>
      <c r="CP953" s="64"/>
      <c r="CQ953" s="64"/>
      <c r="CR953" s="64"/>
      <c r="CS953" s="64"/>
      <c r="CT953" s="64"/>
      <c r="CU953" s="64"/>
      <c r="CV953" s="64"/>
      <c r="CW953" s="64"/>
      <c r="CX953" s="64"/>
      <c r="CY953" s="64"/>
      <c r="CZ953" s="64"/>
      <c r="DA953" s="64"/>
      <c r="DB953" s="64"/>
      <c r="DC953" s="64"/>
      <c r="DD953" s="64"/>
      <c r="DE953" s="64"/>
      <c r="DF953" s="64"/>
      <c r="DG953" s="64"/>
      <c r="DH953" s="64"/>
      <c r="DI953" s="64"/>
      <c r="DJ953" s="64"/>
      <c r="DK953" s="64"/>
      <c r="DL953" s="64"/>
      <c r="DM953" s="64"/>
      <c r="DN953" s="64"/>
      <c r="DO953" s="64"/>
      <c r="DP953" s="64"/>
      <c r="DQ953" s="64"/>
      <c r="DR953" s="64"/>
      <c r="DS953" s="64"/>
      <c r="DT953" s="64"/>
      <c r="DU953" s="64"/>
      <c r="DV953" s="64"/>
      <c r="DW953" s="64"/>
      <c r="DX953" s="64"/>
      <c r="DY953" s="64"/>
      <c r="DZ953" s="64"/>
      <c r="EA953" s="64"/>
      <c r="EB953" s="64"/>
      <c r="EC953" s="64"/>
      <c r="ED953" s="64"/>
      <c r="EE953" s="64"/>
      <c r="EF953" s="64"/>
      <c r="EG953" s="64"/>
      <c r="EH953" s="64"/>
      <c r="EI953" s="64"/>
      <c r="EJ953" s="64"/>
      <c r="EK953" s="64"/>
      <c r="EL953" s="64"/>
    </row>
    <row r="954" spans="1:142" s="30" customFormat="1">
      <c r="B954" s="31" t="s">
        <v>882</v>
      </c>
      <c r="C954" s="30" t="s">
        <v>506</v>
      </c>
      <c r="D954" s="37"/>
      <c r="E954" s="16"/>
      <c r="F954" s="16"/>
      <c r="G954" s="16"/>
      <c r="H954" s="16"/>
      <c r="I954" s="64">
        <v>3.78</v>
      </c>
      <c r="J954" s="64">
        <v>3.98</v>
      </c>
      <c r="K954" s="64">
        <v>0.50470000000000004</v>
      </c>
      <c r="L954" s="64">
        <v>73.849999999999994</v>
      </c>
      <c r="M954" s="64">
        <v>8.5099999999999995E-2</v>
      </c>
      <c r="N954" s="64">
        <v>7.6799999999999993E-2</v>
      </c>
      <c r="O954" s="64">
        <v>0.64639999999999997</v>
      </c>
      <c r="P954" s="64">
        <v>5.4399999999999997E-2</v>
      </c>
      <c r="Q954" s="64">
        <v>12.29</v>
      </c>
      <c r="R954" s="64">
        <v>0</v>
      </c>
      <c r="S954" s="64">
        <v>95.267399999999995</v>
      </c>
      <c r="T954" s="31"/>
      <c r="V954" s="64">
        <f t="shared" si="1335"/>
        <v>3.9677791143665098</v>
      </c>
      <c r="W954" s="64"/>
      <c r="X954" s="64">
        <f t="shared" si="1336"/>
        <v>4.1777145172430448</v>
      </c>
      <c r="Y954" s="64"/>
      <c r="Z954" s="64">
        <f t="shared" si="1337"/>
        <v>0.52977198915893586</v>
      </c>
      <c r="AA954" s="64"/>
      <c r="AB954" s="64">
        <f t="shared" si="1338"/>
        <v>77.518647512160513</v>
      </c>
      <c r="AC954" s="64"/>
      <c r="AD954" s="64">
        <f t="shared" si="1339"/>
        <v>8.9327513923965596E-2</v>
      </c>
      <c r="AE954" s="64"/>
      <c r="AF954" s="64">
        <f t="shared" si="1340"/>
        <v>8.0615194704589388E-2</v>
      </c>
      <c r="AG954" s="64"/>
      <c r="AH954" s="64">
        <f t="shared" si="1341"/>
        <v>0.6785112220969608</v>
      </c>
      <c r="AI954" s="64"/>
      <c r="AJ954" s="64">
        <f t="shared" si="1342"/>
        <v>5.7102429582417485E-2</v>
      </c>
      <c r="AK954" s="64"/>
      <c r="AL954" s="64">
        <f t="shared" si="1343"/>
        <v>12.900530506763069</v>
      </c>
      <c r="AM954" s="64"/>
      <c r="AN954" s="64">
        <f t="shared" si="1344"/>
        <v>0</v>
      </c>
      <c r="AO954" s="64"/>
      <c r="AP954" s="64">
        <f t="shared" si="1345"/>
        <v>8.1454936316095541</v>
      </c>
      <c r="AQ954" s="64">
        <f t="shared" si="1279"/>
        <v>2.1381909547738692E-2</v>
      </c>
      <c r="AR954" s="64">
        <f t="shared" si="1280"/>
        <v>867.80258519388963</v>
      </c>
      <c r="AS954" s="64">
        <f t="shared" si="1281"/>
        <v>18.555276381909547</v>
      </c>
      <c r="AT954" s="64">
        <f t="shared" si="1282"/>
        <v>0.11881188118811879</v>
      </c>
      <c r="AU954" s="64">
        <f t="shared" si="1283"/>
        <v>6.5716145833333348</v>
      </c>
      <c r="AV954" s="64">
        <f t="shared" si="1284"/>
        <v>5.9306698002350187</v>
      </c>
      <c r="AW954" s="64">
        <f t="shared" si="1285"/>
        <v>6.834123222748816E-3</v>
      </c>
      <c r="AX954" s="64">
        <f t="shared" si="1286"/>
        <v>13.207222699914013</v>
      </c>
      <c r="AY954" s="64"/>
      <c r="AZ954" s="64"/>
      <c r="BA954" s="64"/>
      <c r="BB954" s="64"/>
      <c r="BC954" s="64"/>
      <c r="BD954" s="64"/>
      <c r="BE954" s="64"/>
      <c r="BF954" s="64"/>
      <c r="BG954" s="64"/>
      <c r="BH954" s="64"/>
      <c r="BI954" s="64"/>
      <c r="BJ954" s="64"/>
      <c r="BK954" s="64"/>
      <c r="BL954" s="64"/>
      <c r="BM954" s="64"/>
      <c r="BN954" s="64"/>
      <c r="BO954" s="64"/>
      <c r="BP954" s="64"/>
      <c r="BQ954" s="64"/>
      <c r="BR954" s="64"/>
      <c r="BS954" s="64"/>
      <c r="BT954" s="64"/>
      <c r="BU954" s="64"/>
      <c r="BV954" s="64"/>
      <c r="BW954" s="64"/>
      <c r="BX954" s="64"/>
      <c r="BY954" s="64"/>
      <c r="BZ954" s="64"/>
      <c r="CA954" s="64"/>
      <c r="CB954" s="64"/>
      <c r="CC954" s="64"/>
      <c r="CD954" s="64"/>
      <c r="CE954" s="64"/>
      <c r="CF954" s="64"/>
      <c r="CG954" s="64"/>
      <c r="CH954" s="64"/>
      <c r="CI954" s="64"/>
      <c r="CJ954" s="64"/>
      <c r="CK954" s="64"/>
      <c r="CL954" s="64"/>
      <c r="CM954" s="64"/>
      <c r="CN954" s="64"/>
      <c r="CO954" s="64"/>
      <c r="CP954" s="64"/>
      <c r="CQ954" s="64"/>
      <c r="CR954" s="64"/>
      <c r="CS954" s="64"/>
      <c r="CT954" s="64"/>
      <c r="CU954" s="64"/>
      <c r="CV954" s="64"/>
      <c r="CW954" s="64"/>
      <c r="CX954" s="64"/>
      <c r="CY954" s="64"/>
      <c r="CZ954" s="64"/>
      <c r="DA954" s="64"/>
      <c r="DB954" s="64"/>
      <c r="DC954" s="64"/>
      <c r="DD954" s="64"/>
      <c r="DE954" s="64"/>
      <c r="DF954" s="64"/>
      <c r="DG954" s="64"/>
      <c r="DH954" s="64"/>
      <c r="DI954" s="64"/>
      <c r="DJ954" s="64"/>
      <c r="DK954" s="64"/>
      <c r="DL954" s="64"/>
      <c r="DM954" s="64"/>
      <c r="DN954" s="64"/>
      <c r="DO954" s="64"/>
      <c r="DP954" s="64"/>
      <c r="DQ954" s="64"/>
      <c r="DR954" s="64"/>
      <c r="DS954" s="64"/>
      <c r="DT954" s="64"/>
      <c r="DU954" s="64"/>
      <c r="DV954" s="64"/>
      <c r="DW954" s="64"/>
      <c r="DX954" s="64"/>
      <c r="DY954" s="64"/>
      <c r="DZ954" s="64"/>
      <c r="EA954" s="64"/>
      <c r="EB954" s="64"/>
      <c r="EC954" s="64"/>
      <c r="ED954" s="64"/>
      <c r="EE954" s="64"/>
      <c r="EF954" s="64"/>
      <c r="EG954" s="64"/>
      <c r="EH954" s="64"/>
      <c r="EI954" s="64"/>
      <c r="EJ954" s="64"/>
      <c r="EK954" s="64"/>
      <c r="EL954" s="64"/>
    </row>
    <row r="955" spans="1:142" s="30" customFormat="1">
      <c r="B955" s="31" t="s">
        <v>883</v>
      </c>
      <c r="C955" s="30" t="s">
        <v>506</v>
      </c>
      <c r="D955" s="37"/>
      <c r="E955" s="16"/>
      <c r="F955" s="16"/>
      <c r="G955" s="16"/>
      <c r="H955" s="16"/>
      <c r="I955" s="64">
        <v>3.81</v>
      </c>
      <c r="J955" s="64">
        <v>4.03</v>
      </c>
      <c r="K955" s="64">
        <v>0.42370000000000002</v>
      </c>
      <c r="L955" s="64">
        <v>74.92</v>
      </c>
      <c r="M955" s="64">
        <v>6.0499999999999998E-2</v>
      </c>
      <c r="N955" s="64">
        <v>5.3100000000000001E-2</v>
      </c>
      <c r="O955" s="64">
        <v>0.56679999999999997</v>
      </c>
      <c r="P955" s="64">
        <v>6.88E-2</v>
      </c>
      <c r="Q955" s="64">
        <v>12.2</v>
      </c>
      <c r="R955" s="64">
        <v>0</v>
      </c>
      <c r="S955" s="64">
        <v>96.132900000000006</v>
      </c>
      <c r="T955" s="31"/>
      <c r="V955" s="64">
        <f t="shared" si="1335"/>
        <v>3.9632633572897515</v>
      </c>
      <c r="W955" s="64"/>
      <c r="X955" s="64">
        <f t="shared" si="1336"/>
        <v>4.1921132099416534</v>
      </c>
      <c r="Y955" s="64"/>
      <c r="Z955" s="64">
        <f t="shared" si="1337"/>
        <v>0.44074401167550337</v>
      </c>
      <c r="AA955" s="64"/>
      <c r="AB955" s="64">
        <f t="shared" si="1338"/>
        <v>77.933777094002153</v>
      </c>
      <c r="AC955" s="64"/>
      <c r="AD955" s="64">
        <f t="shared" si="1339"/>
        <v>6.2933709479272959E-2</v>
      </c>
      <c r="AE955" s="64"/>
      <c r="AF955" s="64">
        <f t="shared" si="1340"/>
        <v>5.523603261734536E-2</v>
      </c>
      <c r="AG955" s="64"/>
      <c r="AH955" s="64">
        <f t="shared" si="1341"/>
        <v>0.5896004385595357</v>
      </c>
      <c r="AI955" s="64"/>
      <c r="AJ955" s="64">
        <f t="shared" si="1342"/>
        <v>7.156759028386743E-2</v>
      </c>
      <c r="AK955" s="64"/>
      <c r="AL955" s="64">
        <f t="shared" si="1343"/>
        <v>12.69076455615091</v>
      </c>
      <c r="AM955" s="64"/>
      <c r="AN955" s="64">
        <f t="shared" si="1344"/>
        <v>0</v>
      </c>
      <c r="AO955" s="64"/>
      <c r="AP955" s="64">
        <f t="shared" si="1345"/>
        <v>8.1553765672314054</v>
      </c>
      <c r="AQ955" s="64">
        <f t="shared" si="1279"/>
        <v>1.5012406947890819E-2</v>
      </c>
      <c r="AR955" s="64">
        <f t="shared" si="1280"/>
        <v>1238.3471074380166</v>
      </c>
      <c r="AS955" s="64">
        <f t="shared" si="1281"/>
        <v>18.590570719602979</v>
      </c>
      <c r="AT955" s="64">
        <f t="shared" si="1282"/>
        <v>9.3683839096683152E-2</v>
      </c>
      <c r="AU955" s="64">
        <f t="shared" si="1283"/>
        <v>7.9792843691148772</v>
      </c>
      <c r="AV955" s="64">
        <f t="shared" si="1284"/>
        <v>7.0033057851239668</v>
      </c>
      <c r="AW955" s="64">
        <f t="shared" si="1285"/>
        <v>5.6553657234383343E-3</v>
      </c>
      <c r="AX955" s="64">
        <f t="shared" si="1286"/>
        <v>11.136744966442953</v>
      </c>
      <c r="AY955" s="64"/>
      <c r="AZ955" s="64"/>
      <c r="BA955" s="64"/>
      <c r="BB955" s="64"/>
      <c r="BC955" s="64"/>
      <c r="BD955" s="64"/>
      <c r="BE955" s="64"/>
      <c r="BF955" s="64"/>
      <c r="BG955" s="64"/>
      <c r="BH955" s="64"/>
      <c r="BI955" s="64"/>
      <c r="BJ955" s="64"/>
      <c r="BK955" s="64"/>
      <c r="BL955" s="64"/>
      <c r="BM955" s="64"/>
      <c r="BN955" s="64"/>
      <c r="BO955" s="64"/>
      <c r="BP955" s="64"/>
      <c r="BQ955" s="64"/>
      <c r="BR955" s="64"/>
      <c r="BS955" s="64"/>
      <c r="BT955" s="64"/>
      <c r="BU955" s="64"/>
      <c r="BV955" s="64"/>
      <c r="BW955" s="64"/>
      <c r="BX955" s="64"/>
      <c r="BY955" s="64"/>
      <c r="BZ955" s="64"/>
      <c r="CA955" s="64"/>
      <c r="CB955" s="64"/>
      <c r="CC955" s="64"/>
      <c r="CD955" s="64"/>
      <c r="CE955" s="64"/>
      <c r="CF955" s="64"/>
      <c r="CG955" s="64"/>
      <c r="CH955" s="64"/>
      <c r="CI955" s="64"/>
      <c r="CJ955" s="64"/>
      <c r="CK955" s="64"/>
      <c r="CL955" s="64"/>
      <c r="CM955" s="64"/>
      <c r="CN955" s="64"/>
      <c r="CO955" s="64"/>
      <c r="CP955" s="64"/>
      <c r="CQ955" s="64"/>
      <c r="CR955" s="64"/>
      <c r="CS955" s="64"/>
      <c r="CT955" s="64"/>
      <c r="CU955" s="64"/>
      <c r="CV955" s="64"/>
      <c r="CW955" s="64"/>
      <c r="CX955" s="64"/>
      <c r="CY955" s="64"/>
      <c r="CZ955" s="64"/>
      <c r="DA955" s="64"/>
      <c r="DB955" s="64"/>
      <c r="DC955" s="64"/>
      <c r="DD955" s="64"/>
      <c r="DE955" s="64"/>
      <c r="DF955" s="64"/>
      <c r="DG955" s="64"/>
      <c r="DH955" s="64"/>
      <c r="DI955" s="64"/>
      <c r="DJ955" s="64"/>
      <c r="DK955" s="64"/>
      <c r="DL955" s="64"/>
      <c r="DM955" s="64"/>
      <c r="DN955" s="64"/>
      <c r="DO955" s="64"/>
      <c r="DP955" s="64"/>
      <c r="DQ955" s="64"/>
      <c r="DR955" s="64"/>
      <c r="DS955" s="64"/>
      <c r="DT955" s="64"/>
      <c r="DU955" s="64"/>
      <c r="DV955" s="64"/>
      <c r="DW955" s="64"/>
      <c r="DX955" s="64"/>
      <c r="DY955" s="64"/>
      <c r="DZ955" s="64"/>
      <c r="EA955" s="64"/>
      <c r="EB955" s="64"/>
      <c r="EC955" s="64"/>
      <c r="ED955" s="64"/>
      <c r="EE955" s="64"/>
      <c r="EF955" s="64"/>
      <c r="EG955" s="64"/>
      <c r="EH955" s="64"/>
      <c r="EI955" s="64"/>
      <c r="EJ955" s="64"/>
      <c r="EK955" s="64"/>
      <c r="EL955" s="64"/>
    </row>
    <row r="956" spans="1:142" s="30" customFormat="1">
      <c r="B956" s="31" t="s">
        <v>884</v>
      </c>
      <c r="C956" s="30" t="s">
        <v>506</v>
      </c>
      <c r="D956" s="37"/>
      <c r="E956" s="16"/>
      <c r="F956" s="16"/>
      <c r="G956" s="16"/>
      <c r="H956" s="16"/>
      <c r="I956" s="64">
        <v>3.7</v>
      </c>
      <c r="J956" s="64">
        <v>4</v>
      </c>
      <c r="K956" s="64">
        <v>0.51239999999999997</v>
      </c>
      <c r="L956" s="64">
        <v>75.209999999999994</v>
      </c>
      <c r="M956" s="64">
        <v>5.79E-2</v>
      </c>
      <c r="N956" s="64">
        <v>8.2500000000000004E-2</v>
      </c>
      <c r="O956" s="64">
        <v>0.6421</v>
      </c>
      <c r="P956" s="64">
        <v>0.1143</v>
      </c>
      <c r="Q956" s="64">
        <v>12.17</v>
      </c>
      <c r="R956" s="64">
        <v>2.5499999999999998E-2</v>
      </c>
      <c r="S956" s="64">
        <v>96.514700000000005</v>
      </c>
      <c r="T956" s="31"/>
      <c r="V956" s="64">
        <f t="shared" si="1335"/>
        <v>3.8336129107793946</v>
      </c>
      <c r="W956" s="64"/>
      <c r="X956" s="64">
        <f t="shared" si="1336"/>
        <v>4.144446390031777</v>
      </c>
      <c r="Y956" s="64"/>
      <c r="Z956" s="64">
        <f t="shared" si="1337"/>
        <v>0.53090358256307058</v>
      </c>
      <c r="AA956" s="64"/>
      <c r="AB956" s="64">
        <f t="shared" si="1338"/>
        <v>77.925953248572483</v>
      </c>
      <c r="AC956" s="64"/>
      <c r="AD956" s="64">
        <f t="shared" si="1339"/>
        <v>5.999086149570998E-2</v>
      </c>
      <c r="AE956" s="64"/>
      <c r="AF956" s="64">
        <f t="shared" si="1340"/>
        <v>8.5479206794405405E-2</v>
      </c>
      <c r="AG956" s="64"/>
      <c r="AH956" s="64">
        <f t="shared" si="1341"/>
        <v>0.66528725675985101</v>
      </c>
      <c r="AI956" s="64"/>
      <c r="AJ956" s="64">
        <f t="shared" si="1342"/>
        <v>0.11842755559515804</v>
      </c>
      <c r="AK956" s="64"/>
      <c r="AL956" s="64">
        <f t="shared" si="1343"/>
        <v>12.609478141671682</v>
      </c>
      <c r="AM956" s="64"/>
      <c r="AN956" s="64">
        <f t="shared" si="1344"/>
        <v>2.6420845736452581E-2</v>
      </c>
      <c r="AO956" s="64"/>
      <c r="AP956" s="64">
        <f t="shared" si="1345"/>
        <v>7.9780593008111715</v>
      </c>
      <c r="AQ956" s="64">
        <f t="shared" si="1279"/>
        <v>1.4475000000000002E-2</v>
      </c>
      <c r="AR956" s="64">
        <f t="shared" si="1280"/>
        <v>1298.963730569948</v>
      </c>
      <c r="AS956" s="64">
        <f t="shared" si="1281"/>
        <v>18.802499999999998</v>
      </c>
      <c r="AT956" s="64">
        <f t="shared" si="1282"/>
        <v>0.12848465971032549</v>
      </c>
      <c r="AU956" s="64">
        <f t="shared" si="1283"/>
        <v>6.21090909090909</v>
      </c>
      <c r="AV956" s="64">
        <f t="shared" si="1284"/>
        <v>8.8497409326424847</v>
      </c>
      <c r="AW956" s="64">
        <f t="shared" si="1285"/>
        <v>6.8129238133226959E-3</v>
      </c>
      <c r="AX956" s="64">
        <f t="shared" si="1286"/>
        <v>13.867876954109933</v>
      </c>
      <c r="AY956" s="64"/>
      <c r="AZ956" s="64"/>
      <c r="BA956" s="64"/>
      <c r="BB956" s="64"/>
      <c r="BC956" s="64"/>
      <c r="BD956" s="64"/>
      <c r="BE956" s="64"/>
      <c r="BF956" s="64"/>
      <c r="BG956" s="64"/>
      <c r="BH956" s="64"/>
      <c r="BI956" s="64"/>
      <c r="BJ956" s="64"/>
      <c r="BK956" s="64"/>
      <c r="BL956" s="64"/>
      <c r="BM956" s="64"/>
      <c r="BN956" s="64"/>
      <c r="BO956" s="64"/>
      <c r="BP956" s="64"/>
      <c r="BQ956" s="64"/>
      <c r="BR956" s="64"/>
      <c r="BS956" s="64"/>
      <c r="BT956" s="64"/>
      <c r="BU956" s="64"/>
      <c r="BV956" s="64"/>
      <c r="BW956" s="64"/>
      <c r="BX956" s="64"/>
      <c r="BY956" s="64"/>
      <c r="BZ956" s="64"/>
      <c r="CA956" s="64"/>
      <c r="CB956" s="64"/>
      <c r="CC956" s="64"/>
      <c r="CD956" s="64"/>
      <c r="CE956" s="64"/>
      <c r="CF956" s="64"/>
      <c r="CG956" s="64"/>
      <c r="CH956" s="64"/>
      <c r="CI956" s="64"/>
      <c r="CJ956" s="64"/>
      <c r="CK956" s="64"/>
      <c r="CL956" s="64"/>
      <c r="CM956" s="64"/>
      <c r="CN956" s="64"/>
      <c r="CO956" s="64"/>
      <c r="CP956" s="64"/>
      <c r="CQ956" s="64"/>
      <c r="CR956" s="64"/>
      <c r="CS956" s="64"/>
      <c r="CT956" s="64"/>
      <c r="CU956" s="64"/>
      <c r="CV956" s="64"/>
      <c r="CW956" s="64"/>
      <c r="CX956" s="64"/>
      <c r="CY956" s="64"/>
      <c r="CZ956" s="64"/>
      <c r="DA956" s="64"/>
      <c r="DB956" s="64"/>
      <c r="DC956" s="64"/>
      <c r="DD956" s="64"/>
      <c r="DE956" s="64"/>
      <c r="DF956" s="64"/>
      <c r="DG956" s="64"/>
      <c r="DH956" s="64"/>
      <c r="DI956" s="64"/>
      <c r="DJ956" s="64"/>
      <c r="DK956" s="64"/>
      <c r="DL956" s="64"/>
      <c r="DM956" s="64"/>
      <c r="DN956" s="64"/>
      <c r="DO956" s="64"/>
      <c r="DP956" s="64"/>
      <c r="DQ956" s="64"/>
      <c r="DR956" s="64"/>
      <c r="DS956" s="64"/>
      <c r="DT956" s="64"/>
      <c r="DU956" s="64"/>
      <c r="DV956" s="64"/>
      <c r="DW956" s="64"/>
      <c r="DX956" s="64"/>
      <c r="DY956" s="64"/>
      <c r="DZ956" s="64"/>
      <c r="EA956" s="64"/>
      <c r="EB956" s="64"/>
      <c r="EC956" s="64"/>
      <c r="ED956" s="64"/>
      <c r="EE956" s="64"/>
      <c r="EF956" s="64"/>
      <c r="EG956" s="64"/>
      <c r="EH956" s="64"/>
      <c r="EI956" s="64"/>
      <c r="EJ956" s="64"/>
      <c r="EK956" s="64"/>
      <c r="EL956" s="64"/>
    </row>
    <row r="957" spans="1:142" s="30" customFormat="1">
      <c r="B957" s="31" t="s">
        <v>885</v>
      </c>
      <c r="C957" s="30" t="s">
        <v>506</v>
      </c>
      <c r="D957" s="37"/>
      <c r="E957" s="16"/>
      <c r="F957" s="16"/>
      <c r="G957" s="16"/>
      <c r="H957" s="16"/>
      <c r="I957" s="64">
        <v>3.52</v>
      </c>
      <c r="J957" s="64">
        <v>3.92</v>
      </c>
      <c r="K957" s="64">
        <v>0.5554</v>
      </c>
      <c r="L957" s="64">
        <v>74.88</v>
      </c>
      <c r="M957" s="64">
        <v>8.9800000000000005E-2</v>
      </c>
      <c r="N957" s="64">
        <v>6.5799999999999997E-2</v>
      </c>
      <c r="O957" s="64">
        <v>0.63949999999999996</v>
      </c>
      <c r="P957" s="64">
        <v>0</v>
      </c>
      <c r="Q957" s="64">
        <v>12.24</v>
      </c>
      <c r="R957" s="64">
        <v>1.3299999999999999E-2</v>
      </c>
      <c r="S957" s="64">
        <v>95.923900000000003</v>
      </c>
      <c r="T957" s="31"/>
      <c r="V957" s="64">
        <f t="shared" si="1335"/>
        <v>3.669575569800644</v>
      </c>
      <c r="W957" s="64"/>
      <c r="X957" s="64">
        <f t="shared" si="1336"/>
        <v>4.0865727936416265</v>
      </c>
      <c r="Y957" s="64"/>
      <c r="Z957" s="64">
        <f t="shared" si="1337"/>
        <v>0.57900064530320383</v>
      </c>
      <c r="AA957" s="64"/>
      <c r="AB957" s="64">
        <f t="shared" si="1338"/>
        <v>78.06188030303187</v>
      </c>
      <c r="AC957" s="64"/>
      <c r="AD957" s="64">
        <f t="shared" si="1339"/>
        <v>9.3615876752300514E-2</v>
      </c>
      <c r="AE957" s="64"/>
      <c r="AF957" s="64">
        <f t="shared" si="1340"/>
        <v>6.8596043321841577E-2</v>
      </c>
      <c r="AG957" s="64"/>
      <c r="AH957" s="64">
        <f t="shared" si="1341"/>
        <v>0.66667431161577029</v>
      </c>
      <c r="AI957" s="64"/>
      <c r="AJ957" s="64">
        <f t="shared" si="1342"/>
        <v>0</v>
      </c>
      <c r="AK957" s="64"/>
      <c r="AL957" s="64">
        <f t="shared" si="1343"/>
        <v>12.760115049534058</v>
      </c>
      <c r="AM957" s="64"/>
      <c r="AN957" s="64">
        <f t="shared" si="1344"/>
        <v>1.3865157692712659E-2</v>
      </c>
      <c r="AO957" s="64"/>
      <c r="AP957" s="64">
        <f t="shared" si="1345"/>
        <v>7.7561483634422705</v>
      </c>
      <c r="AQ957" s="64">
        <f t="shared" si="1279"/>
        <v>2.290816326530612E-2</v>
      </c>
      <c r="AR957" s="64">
        <f t="shared" si="1280"/>
        <v>833.85300668151444</v>
      </c>
      <c r="AS957" s="64">
        <f t="shared" si="1281"/>
        <v>19.102040816326525</v>
      </c>
      <c r="AT957" s="64">
        <f t="shared" si="1282"/>
        <v>0.10289288506645818</v>
      </c>
      <c r="AU957" s="64">
        <f t="shared" si="1283"/>
        <v>8.4407294832826754</v>
      </c>
      <c r="AV957" s="64">
        <f t="shared" si="1284"/>
        <v>6.1848552338530061</v>
      </c>
      <c r="AW957" s="64">
        <f t="shared" si="1285"/>
        <v>7.4172008547008549E-3</v>
      </c>
      <c r="AX957" s="64">
        <f t="shared" si="1286"/>
        <v>10.592401802962009</v>
      </c>
      <c r="AY957" s="64"/>
      <c r="AZ957" s="64"/>
      <c r="BA957" s="64"/>
      <c r="BB957" s="64"/>
      <c r="BC957" s="64"/>
      <c r="BD957" s="64"/>
      <c r="BE957" s="64"/>
      <c r="BF957" s="64"/>
      <c r="BG957" s="64"/>
      <c r="BH957" s="64"/>
      <c r="BI957" s="64"/>
      <c r="BJ957" s="64"/>
      <c r="BK957" s="64"/>
      <c r="BL957" s="64"/>
      <c r="BM957" s="64"/>
      <c r="BN957" s="64"/>
      <c r="BO957" s="64"/>
      <c r="BP957" s="64"/>
      <c r="BQ957" s="64"/>
      <c r="BR957" s="64"/>
      <c r="BS957" s="64"/>
      <c r="BT957" s="64"/>
      <c r="BU957" s="64"/>
      <c r="BV957" s="64"/>
      <c r="BW957" s="64"/>
      <c r="BX957" s="64"/>
      <c r="BY957" s="64"/>
      <c r="BZ957" s="64"/>
      <c r="CA957" s="64"/>
      <c r="CB957" s="64"/>
      <c r="CC957" s="64"/>
      <c r="CD957" s="64"/>
      <c r="CE957" s="64"/>
      <c r="CF957" s="64"/>
      <c r="CG957" s="64"/>
      <c r="CH957" s="64"/>
      <c r="CI957" s="64"/>
      <c r="CJ957" s="64"/>
      <c r="CK957" s="64"/>
      <c r="CL957" s="64"/>
      <c r="CM957" s="64"/>
      <c r="CN957" s="64"/>
      <c r="CO957" s="64"/>
      <c r="CP957" s="64"/>
      <c r="CQ957" s="64"/>
      <c r="CR957" s="64"/>
      <c r="CS957" s="64"/>
      <c r="CT957" s="64"/>
      <c r="CU957" s="64"/>
      <c r="CV957" s="64"/>
      <c r="CW957" s="64"/>
      <c r="CX957" s="64"/>
      <c r="CY957" s="64"/>
      <c r="CZ957" s="64"/>
      <c r="DA957" s="64"/>
      <c r="DB957" s="64"/>
      <c r="DC957" s="64"/>
      <c r="DD957" s="64"/>
      <c r="DE957" s="64"/>
      <c r="DF957" s="64"/>
      <c r="DG957" s="64"/>
      <c r="DH957" s="64"/>
      <c r="DI957" s="64"/>
      <c r="DJ957" s="64"/>
      <c r="DK957" s="64"/>
      <c r="DL957" s="64"/>
      <c r="DM957" s="64"/>
      <c r="DN957" s="64"/>
      <c r="DO957" s="64"/>
      <c r="DP957" s="64"/>
      <c r="DQ957" s="64"/>
      <c r="DR957" s="64"/>
      <c r="DS957" s="64"/>
      <c r="DT957" s="64"/>
      <c r="DU957" s="64"/>
      <c r="DV957" s="64"/>
      <c r="DW957" s="64"/>
      <c r="DX957" s="64"/>
      <c r="DY957" s="64"/>
      <c r="DZ957" s="64"/>
      <c r="EA957" s="64"/>
      <c r="EB957" s="64"/>
      <c r="EC957" s="64"/>
      <c r="ED957" s="64"/>
      <c r="EE957" s="64"/>
      <c r="EF957" s="64"/>
      <c r="EG957" s="64"/>
      <c r="EH957" s="64"/>
      <c r="EI957" s="64"/>
      <c r="EJ957" s="64"/>
      <c r="EK957" s="64"/>
      <c r="EL957" s="64"/>
    </row>
    <row r="958" spans="1:142" s="30" customFormat="1">
      <c r="B958" s="31" t="s">
        <v>886</v>
      </c>
      <c r="C958" s="30" t="s">
        <v>506</v>
      </c>
      <c r="D958" s="37"/>
      <c r="E958" s="16"/>
      <c r="F958" s="16"/>
      <c r="G958" s="16"/>
      <c r="H958" s="16"/>
      <c r="I958" s="64">
        <v>3.76</v>
      </c>
      <c r="J958" s="64">
        <v>4.0199999999999996</v>
      </c>
      <c r="K958" s="64">
        <v>0.48320000000000002</v>
      </c>
      <c r="L958" s="64">
        <v>74.14</v>
      </c>
      <c r="M958" s="64">
        <v>0.13</v>
      </c>
      <c r="N958" s="64">
        <v>7.0400000000000004E-2</v>
      </c>
      <c r="O958" s="64">
        <v>0.62890000000000001</v>
      </c>
      <c r="P958" s="64">
        <v>0</v>
      </c>
      <c r="Q958" s="64">
        <v>12.22</v>
      </c>
      <c r="R958" s="64">
        <v>3.4500000000000003E-2</v>
      </c>
      <c r="S958" s="64">
        <v>95.486999999999995</v>
      </c>
      <c r="T958" s="31"/>
      <c r="V958" s="64">
        <f t="shared" si="1335"/>
        <v>3.9377087980562795</v>
      </c>
      <c r="W958" s="64"/>
      <c r="X958" s="64">
        <f t="shared" si="1336"/>
        <v>4.2099971723899587</v>
      </c>
      <c r="Y958" s="64"/>
      <c r="Z958" s="64">
        <f t="shared" si="1337"/>
        <v>0.50603747106936026</v>
      </c>
      <c r="AA958" s="64"/>
      <c r="AB958" s="64">
        <f t="shared" si="1338"/>
        <v>77.644077204226761</v>
      </c>
      <c r="AC958" s="64"/>
      <c r="AD958" s="64">
        <f t="shared" si="1339"/>
        <v>0.13614418716683946</v>
      </c>
      <c r="AE958" s="64"/>
      <c r="AF958" s="64">
        <f t="shared" si="1340"/>
        <v>7.3727313665734609E-2</v>
      </c>
      <c r="AG958" s="64"/>
      <c r="AH958" s="64">
        <f t="shared" si="1341"/>
        <v>0.65862368699404106</v>
      </c>
      <c r="AI958" s="64"/>
      <c r="AJ958" s="64">
        <f t="shared" si="1342"/>
        <v>0</v>
      </c>
      <c r="AK958" s="64"/>
      <c r="AL958" s="64">
        <f t="shared" si="1343"/>
        <v>12.797553593682911</v>
      </c>
      <c r="AM958" s="64"/>
      <c r="AN958" s="64">
        <f t="shared" si="1344"/>
        <v>3.6130572748122786E-2</v>
      </c>
      <c r="AO958" s="64"/>
      <c r="AP958" s="64">
        <f t="shared" si="1345"/>
        <v>8.1477059704462391</v>
      </c>
      <c r="AQ958" s="64">
        <f t="shared" si="1279"/>
        <v>3.2338308457711441E-2</v>
      </c>
      <c r="AR958" s="64">
        <f t="shared" si="1280"/>
        <v>570.30769230769238</v>
      </c>
      <c r="AS958" s="64">
        <f t="shared" si="1281"/>
        <v>18.442786069651742</v>
      </c>
      <c r="AT958" s="64">
        <f t="shared" si="1282"/>
        <v>0.11194148513277152</v>
      </c>
      <c r="AU958" s="64">
        <f t="shared" si="1283"/>
        <v>6.8636363636363633</v>
      </c>
      <c r="AV958" s="64">
        <f t="shared" si="1284"/>
        <v>3.7169230769230772</v>
      </c>
      <c r="AW958" s="64">
        <f t="shared" si="1285"/>
        <v>6.517399514432155E-3</v>
      </c>
      <c r="AX958" s="64">
        <f t="shared" si="1286"/>
        <v>12.716763005780349</v>
      </c>
      <c r="AY958" s="64"/>
      <c r="AZ958" s="64"/>
      <c r="BA958" s="64"/>
      <c r="BB958" s="64"/>
      <c r="BC958" s="64"/>
      <c r="BD958" s="64"/>
      <c r="BE958" s="64"/>
      <c r="BF958" s="64"/>
      <c r="BG958" s="64"/>
      <c r="BH958" s="64"/>
      <c r="BI958" s="64"/>
      <c r="BJ958" s="64"/>
      <c r="BK958" s="64"/>
      <c r="BL958" s="64"/>
      <c r="BM958" s="64"/>
      <c r="BN958" s="64"/>
      <c r="BO958" s="64"/>
      <c r="BP958" s="64"/>
      <c r="BQ958" s="64"/>
      <c r="BR958" s="64"/>
      <c r="BS958" s="64"/>
      <c r="BT958" s="64"/>
      <c r="BU958" s="64"/>
      <c r="BV958" s="64"/>
      <c r="BW958" s="64"/>
      <c r="BX958" s="64"/>
      <c r="BY958" s="64"/>
      <c r="BZ958" s="64"/>
      <c r="CA958" s="64"/>
      <c r="CB958" s="64"/>
      <c r="CC958" s="64"/>
      <c r="CD958" s="64"/>
      <c r="CE958" s="64"/>
      <c r="CF958" s="64"/>
      <c r="CG958" s="64"/>
      <c r="CH958" s="64"/>
      <c r="CI958" s="64"/>
      <c r="CJ958" s="64"/>
      <c r="CK958" s="64"/>
      <c r="CL958" s="64"/>
      <c r="CM958" s="64"/>
      <c r="CN958" s="64"/>
      <c r="CO958" s="64"/>
      <c r="CP958" s="64"/>
      <c r="CQ958" s="64"/>
      <c r="CR958" s="64"/>
      <c r="CS958" s="64"/>
      <c r="CT958" s="64"/>
      <c r="CU958" s="64"/>
      <c r="CV958" s="64"/>
      <c r="CW958" s="64"/>
      <c r="CX958" s="64"/>
      <c r="CY958" s="64"/>
      <c r="CZ958" s="64"/>
      <c r="DA958" s="64"/>
      <c r="DB958" s="64"/>
      <c r="DC958" s="64"/>
      <c r="DD958" s="64"/>
      <c r="DE958" s="64"/>
      <c r="DF958" s="64"/>
      <c r="DG958" s="64"/>
      <c r="DH958" s="64"/>
      <c r="DI958" s="64"/>
      <c r="DJ958" s="64"/>
      <c r="DK958" s="64"/>
      <c r="DL958" s="64"/>
      <c r="DM958" s="64"/>
      <c r="DN958" s="64"/>
      <c r="DO958" s="64"/>
      <c r="DP958" s="64"/>
      <c r="DQ958" s="64"/>
      <c r="DR958" s="64"/>
      <c r="DS958" s="64"/>
      <c r="DT958" s="64"/>
      <c r="DU958" s="64"/>
      <c r="DV958" s="64"/>
      <c r="DW958" s="64"/>
      <c r="DX958" s="64"/>
      <c r="DY958" s="64"/>
      <c r="DZ958" s="64"/>
      <c r="EA958" s="64"/>
      <c r="EB958" s="64"/>
      <c r="EC958" s="64"/>
      <c r="ED958" s="64"/>
      <c r="EE958" s="64"/>
      <c r="EF958" s="64"/>
      <c r="EG958" s="64"/>
      <c r="EH958" s="64"/>
      <c r="EI958" s="64"/>
      <c r="EJ958" s="64"/>
      <c r="EK958" s="64"/>
      <c r="EL958" s="64"/>
    </row>
    <row r="959" spans="1:142" s="30" customFormat="1">
      <c r="B959" s="31" t="s">
        <v>887</v>
      </c>
      <c r="C959" s="30" t="s">
        <v>506</v>
      </c>
      <c r="D959" s="37"/>
      <c r="E959" s="16"/>
      <c r="F959" s="16"/>
      <c r="G959" s="16"/>
      <c r="H959" s="16"/>
      <c r="I959" s="64">
        <v>3.73</v>
      </c>
      <c r="J959" s="64">
        <v>3.97</v>
      </c>
      <c r="K959" s="64">
        <v>0.503</v>
      </c>
      <c r="L959" s="64">
        <v>74.510000000000005</v>
      </c>
      <c r="M959" s="64">
        <v>6.4199999999999993E-2</v>
      </c>
      <c r="N959" s="64">
        <v>9.9099999999999994E-2</v>
      </c>
      <c r="O959" s="64">
        <v>0.61990000000000001</v>
      </c>
      <c r="P959" s="64">
        <v>5.4699999999999999E-2</v>
      </c>
      <c r="Q959" s="64">
        <v>12.18</v>
      </c>
      <c r="R959" s="64">
        <v>2.87E-2</v>
      </c>
      <c r="S959" s="64">
        <v>95.759699999999995</v>
      </c>
      <c r="T959" s="31"/>
      <c r="V959" s="64">
        <f t="shared" si="1335"/>
        <v>3.8951667559526606</v>
      </c>
      <c r="W959" s="64"/>
      <c r="X959" s="64">
        <f t="shared" si="1336"/>
        <v>4.1457941075421081</v>
      </c>
      <c r="Y959" s="64"/>
      <c r="Z959" s="64">
        <f t="shared" si="1337"/>
        <v>0.52527315770621674</v>
      </c>
      <c r="AA959" s="64"/>
      <c r="AB959" s="64">
        <f t="shared" si="1338"/>
        <v>77.809349862207171</v>
      </c>
      <c r="AC959" s="64"/>
      <c r="AD959" s="64">
        <f t="shared" si="1339"/>
        <v>6.7042816550177159E-2</v>
      </c>
      <c r="AE959" s="64"/>
      <c r="AF959" s="64">
        <f t="shared" si="1340"/>
        <v>0.10348821059380929</v>
      </c>
      <c r="AG959" s="64"/>
      <c r="AH959" s="64">
        <f t="shared" si="1341"/>
        <v>0.64734956354291007</v>
      </c>
      <c r="AI959" s="64"/>
      <c r="AJ959" s="64">
        <f t="shared" si="1342"/>
        <v>5.7122150549761538E-2</v>
      </c>
      <c r="AK959" s="64"/>
      <c r="AL959" s="64">
        <f t="shared" si="1343"/>
        <v>12.719338093164453</v>
      </c>
      <c r="AM959" s="64"/>
      <c r="AN959" s="64">
        <f t="shared" si="1344"/>
        <v>2.9970854127571413E-2</v>
      </c>
      <c r="AO959" s="64"/>
      <c r="AP959" s="64">
        <f t="shared" si="1345"/>
        <v>8.0409608634947691</v>
      </c>
      <c r="AQ959" s="64">
        <f t="shared" si="1279"/>
        <v>1.6171284634760703E-2</v>
      </c>
      <c r="AR959" s="64">
        <f t="shared" si="1280"/>
        <v>1160.5919003115266</v>
      </c>
      <c r="AS959" s="64">
        <f t="shared" si="1281"/>
        <v>18.768261964735515</v>
      </c>
      <c r="AT959" s="64">
        <f t="shared" si="1282"/>
        <v>0.15986449427326987</v>
      </c>
      <c r="AU959" s="64">
        <f t="shared" si="1283"/>
        <v>5.0756811301715441</v>
      </c>
      <c r="AV959" s="64">
        <f t="shared" si="1284"/>
        <v>7.8348909657320878</v>
      </c>
      <c r="AW959" s="64">
        <f t="shared" si="1285"/>
        <v>6.7507717084955045E-3</v>
      </c>
      <c r="AX959" s="64">
        <f t="shared" si="1286"/>
        <v>16.459059956817804</v>
      </c>
      <c r="AY959" s="64"/>
      <c r="AZ959" s="64"/>
      <c r="BA959" s="64"/>
      <c r="BB959" s="64"/>
      <c r="BC959" s="64"/>
      <c r="BD959" s="64"/>
      <c r="BE959" s="64"/>
      <c r="BF959" s="64"/>
      <c r="BG959" s="64"/>
      <c r="BH959" s="64"/>
      <c r="BI959" s="64"/>
      <c r="BJ959" s="64"/>
      <c r="BK959" s="64"/>
      <c r="BL959" s="64"/>
      <c r="BM959" s="64"/>
      <c r="BN959" s="64"/>
      <c r="BO959" s="64"/>
      <c r="BP959" s="64"/>
      <c r="BQ959" s="64"/>
      <c r="BR959" s="64"/>
      <c r="BS959" s="64"/>
      <c r="BT959" s="64"/>
      <c r="BU959" s="64"/>
      <c r="BV959" s="64"/>
      <c r="BW959" s="64"/>
      <c r="BX959" s="64"/>
      <c r="BY959" s="64"/>
      <c r="BZ959" s="64"/>
      <c r="CA959" s="64"/>
      <c r="CB959" s="64"/>
      <c r="CC959" s="64"/>
      <c r="CD959" s="64"/>
      <c r="CE959" s="64"/>
      <c r="CF959" s="64"/>
      <c r="CG959" s="64"/>
      <c r="CH959" s="64"/>
      <c r="CI959" s="64"/>
      <c r="CJ959" s="64"/>
      <c r="CK959" s="64"/>
      <c r="CL959" s="64"/>
      <c r="CM959" s="64"/>
      <c r="CN959" s="64"/>
      <c r="CO959" s="64"/>
      <c r="CP959" s="64"/>
      <c r="CQ959" s="64"/>
      <c r="CR959" s="64"/>
      <c r="CS959" s="64"/>
      <c r="CT959" s="64"/>
      <c r="CU959" s="64"/>
      <c r="CV959" s="64"/>
      <c r="CW959" s="64"/>
      <c r="CX959" s="64"/>
      <c r="CY959" s="64"/>
      <c r="CZ959" s="64"/>
      <c r="DA959" s="64"/>
      <c r="DB959" s="64"/>
      <c r="DC959" s="64"/>
      <c r="DD959" s="64"/>
      <c r="DE959" s="64"/>
      <c r="DF959" s="64"/>
      <c r="DG959" s="64"/>
      <c r="DH959" s="64"/>
      <c r="DI959" s="64"/>
      <c r="DJ959" s="64"/>
      <c r="DK959" s="64"/>
      <c r="DL959" s="64"/>
      <c r="DM959" s="64"/>
      <c r="DN959" s="64"/>
      <c r="DO959" s="64"/>
      <c r="DP959" s="64"/>
      <c r="DQ959" s="64"/>
      <c r="DR959" s="64"/>
      <c r="DS959" s="64"/>
      <c r="DT959" s="64"/>
      <c r="DU959" s="64"/>
      <c r="DV959" s="64"/>
      <c r="DW959" s="64"/>
      <c r="DX959" s="64"/>
      <c r="DY959" s="64"/>
      <c r="DZ959" s="64"/>
      <c r="EA959" s="64"/>
      <c r="EB959" s="64"/>
      <c r="EC959" s="64"/>
      <c r="ED959" s="64"/>
      <c r="EE959" s="64"/>
      <c r="EF959" s="64"/>
      <c r="EG959" s="64"/>
      <c r="EH959" s="64"/>
      <c r="EI959" s="64"/>
      <c r="EJ959" s="64"/>
      <c r="EK959" s="64"/>
      <c r="EL959" s="64"/>
    </row>
    <row r="960" spans="1:142" s="30" customFormat="1">
      <c r="B960" s="31" t="s">
        <v>888</v>
      </c>
      <c r="C960" s="30" t="s">
        <v>506</v>
      </c>
      <c r="D960" s="37"/>
      <c r="E960" s="16"/>
      <c r="F960" s="16"/>
      <c r="G960" s="16"/>
      <c r="H960" s="16"/>
      <c r="I960" s="64">
        <v>3.61</v>
      </c>
      <c r="J960" s="64">
        <v>3.98</v>
      </c>
      <c r="K960" s="64">
        <v>0.53790000000000004</v>
      </c>
      <c r="L960" s="64">
        <v>75.05</v>
      </c>
      <c r="M960" s="64">
        <v>7.1499999999999994E-2</v>
      </c>
      <c r="N960" s="64">
        <v>9.2700000000000005E-2</v>
      </c>
      <c r="O960" s="64">
        <v>0.65229999999999999</v>
      </c>
      <c r="P960" s="64">
        <v>7.2400000000000006E-2</v>
      </c>
      <c r="Q960" s="64">
        <v>12.25</v>
      </c>
      <c r="R960" s="64">
        <v>3.39E-2</v>
      </c>
      <c r="S960" s="64">
        <v>96.350800000000007</v>
      </c>
      <c r="T960" s="31"/>
      <c r="V960" s="64">
        <f t="shared" si="1335"/>
        <v>3.7467255072090735</v>
      </c>
      <c r="W960" s="64"/>
      <c r="X960" s="64">
        <f t="shared" si="1336"/>
        <v>4.1307389248454607</v>
      </c>
      <c r="Y960" s="64"/>
      <c r="Z960" s="64">
        <f t="shared" si="1337"/>
        <v>0.55827247931516921</v>
      </c>
      <c r="AA960" s="64"/>
      <c r="AB960" s="64">
        <f t="shared" si="1338"/>
        <v>77.892451334083361</v>
      </c>
      <c r="AC960" s="64"/>
      <c r="AD960" s="64">
        <f t="shared" si="1339"/>
        <v>7.4207998272977485E-2</v>
      </c>
      <c r="AE960" s="64"/>
      <c r="AF960" s="64">
        <f t="shared" si="1340"/>
        <v>9.6210929229440745E-2</v>
      </c>
      <c r="AG960" s="64"/>
      <c r="AH960" s="64">
        <f t="shared" si="1341"/>
        <v>0.6770052765519331</v>
      </c>
      <c r="AI960" s="64"/>
      <c r="AJ960" s="64">
        <f t="shared" si="1342"/>
        <v>7.5142084964525471E-2</v>
      </c>
      <c r="AK960" s="64"/>
      <c r="AL960" s="64">
        <f t="shared" si="1343"/>
        <v>12.713957746069571</v>
      </c>
      <c r="AM960" s="64"/>
      <c r="AN960" s="64">
        <f t="shared" si="1344"/>
        <v>3.5183932048306811E-2</v>
      </c>
      <c r="AO960" s="64"/>
      <c r="AP960" s="64">
        <f t="shared" si="1345"/>
        <v>7.8774644320545342</v>
      </c>
      <c r="AQ960" s="64">
        <f t="shared" si="1279"/>
        <v>1.7964824120603011E-2</v>
      </c>
      <c r="AR960" s="64">
        <f t="shared" si="1280"/>
        <v>1049.6503496503497</v>
      </c>
      <c r="AS960" s="64">
        <f t="shared" si="1281"/>
        <v>18.856783919597987</v>
      </c>
      <c r="AT960" s="64">
        <f t="shared" si="1282"/>
        <v>0.14211252491185036</v>
      </c>
      <c r="AU960" s="64">
        <f t="shared" si="1283"/>
        <v>5.8025889967637552</v>
      </c>
      <c r="AV960" s="64">
        <f t="shared" si="1284"/>
        <v>7.5230769230769248</v>
      </c>
      <c r="AW960" s="64">
        <f t="shared" si="1285"/>
        <v>7.1672218520986023E-3</v>
      </c>
      <c r="AX960" s="64">
        <f t="shared" si="1286"/>
        <v>14.700285442435773</v>
      </c>
      <c r="AY960" s="64"/>
      <c r="AZ960" s="64"/>
      <c r="BA960" s="64"/>
      <c r="BB960" s="64"/>
      <c r="BC960" s="64"/>
      <c r="BD960" s="64"/>
      <c r="BE960" s="64"/>
      <c r="BF960" s="64"/>
      <c r="BG960" s="64"/>
      <c r="BH960" s="64"/>
      <c r="BI960" s="64"/>
      <c r="BJ960" s="64"/>
      <c r="BK960" s="64"/>
      <c r="BL960" s="64"/>
      <c r="BM960" s="64"/>
      <c r="BN960" s="64"/>
      <c r="BO960" s="64"/>
      <c r="BP960" s="64"/>
      <c r="BQ960" s="64"/>
      <c r="BR960" s="64"/>
      <c r="BS960" s="64"/>
      <c r="BT960" s="64"/>
      <c r="BU960" s="64"/>
      <c r="BV960" s="64"/>
      <c r="BW960" s="64"/>
      <c r="BX960" s="64"/>
      <c r="BY960" s="64"/>
      <c r="BZ960" s="64"/>
      <c r="CA960" s="64"/>
      <c r="CB960" s="64"/>
      <c r="CC960" s="64"/>
      <c r="CD960" s="64"/>
      <c r="CE960" s="64"/>
      <c r="CF960" s="64"/>
      <c r="CG960" s="64"/>
      <c r="CH960" s="64"/>
      <c r="CI960" s="64"/>
      <c r="CJ960" s="64"/>
      <c r="CK960" s="64"/>
      <c r="CL960" s="64"/>
      <c r="CM960" s="64"/>
      <c r="CN960" s="64"/>
      <c r="CO960" s="64"/>
      <c r="CP960" s="64"/>
      <c r="CQ960" s="64"/>
      <c r="CR960" s="64"/>
      <c r="CS960" s="64"/>
      <c r="CT960" s="64"/>
      <c r="CU960" s="64"/>
      <c r="CV960" s="64"/>
      <c r="CW960" s="64"/>
      <c r="CX960" s="64"/>
      <c r="CY960" s="64"/>
      <c r="CZ960" s="64"/>
      <c r="DA960" s="64"/>
      <c r="DB960" s="64"/>
      <c r="DC960" s="64"/>
      <c r="DD960" s="64"/>
      <c r="DE960" s="64"/>
      <c r="DF960" s="64"/>
      <c r="DG960" s="64"/>
      <c r="DH960" s="64"/>
      <c r="DI960" s="64"/>
      <c r="DJ960" s="64"/>
      <c r="DK960" s="64"/>
      <c r="DL960" s="64"/>
      <c r="DM960" s="64"/>
      <c r="DN960" s="64"/>
      <c r="DO960" s="64"/>
      <c r="DP960" s="64"/>
      <c r="DQ960" s="64"/>
      <c r="DR960" s="64"/>
      <c r="DS960" s="64"/>
      <c r="DT960" s="64"/>
      <c r="DU960" s="64"/>
      <c r="DV960" s="64"/>
      <c r="DW960" s="64"/>
      <c r="DX960" s="64"/>
      <c r="DY960" s="64"/>
      <c r="DZ960" s="64"/>
      <c r="EA960" s="64"/>
      <c r="EB960" s="64"/>
      <c r="EC960" s="64"/>
      <c r="ED960" s="64"/>
      <c r="EE960" s="64"/>
      <c r="EF960" s="64"/>
      <c r="EG960" s="64"/>
      <c r="EH960" s="64"/>
      <c r="EI960" s="64"/>
      <c r="EJ960" s="64"/>
      <c r="EK960" s="64"/>
      <c r="EL960" s="64"/>
    </row>
    <row r="961" spans="1:142" s="30" customFormat="1">
      <c r="B961" s="31" t="s">
        <v>889</v>
      </c>
      <c r="C961" s="30" t="s">
        <v>506</v>
      </c>
      <c r="D961" s="37"/>
      <c r="E961" s="16"/>
      <c r="F961" s="16"/>
      <c r="G961" s="16"/>
      <c r="H961" s="16"/>
      <c r="I961" s="64">
        <v>3.69</v>
      </c>
      <c r="J961" s="64">
        <v>4.05</v>
      </c>
      <c r="K961" s="64">
        <v>0.5827</v>
      </c>
      <c r="L961" s="64">
        <v>74.510000000000005</v>
      </c>
      <c r="M961" s="64">
        <v>7.8700000000000006E-2</v>
      </c>
      <c r="N961" s="64">
        <v>6.8500000000000005E-2</v>
      </c>
      <c r="O961" s="64">
        <v>0.66920000000000002</v>
      </c>
      <c r="P961" s="64">
        <v>3.49E-2</v>
      </c>
      <c r="Q961" s="64">
        <v>12.01</v>
      </c>
      <c r="R961" s="64">
        <v>1.9300000000000001E-2</v>
      </c>
      <c r="S961" s="64">
        <v>95.713399999999993</v>
      </c>
      <c r="T961" s="31"/>
      <c r="V961" s="64">
        <f t="shared" si="1335"/>
        <v>3.8552595561332059</v>
      </c>
      <c r="W961" s="64"/>
      <c r="X961" s="64">
        <f t="shared" si="1336"/>
        <v>4.2313824396583968</v>
      </c>
      <c r="Y961" s="64"/>
      <c r="Z961" s="64">
        <f t="shared" si="1337"/>
        <v>0.60879667841702423</v>
      </c>
      <c r="AA961" s="64"/>
      <c r="AB961" s="64">
        <f t="shared" si="1338"/>
        <v>77.846989031838802</v>
      </c>
      <c r="AC961" s="64"/>
      <c r="AD961" s="64">
        <f t="shared" si="1339"/>
        <v>8.222464148175701E-2</v>
      </c>
      <c r="AE961" s="64"/>
      <c r="AF961" s="64">
        <f t="shared" si="1340"/>
        <v>7.1567826448543259E-2</v>
      </c>
      <c r="AG961" s="64"/>
      <c r="AH961" s="64">
        <f t="shared" si="1341"/>
        <v>0.69917064904182702</v>
      </c>
      <c r="AI961" s="64"/>
      <c r="AJ961" s="64">
        <f t="shared" si="1342"/>
        <v>3.6463023986192111E-2</v>
      </c>
      <c r="AK961" s="64"/>
      <c r="AL961" s="64">
        <f t="shared" si="1343"/>
        <v>12.547877308715394</v>
      </c>
      <c r="AM961" s="64"/>
      <c r="AN961" s="64">
        <f t="shared" si="1344"/>
        <v>2.0164365700100512E-2</v>
      </c>
      <c r="AO961" s="64"/>
      <c r="AP961" s="64">
        <f t="shared" si="1345"/>
        <v>8.0866419957916023</v>
      </c>
      <c r="AQ961" s="64">
        <f t="shared" si="1279"/>
        <v>1.9432098765432101E-2</v>
      </c>
      <c r="AR961" s="64">
        <f t="shared" si="1280"/>
        <v>946.75984752223621</v>
      </c>
      <c r="AS961" s="64">
        <f t="shared" si="1281"/>
        <v>18.397530864197531</v>
      </c>
      <c r="AT961" s="64">
        <f t="shared" si="1282"/>
        <v>0.10236102809324567</v>
      </c>
      <c r="AU961" s="64">
        <f t="shared" si="1283"/>
        <v>8.5065693430656939</v>
      </c>
      <c r="AV961" s="64">
        <f t="shared" si="1284"/>
        <v>7.4040660736975852</v>
      </c>
      <c r="AW961" s="64">
        <f t="shared" si="1285"/>
        <v>7.8204267883505586E-3</v>
      </c>
      <c r="AX961" s="64">
        <f t="shared" si="1286"/>
        <v>10.519041769041767</v>
      </c>
      <c r="AY961" s="64"/>
      <c r="AZ961" s="64"/>
      <c r="BA961" s="64"/>
      <c r="BB961" s="64"/>
      <c r="BC961" s="64"/>
      <c r="BD961" s="64"/>
      <c r="BE961" s="64"/>
      <c r="BF961" s="64"/>
      <c r="BG961" s="64"/>
      <c r="BH961" s="64"/>
      <c r="BI961" s="64"/>
      <c r="BJ961" s="64"/>
      <c r="BK961" s="64"/>
      <c r="BL961" s="64"/>
      <c r="BM961" s="64"/>
      <c r="BN961" s="64"/>
      <c r="BO961" s="64"/>
      <c r="BP961" s="64"/>
      <c r="BQ961" s="64"/>
      <c r="BR961" s="64"/>
      <c r="BS961" s="64"/>
      <c r="BT961" s="64"/>
      <c r="BU961" s="64"/>
      <c r="BV961" s="64"/>
      <c r="BW961" s="64"/>
      <c r="BX961" s="64"/>
      <c r="BY961" s="64"/>
      <c r="BZ961" s="64"/>
      <c r="CA961" s="64"/>
      <c r="CB961" s="64"/>
      <c r="CC961" s="64"/>
      <c r="CD961" s="64"/>
      <c r="CE961" s="64"/>
      <c r="CF961" s="64"/>
      <c r="CG961" s="64"/>
      <c r="CH961" s="64"/>
      <c r="CI961" s="64"/>
      <c r="CJ961" s="64"/>
      <c r="CK961" s="64"/>
      <c r="CL961" s="64"/>
      <c r="CM961" s="64"/>
      <c r="CN961" s="64"/>
      <c r="CO961" s="64"/>
      <c r="CP961" s="64"/>
      <c r="CQ961" s="64"/>
      <c r="CR961" s="64"/>
      <c r="CS961" s="64"/>
      <c r="CT961" s="64"/>
      <c r="CU961" s="64"/>
      <c r="CV961" s="64"/>
      <c r="CW961" s="64"/>
      <c r="CX961" s="64"/>
      <c r="CY961" s="64"/>
      <c r="CZ961" s="64"/>
      <c r="DA961" s="64"/>
      <c r="DB961" s="64"/>
      <c r="DC961" s="64"/>
      <c r="DD961" s="64"/>
      <c r="DE961" s="64"/>
      <c r="DF961" s="64"/>
      <c r="DG961" s="64"/>
      <c r="DH961" s="64"/>
      <c r="DI961" s="64"/>
      <c r="DJ961" s="64"/>
      <c r="DK961" s="64"/>
      <c r="DL961" s="64"/>
      <c r="DM961" s="64"/>
      <c r="DN961" s="64"/>
      <c r="DO961" s="64"/>
      <c r="DP961" s="64"/>
      <c r="DQ961" s="64"/>
      <c r="DR961" s="64"/>
      <c r="DS961" s="64"/>
      <c r="DT961" s="64"/>
      <c r="DU961" s="64"/>
      <c r="DV961" s="64"/>
      <c r="DW961" s="64"/>
      <c r="DX961" s="64"/>
      <c r="DY961" s="64"/>
      <c r="DZ961" s="64"/>
      <c r="EA961" s="64"/>
      <c r="EB961" s="64"/>
      <c r="EC961" s="64"/>
      <c r="ED961" s="64"/>
      <c r="EE961" s="64"/>
      <c r="EF961" s="64"/>
      <c r="EG961" s="64"/>
      <c r="EH961" s="64"/>
      <c r="EI961" s="64"/>
      <c r="EJ961" s="64"/>
      <c r="EK961" s="64"/>
      <c r="EL961" s="64"/>
    </row>
    <row r="962" spans="1:142" s="44" customFormat="1">
      <c r="B962" s="45" t="s">
        <v>890</v>
      </c>
      <c r="C962" s="40"/>
      <c r="D962" s="40"/>
      <c r="E962" s="91"/>
      <c r="F962" s="91"/>
      <c r="G962" s="91"/>
      <c r="H962" s="91"/>
      <c r="I962" s="72">
        <f t="shared" ref="I962:S962" si="1346">AVERAGE(I948:I961)</f>
        <v>3.7092857142857141</v>
      </c>
      <c r="J962" s="72">
        <f t="shared" si="1346"/>
        <v>3.9757142857142851</v>
      </c>
      <c r="K962" s="72">
        <f t="shared" si="1346"/>
        <v>0.52720714285714287</v>
      </c>
      <c r="L962" s="72">
        <f t="shared" si="1346"/>
        <v>74.566428571428574</v>
      </c>
      <c r="M962" s="72">
        <f t="shared" si="1346"/>
        <v>7.9985714285714285E-2</v>
      </c>
      <c r="N962" s="72">
        <f t="shared" si="1346"/>
        <v>7.5300000000000006E-2</v>
      </c>
      <c r="O962" s="72">
        <f t="shared" si="1346"/>
        <v>0.63964999999999994</v>
      </c>
      <c r="P962" s="72">
        <f t="shared" si="1346"/>
        <v>4.4792857142857148E-2</v>
      </c>
      <c r="Q962" s="72">
        <f t="shared" si="1346"/>
        <v>12.212142857142856</v>
      </c>
      <c r="R962" s="72">
        <f t="shared" si="1346"/>
        <v>1.6342857142857145E-2</v>
      </c>
      <c r="S962" s="72">
        <f t="shared" si="1346"/>
        <v>95.846914285714291</v>
      </c>
      <c r="T962" s="45"/>
      <c r="V962" s="72">
        <f>AVERAGE(V948:V961)</f>
        <v>3.8700776091895195</v>
      </c>
      <c r="W962" s="72"/>
      <c r="X962" s="72">
        <f>AVERAGE(X948:X961)</f>
        <v>4.1479267657862691</v>
      </c>
      <c r="Y962" s="72"/>
      <c r="Z962" s="72">
        <f>AVERAGE(Z948:Z961)</f>
        <v>0.55007230879158353</v>
      </c>
      <c r="AA962" s="72"/>
      <c r="AB962" s="72">
        <f>AVERAGE(AB948:AB961)</f>
        <v>77.797152990538436</v>
      </c>
      <c r="AC962" s="72"/>
      <c r="AD962" s="72">
        <f>AVERAGE(AD948:AD961)</f>
        <v>8.3486830815032304E-2</v>
      </c>
      <c r="AE962" s="72"/>
      <c r="AF962" s="72">
        <f>AVERAGE(AF948:AF961)</f>
        <v>7.8556882141224457E-2</v>
      </c>
      <c r="AG962" s="72"/>
      <c r="AH962" s="72">
        <f>AVERAGE(AH948:AH961)</f>
        <v>0.66740019934388051</v>
      </c>
      <c r="AI962" s="72"/>
      <c r="AJ962" s="72">
        <f>AVERAGE(AJ948:AJ961)</f>
        <v>4.6658920642553912E-2</v>
      </c>
      <c r="AK962" s="72"/>
      <c r="AL962" s="72">
        <f>AVERAGE(AL948:AL961)</f>
        <v>12.741557988457737</v>
      </c>
      <c r="AM962" s="72"/>
      <c r="AN962" s="72">
        <f>AVERAGE(AN948:AN961)</f>
        <v>1.7042406678797906E-2</v>
      </c>
      <c r="AO962" s="72"/>
      <c r="AP962" s="72">
        <f>AVERAGE(AP948:AP961)</f>
        <v>8.0180043749757886</v>
      </c>
      <c r="AQ962" s="72"/>
      <c r="AR962" s="72"/>
      <c r="AS962" s="72"/>
      <c r="AT962" s="72"/>
      <c r="AU962" s="72"/>
      <c r="AV962" s="72"/>
      <c r="AW962" s="72"/>
      <c r="AX962" s="72"/>
      <c r="AY962" s="70">
        <f>AVERAGE(AY948:AY951)</f>
        <v>40.379999999999995</v>
      </c>
      <c r="AZ962" s="70"/>
      <c r="BA962" s="70"/>
      <c r="BB962" s="70"/>
      <c r="BC962" s="70">
        <f t="shared" ref="BC962:BD962" si="1347">AVERAGE(BC948:BC951)</f>
        <v>4788.5</v>
      </c>
      <c r="BD962" s="70">
        <f t="shared" si="1347"/>
        <v>5.1899999999999995</v>
      </c>
      <c r="BE962" s="70"/>
      <c r="BF962" s="70"/>
      <c r="BG962" s="70">
        <f t="shared" ref="BG962" si="1348">AVERAGE(BG948:BG951)</f>
        <v>8.7675000000000001</v>
      </c>
      <c r="BH962" s="70"/>
      <c r="BI962" s="70">
        <f>AVERAGE(BI948:BI951)</f>
        <v>0.31950000000000001</v>
      </c>
      <c r="BJ962" s="70"/>
      <c r="BK962" s="70"/>
      <c r="BL962" s="70"/>
      <c r="BM962" s="70">
        <f t="shared" ref="BM962:BQ962" si="1349">AVERAGE(BM948:BM951)</f>
        <v>147.38749999999999</v>
      </c>
      <c r="BN962" s="70">
        <f t="shared" si="1349"/>
        <v>73.682500000000005</v>
      </c>
      <c r="BO962" s="70">
        <f t="shared" si="1349"/>
        <v>10.395</v>
      </c>
      <c r="BP962" s="70">
        <f t="shared" si="1349"/>
        <v>48.31</v>
      </c>
      <c r="BQ962" s="70">
        <f t="shared" si="1349"/>
        <v>6.6325000000000003</v>
      </c>
      <c r="BR962" s="70"/>
      <c r="BS962" s="70">
        <f t="shared" ref="BS962:ED962" si="1350">AVERAGE(BS948:BS951)</f>
        <v>7.0025000000000004</v>
      </c>
      <c r="BT962" s="70">
        <f t="shared" si="1350"/>
        <v>1135.3525</v>
      </c>
      <c r="BU962" s="70">
        <f t="shared" si="1350"/>
        <v>16.155000000000001</v>
      </c>
      <c r="BV962" s="70">
        <f t="shared" si="1350"/>
        <v>32.725000000000001</v>
      </c>
      <c r="BW962" s="70">
        <f t="shared" si="1350"/>
        <v>3.6</v>
      </c>
      <c r="BX962" s="70">
        <f t="shared" si="1350"/>
        <v>11.702500000000001</v>
      </c>
      <c r="BY962" s="70">
        <f t="shared" si="1350"/>
        <v>1.9824999999999999</v>
      </c>
      <c r="BZ962" s="70">
        <f t="shared" si="1350"/>
        <v>0.34925000000000006</v>
      </c>
      <c r="CA962" s="70">
        <f t="shared" si="1350"/>
        <v>1.7799999999999998</v>
      </c>
      <c r="CB962" s="70">
        <f t="shared" si="1350"/>
        <v>0.26774999999999999</v>
      </c>
      <c r="CC962" s="70">
        <f t="shared" si="1350"/>
        <v>1.6275000000000002</v>
      </c>
      <c r="CD962" s="70">
        <f t="shared" si="1350"/>
        <v>0.30874999999999997</v>
      </c>
      <c r="CE962" s="70">
        <f t="shared" si="1350"/>
        <v>0.96750000000000003</v>
      </c>
      <c r="CF962" s="70">
        <f t="shared" si="1350"/>
        <v>0.17950000000000002</v>
      </c>
      <c r="CG962" s="70">
        <f t="shared" si="1350"/>
        <v>1.1549999999999998</v>
      </c>
      <c r="CH962" s="70">
        <f t="shared" si="1350"/>
        <v>0.19825000000000001</v>
      </c>
      <c r="CI962" s="70">
        <f t="shared" si="1350"/>
        <v>2.0249999999999999</v>
      </c>
      <c r="CJ962" s="70">
        <f t="shared" si="1350"/>
        <v>0.61299999999999999</v>
      </c>
      <c r="CK962" s="70">
        <f t="shared" si="1350"/>
        <v>14.147500000000001</v>
      </c>
      <c r="CL962" s="70">
        <f t="shared" si="1350"/>
        <v>11.6675</v>
      </c>
      <c r="CM962" s="70">
        <f t="shared" si="1350"/>
        <v>5.3075000000000001</v>
      </c>
      <c r="CN962" s="70">
        <f t="shared" si="1350"/>
        <v>1.3865787621313621</v>
      </c>
      <c r="CO962" s="70">
        <f t="shared" si="1350"/>
        <v>14.444431379909387</v>
      </c>
      <c r="CP962" s="70">
        <f t="shared" si="1350"/>
        <v>9.1191533520326509</v>
      </c>
      <c r="CQ962" s="70">
        <f t="shared" si="1350"/>
        <v>8.1944699930860274</v>
      </c>
      <c r="CR962" s="70">
        <f t="shared" si="1350"/>
        <v>29.341898901473233</v>
      </c>
      <c r="CS962" s="70">
        <f t="shared" si="1350"/>
        <v>6.9048401490427143</v>
      </c>
      <c r="CT962" s="70">
        <f t="shared" si="1350"/>
        <v>1.2109977049256306</v>
      </c>
      <c r="CU962" s="70">
        <f t="shared" si="1350"/>
        <v>3.8855471266460344</v>
      </c>
      <c r="CV962" s="70">
        <f t="shared" si="1350"/>
        <v>4.5050306972442014E-2</v>
      </c>
      <c r="CW962" s="70">
        <f t="shared" si="1350"/>
        <v>34.716744583250026</v>
      </c>
      <c r="CX962" s="70">
        <f t="shared" si="1350"/>
        <v>2.3125433435954585</v>
      </c>
      <c r="CY962" s="70">
        <f t="shared" si="1350"/>
        <v>0.4552990917169511</v>
      </c>
      <c r="CZ962" s="70">
        <f t="shared" si="1350"/>
        <v>70.254766340875534</v>
      </c>
      <c r="DA962" s="70">
        <f t="shared" si="1350"/>
        <v>0.37504767885141244</v>
      </c>
      <c r="DB962" s="70">
        <f t="shared" si="1350"/>
        <v>7.7037043862057377</v>
      </c>
      <c r="DC962" s="70">
        <f t="shared" si="1350"/>
        <v>10.85854648448805</v>
      </c>
      <c r="DD962" s="70">
        <f t="shared" si="1350"/>
        <v>97.324082081274739</v>
      </c>
      <c r="DE962" s="70">
        <f t="shared" si="1350"/>
        <v>19.145280920514619</v>
      </c>
      <c r="DF962" s="70">
        <f t="shared" si="1350"/>
        <v>171.66987882292216</v>
      </c>
      <c r="DG962" s="70">
        <f t="shared" si="1350"/>
        <v>0.56890770164615967</v>
      </c>
      <c r="DH962" s="70">
        <f t="shared" si="1350"/>
        <v>73.13834450526204</v>
      </c>
      <c r="DI962" s="70">
        <f t="shared" si="1350"/>
        <v>12.588471275464325</v>
      </c>
      <c r="DJ962" s="70">
        <f t="shared" si="1350"/>
        <v>1.9998685274573673</v>
      </c>
      <c r="DK962" s="70">
        <f t="shared" si="1350"/>
        <v>23.4786387258888</v>
      </c>
      <c r="DL962" s="70" t="e">
        <f t="shared" si="1350"/>
        <v>#REF!</v>
      </c>
      <c r="DM962" s="70">
        <f t="shared" si="1350"/>
        <v>7.3096917031364157</v>
      </c>
      <c r="DN962" s="70">
        <f t="shared" si="1350"/>
        <v>8.6250590123015325</v>
      </c>
      <c r="DO962" s="70">
        <f t="shared" si="1350"/>
        <v>2.442624378191228</v>
      </c>
      <c r="DP962" s="70">
        <f t="shared" si="1350"/>
        <v>1.7762785144520823</v>
      </c>
      <c r="DQ962" s="70">
        <f t="shared" si="1350"/>
        <v>0.11593553921831887</v>
      </c>
      <c r="DR962" s="70">
        <f t="shared" si="1350"/>
        <v>0.13719395327153763</v>
      </c>
      <c r="DS962" s="70">
        <f t="shared" si="1350"/>
        <v>100.47993123319026</v>
      </c>
      <c r="DT962" s="70">
        <f t="shared" si="1350"/>
        <v>16.226885931420796</v>
      </c>
      <c r="DU962" s="70">
        <f t="shared" si="1350"/>
        <v>0.16963015574388629</v>
      </c>
      <c r="DV962" s="70">
        <f t="shared" si="1350"/>
        <v>4.0991944565944766E-2</v>
      </c>
      <c r="DW962" s="70">
        <f t="shared" si="1350"/>
        <v>9.7398113858974539E-2</v>
      </c>
      <c r="DX962" s="70" t="e">
        <f t="shared" si="1350"/>
        <v>#REF!</v>
      </c>
      <c r="DY962" s="70">
        <f t="shared" si="1350"/>
        <v>12.633487899886365</v>
      </c>
      <c r="DZ962" s="70" t="e">
        <f t="shared" si="1350"/>
        <v>#REF!</v>
      </c>
      <c r="EA962" s="70">
        <f t="shared" si="1350"/>
        <v>23.947747096491671</v>
      </c>
      <c r="EB962" s="70">
        <f t="shared" si="1350"/>
        <v>1.2497662816960262</v>
      </c>
      <c r="EC962" s="70">
        <f t="shared" si="1350"/>
        <v>21.036268071363544</v>
      </c>
      <c r="ED962" s="70">
        <f t="shared" si="1350"/>
        <v>6.16542296706477</v>
      </c>
      <c r="EE962" s="70">
        <f t="shared" ref="EE962:EL962" si="1351">AVERAGE(EE948:EE951)</f>
        <v>6.2966521769459582</v>
      </c>
      <c r="EF962" s="70">
        <f t="shared" si="1351"/>
        <v>0.32866249990422708</v>
      </c>
      <c r="EG962" s="70">
        <f t="shared" si="1351"/>
        <v>7.0254766340875543</v>
      </c>
      <c r="EH962" s="70">
        <f t="shared" si="1351"/>
        <v>21.07642990226266</v>
      </c>
      <c r="EI962" s="70">
        <f t="shared" si="1351"/>
        <v>8.040660873450058</v>
      </c>
      <c r="EJ962" s="70">
        <f t="shared" si="1351"/>
        <v>22.764954585847555</v>
      </c>
      <c r="EK962" s="70">
        <f t="shared" si="1351"/>
        <v>44.012848352209851</v>
      </c>
      <c r="EL962" s="70">
        <f t="shared" si="1351"/>
        <v>0.67500000000000004</v>
      </c>
    </row>
    <row r="963" spans="1:142" s="50" customFormat="1">
      <c r="B963" s="48" t="s">
        <v>891</v>
      </c>
      <c r="C963" s="49"/>
      <c r="D963" s="49"/>
      <c r="E963" s="93"/>
      <c r="F963" s="93"/>
      <c r="G963" s="93"/>
      <c r="H963" s="93"/>
      <c r="I963" s="73">
        <f t="shared" ref="I963:S963" si="1352">STDEV(I948:I961)</f>
        <v>8.65104960918959E-2</v>
      </c>
      <c r="J963" s="73">
        <f t="shared" si="1352"/>
        <v>7.0570672238684115E-2</v>
      </c>
      <c r="K963" s="73">
        <f t="shared" si="1352"/>
        <v>4.9651128491098373E-2</v>
      </c>
      <c r="L963" s="73">
        <f t="shared" si="1352"/>
        <v>0.40147051128142708</v>
      </c>
      <c r="M963" s="73">
        <f t="shared" si="1352"/>
        <v>2.2132254817273024E-2</v>
      </c>
      <c r="N963" s="73">
        <f t="shared" si="1352"/>
        <v>1.9541986356796749E-2</v>
      </c>
      <c r="O963" s="73">
        <f t="shared" si="1352"/>
        <v>2.928755971135448E-2</v>
      </c>
      <c r="P963" s="73">
        <f t="shared" si="1352"/>
        <v>3.9456236014596725E-2</v>
      </c>
      <c r="Q963" s="73">
        <f t="shared" si="1352"/>
        <v>9.3658838461610244E-2</v>
      </c>
      <c r="R963" s="73">
        <f t="shared" si="1352"/>
        <v>1.2211766978912292E-2</v>
      </c>
      <c r="S963" s="73">
        <f t="shared" si="1352"/>
        <v>0.39513413468796571</v>
      </c>
      <c r="T963" s="48"/>
      <c r="U963" s="48"/>
      <c r="V963" s="73">
        <f>STDEV(V948:V961)</f>
        <v>9.1817869224760151E-2</v>
      </c>
      <c r="W963" s="73"/>
      <c r="X963" s="73">
        <f>STDEV(X948:X961)</f>
        <v>6.8277188323391025E-2</v>
      </c>
      <c r="Y963" s="73"/>
      <c r="Z963" s="73">
        <f>STDEV(Z948:Z961)</f>
        <v>5.199024304739823E-2</v>
      </c>
      <c r="AA963" s="73"/>
      <c r="AB963" s="73">
        <f>STDEV(AB948:AB961)</f>
        <v>0.16626738940295785</v>
      </c>
      <c r="AC963" s="73"/>
      <c r="AD963" s="73">
        <f>STDEV(AD948:AD961)</f>
        <v>2.3217590630782062E-2</v>
      </c>
      <c r="AE963" s="73"/>
      <c r="AF963" s="73">
        <f>STDEV(AF948:AF961)</f>
        <v>2.0388383185123902E-2</v>
      </c>
      <c r="AG963" s="73"/>
      <c r="AH963" s="73">
        <f>STDEV(AH948:AH961)</f>
        <v>3.1236794432855125E-2</v>
      </c>
      <c r="AI963" s="73"/>
      <c r="AJ963" s="73">
        <f>STDEV(AJ948:AJ961)</f>
        <v>4.097391878816873E-2</v>
      </c>
      <c r="AK963" s="73"/>
      <c r="AL963" s="73">
        <f>STDEV(AL948:AL961)</f>
        <v>0.11793126787256759</v>
      </c>
      <c r="AM963" s="73"/>
      <c r="AN963" s="73">
        <f>STDEV(AN948:AN961)</f>
        <v>1.2734782079111389E-2</v>
      </c>
      <c r="AO963" s="73"/>
      <c r="AP963" s="73">
        <f>STDEV(AP948:AP961)</f>
        <v>0.13771795039968168</v>
      </c>
      <c r="AQ963" s="73"/>
      <c r="AR963" s="73"/>
      <c r="AS963" s="73"/>
      <c r="AT963" s="73"/>
      <c r="AU963" s="73"/>
      <c r="AV963" s="73"/>
      <c r="AW963" s="73"/>
      <c r="AX963" s="73"/>
      <c r="AY963" s="73">
        <f>STDEV(AY948:AY951)</f>
        <v>4.6772855375741171</v>
      </c>
      <c r="AZ963" s="73"/>
      <c r="BA963" s="73"/>
      <c r="BB963" s="73"/>
      <c r="BC963" s="73">
        <f t="shared" ref="BC963:BD963" si="1353">STDEV(BC948:BC951)</f>
        <v>0</v>
      </c>
      <c r="BD963" s="73">
        <f t="shared" si="1353"/>
        <v>0.23352373184182673</v>
      </c>
      <c r="BE963" s="73"/>
      <c r="BF963" s="73"/>
      <c r="BG963" s="73">
        <f t="shared" ref="BG963" si="1354">STDEV(BG948:BG951)</f>
        <v>2.8085746681665165</v>
      </c>
      <c r="BH963" s="73"/>
      <c r="BI963" s="73">
        <f>STDEV(BI948:BI951)</f>
        <v>9.695875411740805E-2</v>
      </c>
      <c r="BJ963" s="73"/>
      <c r="BK963" s="73"/>
      <c r="BL963" s="73"/>
      <c r="BM963" s="73">
        <f t="shared" ref="BM963:BQ963" si="1355">STDEV(BM948:BM951)</f>
        <v>12.208724680871997</v>
      </c>
      <c r="BN963" s="73">
        <f t="shared" si="1355"/>
        <v>4.5210056034765866</v>
      </c>
      <c r="BO963" s="73">
        <f t="shared" si="1355"/>
        <v>0.81900345949615272</v>
      </c>
      <c r="BP963" s="73">
        <f t="shared" si="1355"/>
        <v>2.7618713462674802</v>
      </c>
      <c r="BQ963" s="73">
        <f t="shared" si="1355"/>
        <v>0.62739540961023943</v>
      </c>
      <c r="BR963" s="73"/>
      <c r="BS963" s="73">
        <f t="shared" ref="BS963:ED963" si="1356">STDEV(BS948:BS951)</f>
        <v>0.49473056640289909</v>
      </c>
      <c r="BT963" s="73">
        <f t="shared" si="1356"/>
        <v>92.687816306495606</v>
      </c>
      <c r="BU963" s="73">
        <f t="shared" si="1356"/>
        <v>1.0632183845914869</v>
      </c>
      <c r="BV963" s="73">
        <f t="shared" si="1356"/>
        <v>2.7859947355777011</v>
      </c>
      <c r="BW963" s="73">
        <f t="shared" si="1356"/>
        <v>0.28390139133156778</v>
      </c>
      <c r="BX963" s="73">
        <f t="shared" si="1356"/>
        <v>0.70717159633759807</v>
      </c>
      <c r="BY963" s="73">
        <f t="shared" si="1356"/>
        <v>0.21281838892977903</v>
      </c>
      <c r="BZ963" s="73">
        <f t="shared" si="1356"/>
        <v>0.10298017608582076</v>
      </c>
      <c r="CA963" s="73">
        <f t="shared" si="1356"/>
        <v>0.38841558499456219</v>
      </c>
      <c r="CB963" s="73">
        <f t="shared" si="1356"/>
        <v>4.0639676835985725E-2</v>
      </c>
      <c r="CC963" s="73">
        <f t="shared" si="1356"/>
        <v>0.16520189667999177</v>
      </c>
      <c r="CD963" s="73">
        <f t="shared" si="1356"/>
        <v>5.4353012795980579E-2</v>
      </c>
      <c r="CE963" s="73">
        <f t="shared" si="1356"/>
        <v>0.13275918047351781</v>
      </c>
      <c r="CF963" s="73">
        <f t="shared" si="1356"/>
        <v>2.4117766618546092E-2</v>
      </c>
      <c r="CG963" s="73">
        <f t="shared" si="1356"/>
        <v>0.22693611435820604</v>
      </c>
      <c r="CH963" s="73">
        <f t="shared" si="1356"/>
        <v>4.064787817340524E-2</v>
      </c>
      <c r="CI963" s="73">
        <f t="shared" si="1356"/>
        <v>0.10661457061146325</v>
      </c>
      <c r="CJ963" s="73">
        <f t="shared" si="1356"/>
        <v>6.3843558798049482E-2</v>
      </c>
      <c r="CK963" s="73">
        <f t="shared" si="1356"/>
        <v>1.0159519345585857</v>
      </c>
      <c r="CL963" s="73">
        <f t="shared" si="1356"/>
        <v>0.97916205672673662</v>
      </c>
      <c r="CM963" s="73">
        <f t="shared" si="1356"/>
        <v>0.41859885331902214</v>
      </c>
      <c r="CN963" s="73">
        <f t="shared" si="1356"/>
        <v>4.753870716270877E-2</v>
      </c>
      <c r="CO963" s="73">
        <f t="shared" si="1356"/>
        <v>3.1723998109043694</v>
      </c>
      <c r="CP963" s="73">
        <f t="shared" si="1356"/>
        <v>0.31833829021557669</v>
      </c>
      <c r="CQ963" s="73">
        <f t="shared" si="1356"/>
        <v>0.70609371857031744</v>
      </c>
      <c r="CR963" s="73">
        <f t="shared" si="1356"/>
        <v>7.1058805580453495</v>
      </c>
      <c r="CS963" s="73">
        <f t="shared" si="1356"/>
        <v>0.1679952142666363</v>
      </c>
      <c r="CT963" s="73">
        <f t="shared" si="1356"/>
        <v>9.5273494131563885E-2</v>
      </c>
      <c r="CU963" s="73">
        <f t="shared" si="1356"/>
        <v>0.35689862686286733</v>
      </c>
      <c r="CV963" s="73">
        <f t="shared" si="1356"/>
        <v>3.2775235188033779E-3</v>
      </c>
      <c r="CW963" s="73">
        <f t="shared" si="1356"/>
        <v>1.1617283745580189</v>
      </c>
      <c r="CX963" s="73">
        <f t="shared" si="1356"/>
        <v>7.7929358444611685E-2</v>
      </c>
      <c r="CY963" s="73">
        <f t="shared" si="1356"/>
        <v>2.0005731163242307E-2</v>
      </c>
      <c r="CZ963" s="73">
        <f t="shared" si="1356"/>
        <v>2.6018108885975519</v>
      </c>
      <c r="DA963" s="73">
        <f t="shared" si="1356"/>
        <v>6.4570693009141497E-3</v>
      </c>
      <c r="DB963" s="73">
        <f t="shared" si="1356"/>
        <v>3.1119796469211831E-2</v>
      </c>
      <c r="DC963" s="73">
        <f t="shared" si="1356"/>
        <v>0.89680748905569796</v>
      </c>
      <c r="DD963" s="73">
        <f t="shared" si="1356"/>
        <v>0.87835969935513103</v>
      </c>
      <c r="DE963" s="73">
        <f t="shared" si="1356"/>
        <v>2.0431469711179209</v>
      </c>
      <c r="DF963" s="73">
        <f t="shared" si="1356"/>
        <v>12.311362553953883</v>
      </c>
      <c r="DG963" s="73">
        <f t="shared" si="1356"/>
        <v>3.6983741086204634E-2</v>
      </c>
      <c r="DH963" s="73">
        <f t="shared" si="1356"/>
        <v>9.6607366431125907</v>
      </c>
      <c r="DI963" s="73">
        <f t="shared" si="1356"/>
        <v>0.51881598044627519</v>
      </c>
      <c r="DJ963" s="73">
        <f t="shared" si="1356"/>
        <v>9.6097847181071797E-2</v>
      </c>
      <c r="DK963" s="73">
        <f t="shared" si="1356"/>
        <v>0.6113548913087764</v>
      </c>
      <c r="DL963" s="73" t="e">
        <f t="shared" si="1356"/>
        <v>#REF!</v>
      </c>
      <c r="DM963" s="73">
        <f t="shared" si="1356"/>
        <v>0.45034664153248627</v>
      </c>
      <c r="DN963" s="73">
        <f t="shared" si="1356"/>
        <v>2.8371980755943835</v>
      </c>
      <c r="DO963" s="73">
        <f t="shared" si="1356"/>
        <v>0.12985924583762165</v>
      </c>
      <c r="DP963" s="73">
        <f t="shared" si="1356"/>
        <v>0.43461583768492662</v>
      </c>
      <c r="DQ963" s="73">
        <f t="shared" si="1356"/>
        <v>1.4254284088652602E-2</v>
      </c>
      <c r="DR963" s="73">
        <f t="shared" si="1356"/>
        <v>8.4299531480663808E-3</v>
      </c>
      <c r="DS963" s="73">
        <f t="shared" si="1356"/>
        <v>32.459764578543663</v>
      </c>
      <c r="DT963" s="73">
        <f t="shared" si="1356"/>
        <v>2.0554744172098824</v>
      </c>
      <c r="DU963" s="73">
        <f t="shared" si="1356"/>
        <v>1.8128516430622965E-2</v>
      </c>
      <c r="DV963" s="73">
        <f t="shared" si="1356"/>
        <v>3.0901929263279096E-3</v>
      </c>
      <c r="DW963" s="73">
        <f t="shared" si="1356"/>
        <v>1.5871349595398706E-2</v>
      </c>
      <c r="DX963" s="73" t="e">
        <f t="shared" si="1356"/>
        <v>#REF!</v>
      </c>
      <c r="DY963" s="73">
        <f t="shared" si="1356"/>
        <v>0.11353386246793654</v>
      </c>
      <c r="DZ963" s="73" t="e">
        <f t="shared" si="1356"/>
        <v>#REF!</v>
      </c>
      <c r="EA963" s="73">
        <f t="shared" si="1356"/>
        <v>2.5037598127639487</v>
      </c>
      <c r="EB963" s="73">
        <f t="shared" si="1356"/>
        <v>6.4691795154073306E-2</v>
      </c>
      <c r="EC963" s="73">
        <f t="shared" si="1356"/>
        <v>0.34677510058016164</v>
      </c>
      <c r="ED963" s="73">
        <f t="shared" si="1356"/>
        <v>0.14987192275292219</v>
      </c>
      <c r="EE963" s="73">
        <f t="shared" ref="EE963:EL963" si="1357">STDEV(EE948:EE951)</f>
        <v>9.7995229930951111E-2</v>
      </c>
      <c r="EF963" s="73">
        <f t="shared" si="1357"/>
        <v>1.8307474206955492E-2</v>
      </c>
      <c r="EG963" s="73">
        <f t="shared" si="1357"/>
        <v>0.26018108885975549</v>
      </c>
      <c r="EH963" s="73">
        <f t="shared" si="1357"/>
        <v>0.78054326657926498</v>
      </c>
      <c r="EI963" s="73">
        <f t="shared" si="1357"/>
        <v>0.49538130568573524</v>
      </c>
      <c r="EJ963" s="73">
        <f t="shared" si="1357"/>
        <v>1.0002865581621145</v>
      </c>
      <c r="EK963" s="73">
        <f t="shared" si="1357"/>
        <v>10.658820837068017</v>
      </c>
      <c r="EL963" s="73">
        <f t="shared" si="1357"/>
        <v>3.5538190203821103E-2</v>
      </c>
    </row>
    <row r="964" spans="1:142">
      <c r="B964" s="31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V964" s="58"/>
      <c r="W964" s="58"/>
      <c r="X964" s="58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8"/>
      <c r="AN964" s="58"/>
      <c r="AO964" s="58"/>
      <c r="AP964" s="58"/>
      <c r="AQ964" s="58"/>
      <c r="AR964" s="58"/>
      <c r="AS964" s="58"/>
      <c r="AT964" s="58"/>
      <c r="AU964" s="58"/>
      <c r="AV964" s="58"/>
      <c r="AW964" s="58"/>
      <c r="AX964" s="58"/>
      <c r="AY964" s="58"/>
      <c r="AZ964" s="58"/>
      <c r="BA964" s="58"/>
      <c r="BB964" s="58"/>
      <c r="BC964" s="58"/>
      <c r="BD964" s="58"/>
      <c r="BE964" s="58"/>
      <c r="BF964" s="58"/>
      <c r="BG964" s="58"/>
      <c r="BH964" s="58"/>
      <c r="BI964" s="58"/>
      <c r="BJ964" s="58"/>
      <c r="BK964" s="58"/>
      <c r="BL964" s="58"/>
      <c r="BM964" s="58"/>
      <c r="BN964" s="58"/>
      <c r="BO964" s="58"/>
      <c r="BP964" s="58"/>
      <c r="BQ964" s="58"/>
      <c r="BR964" s="58"/>
      <c r="BS964" s="58"/>
      <c r="BT964" s="58"/>
      <c r="BU964" s="58"/>
      <c r="BV964" s="58"/>
      <c r="BW964" s="58"/>
      <c r="BX964" s="58"/>
      <c r="BY964" s="58"/>
      <c r="BZ964" s="58"/>
      <c r="CA964" s="58"/>
      <c r="CB964" s="58"/>
      <c r="CC964" s="58"/>
      <c r="CD964" s="58"/>
      <c r="CE964" s="58"/>
      <c r="CF964" s="58"/>
      <c r="CG964" s="58"/>
      <c r="CH964" s="58"/>
      <c r="CI964" s="58"/>
      <c r="CJ964" s="58"/>
      <c r="CK964" s="58"/>
      <c r="CL964" s="58"/>
      <c r="CM964" s="58"/>
      <c r="CN964" s="58"/>
      <c r="CO964" s="58"/>
      <c r="CP964" s="58"/>
      <c r="CQ964" s="58"/>
      <c r="CR964" s="58"/>
      <c r="CS964" s="58"/>
      <c r="CT964" s="58"/>
      <c r="CU964" s="58"/>
      <c r="CV964" s="58"/>
      <c r="CW964" s="58"/>
      <c r="CX964" s="58"/>
      <c r="CY964" s="58"/>
      <c r="CZ964" s="58"/>
      <c r="DA964" s="58"/>
      <c r="DB964" s="58"/>
      <c r="DC964" s="58"/>
      <c r="DD964" s="58"/>
      <c r="DE964" s="58"/>
      <c r="DF964" s="58"/>
      <c r="DG964" s="58"/>
      <c r="DH964" s="58"/>
      <c r="DI964" s="58"/>
      <c r="DJ964" s="58"/>
      <c r="DK964" s="58"/>
      <c r="DL964" s="58"/>
      <c r="DM964" s="58"/>
      <c r="DN964" s="58"/>
      <c r="DO964" s="58"/>
      <c r="DP964" s="58"/>
      <c r="DQ964" s="58"/>
      <c r="DR964" s="58"/>
      <c r="DS964" s="58"/>
      <c r="DT964" s="58"/>
      <c r="DU964" s="58"/>
      <c r="DV964" s="58"/>
      <c r="DW964" s="58"/>
      <c r="DX964" s="58"/>
      <c r="DY964" s="58"/>
      <c r="DZ964" s="58"/>
      <c r="EA964" s="58"/>
      <c r="EB964" s="58"/>
      <c r="EC964" s="58"/>
      <c r="ED964" s="58"/>
      <c r="EE964" s="58"/>
      <c r="EF964" s="58"/>
      <c r="EG964" s="58"/>
      <c r="EH964" s="58"/>
      <c r="EI964" s="58"/>
      <c r="EJ964" s="58"/>
      <c r="EK964" s="58"/>
      <c r="EL964" s="58"/>
    </row>
    <row r="965" spans="1:142" s="30" customFormat="1">
      <c r="A965" s="30" t="s">
        <v>743</v>
      </c>
      <c r="B965" s="31" t="s">
        <v>892</v>
      </c>
      <c r="C965" s="30" t="s">
        <v>530</v>
      </c>
      <c r="D965" s="37"/>
      <c r="E965" s="16"/>
      <c r="F965" s="16"/>
      <c r="G965" s="8">
        <v>14.575742959999999</v>
      </c>
      <c r="H965" s="8">
        <v>-90.684027</v>
      </c>
      <c r="I965" s="64">
        <v>3.69</v>
      </c>
      <c r="J965" s="64">
        <v>3.67</v>
      </c>
      <c r="K965" s="64">
        <v>0.57210000000000005</v>
      </c>
      <c r="L965" s="64">
        <v>74.33</v>
      </c>
      <c r="M965" s="64">
        <v>8.2400000000000001E-2</v>
      </c>
      <c r="N965" s="64">
        <v>7.4200000000000002E-2</v>
      </c>
      <c r="O965" s="64">
        <v>0.66169999999999995</v>
      </c>
      <c r="P965" s="64">
        <v>5.5899999999999998E-2</v>
      </c>
      <c r="Q965" s="64">
        <v>12.27</v>
      </c>
      <c r="R965" s="64">
        <v>0</v>
      </c>
      <c r="S965" s="64">
        <v>95.406300000000002</v>
      </c>
      <c r="T965" s="31"/>
      <c r="V965" s="64">
        <f t="shared" ref="V965:V979" si="1358">I965/$S965*100</f>
        <v>3.8676691161904397</v>
      </c>
      <c r="W965" s="64"/>
      <c r="X965" s="64">
        <f t="shared" ref="X965:X979" si="1359">J965/$S965*100</f>
        <v>3.8467061399509257</v>
      </c>
      <c r="Y965" s="64"/>
      <c r="Z965" s="64">
        <f t="shared" ref="Z965:Z979" si="1360">K965/$S965*100</f>
        <v>0.59964593533131461</v>
      </c>
      <c r="AA965" s="64"/>
      <c r="AB965" s="64">
        <f t="shared" ref="AB965:AB979" si="1361">L965/$S965*100</f>
        <v>77.908901194155931</v>
      </c>
      <c r="AC965" s="64"/>
      <c r="AD965" s="64">
        <f t="shared" ref="AD965:AD979" si="1362">M965/$S965*100</f>
        <v>8.6367462106800075E-2</v>
      </c>
      <c r="AE965" s="64"/>
      <c r="AF965" s="64">
        <f t="shared" ref="AF965:AF979" si="1363">N965/$S965*100</f>
        <v>7.7772641848599097E-2</v>
      </c>
      <c r="AG965" s="64"/>
      <c r="AH965" s="64">
        <f t="shared" ref="AH965:AH979" si="1364">O965/$S965*100</f>
        <v>0.69356006888433985</v>
      </c>
      <c r="AI965" s="64"/>
      <c r="AJ965" s="64">
        <f t="shared" ref="AJ965:AJ979" si="1365">P965/$S965*100</f>
        <v>5.8591518589443253E-2</v>
      </c>
      <c r="AK965" s="64"/>
      <c r="AL965" s="64">
        <f t="shared" ref="AL965:AL979" si="1366">Q965/$S965*100</f>
        <v>12.860785922942194</v>
      </c>
      <c r="AM965" s="64"/>
      <c r="AN965" s="64">
        <f t="shared" ref="AN965:AN979" si="1367">R965/$S965*100</f>
        <v>0</v>
      </c>
      <c r="AO965" s="64"/>
      <c r="AP965" s="64">
        <f t="shared" ref="AP965:AP979" si="1368">V965+X965</f>
        <v>7.7143752561413654</v>
      </c>
      <c r="AQ965" s="64">
        <f t="shared" ref="AQ965:AQ979" si="1369">AD965/X965</f>
        <v>2.2452316076294276E-2</v>
      </c>
      <c r="AR965" s="64">
        <f t="shared" ref="AR965:AR979" si="1370">AB965/AD965</f>
        <v>902.06310679611636</v>
      </c>
      <c r="AS965" s="64">
        <f t="shared" ref="AS965:AS979" si="1371">AB965/X965</f>
        <v>20.253405994550405</v>
      </c>
      <c r="AT965" s="64">
        <f t="shared" ref="AT965:AT979" si="1372">AF965/AH965</f>
        <v>0.11213540879552669</v>
      </c>
      <c r="AU965" s="64">
        <f t="shared" ref="AU965:AU979" si="1373">Z965/AF965</f>
        <v>7.7102425876010781</v>
      </c>
      <c r="AV965" s="64">
        <f t="shared" ref="AV965:AV979" si="1374">Z965/AD965</f>
        <v>6.9429611650485441</v>
      </c>
      <c r="AW965" s="64">
        <f t="shared" ref="AW965:AW979" si="1375">Z965/AB965</f>
        <v>7.6967577021391101E-3</v>
      </c>
      <c r="AX965" s="64">
        <f t="shared" ref="AX965:AX979" si="1376">AF965/(Z965+AF965)*100</f>
        <v>11.480736500077363</v>
      </c>
      <c r="AY965" s="64">
        <v>46.65</v>
      </c>
      <c r="AZ965" s="64"/>
      <c r="BA965" s="64"/>
      <c r="BB965" s="64"/>
      <c r="BC965" s="64">
        <v>4717.03</v>
      </c>
      <c r="BD965" s="64">
        <v>3.72</v>
      </c>
      <c r="BE965" s="64"/>
      <c r="BF965" s="64"/>
      <c r="BG965" s="84" t="s">
        <v>893</v>
      </c>
      <c r="BH965" s="84"/>
      <c r="BI965" s="84">
        <v>0.29799999999999999</v>
      </c>
      <c r="BJ965" s="84"/>
      <c r="BK965" s="84"/>
      <c r="BL965" s="84"/>
      <c r="BM965" s="64">
        <v>138.07</v>
      </c>
      <c r="BN965" s="64">
        <v>73.650000000000006</v>
      </c>
      <c r="BO965" s="64">
        <v>10.199999999999999</v>
      </c>
      <c r="BP965" s="64">
        <v>49.28</v>
      </c>
      <c r="BQ965" s="64">
        <v>6.52</v>
      </c>
      <c r="BR965" s="64"/>
      <c r="BS965" s="64">
        <v>6.69</v>
      </c>
      <c r="BT965" s="64">
        <v>1109.44</v>
      </c>
      <c r="BU965" s="64">
        <v>16.399999999999999</v>
      </c>
      <c r="BV965" s="64">
        <v>32.26</v>
      </c>
      <c r="BW965" s="64">
        <v>3.37</v>
      </c>
      <c r="BX965" s="64">
        <v>11.71</v>
      </c>
      <c r="BY965" s="64">
        <v>1.83</v>
      </c>
      <c r="BZ965" s="64">
        <v>0.22500000000000001</v>
      </c>
      <c r="CA965" s="64">
        <v>1.76</v>
      </c>
      <c r="CB965" s="64">
        <v>0.27600000000000002</v>
      </c>
      <c r="CC965" s="64">
        <v>1.51</v>
      </c>
      <c r="CD965" s="64">
        <v>0.27100000000000002</v>
      </c>
      <c r="CE965" s="64">
        <v>0.95</v>
      </c>
      <c r="CF965" s="84"/>
      <c r="CG965" s="64">
        <v>0.72</v>
      </c>
      <c r="CH965" s="64">
        <v>0.17799999999999999</v>
      </c>
      <c r="CI965" s="64">
        <v>2.0499999999999998</v>
      </c>
      <c r="CJ965" s="64">
        <v>0.73099999999999998</v>
      </c>
      <c r="CK965" s="64">
        <v>13.99</v>
      </c>
      <c r="CL965" s="64">
        <v>11.02</v>
      </c>
      <c r="CM965" s="64">
        <v>4.7699999999999996</v>
      </c>
      <c r="CN965" s="67">
        <f>BU965/CL965</f>
        <v>1.4882032667876588</v>
      </c>
      <c r="CO965" s="67">
        <f>BU965/CG965</f>
        <v>22.777777777777775</v>
      </c>
      <c r="CP965" s="67">
        <f>BM965/BU965</f>
        <v>8.4189024390243912</v>
      </c>
      <c r="CQ965" s="67">
        <f>BU965/BY965</f>
        <v>8.9617486338797807</v>
      </c>
      <c r="CR965" s="67">
        <f>BV965/CG965</f>
        <v>44.805555555555557</v>
      </c>
      <c r="CS965" s="67">
        <f>BP965/BS965</f>
        <v>7.3662182361733928</v>
      </c>
      <c r="CT965" s="67">
        <f>CK965/BX965</f>
        <v>1.1947053800170793</v>
      </c>
      <c r="CU965" s="67">
        <f>AY965/BO965</f>
        <v>4.5735294117647056</v>
      </c>
      <c r="CV965" s="67">
        <f>BQ965/BM965</f>
        <v>4.7222423408416023E-2</v>
      </c>
      <c r="CW965" s="67">
        <f>BT965/BV965</f>
        <v>34.390576565406079</v>
      </c>
      <c r="CX965" s="67">
        <f>BV965/CK965</f>
        <v>2.3059328091493922</v>
      </c>
      <c r="CY965" s="67">
        <f>CM965/CL965</f>
        <v>0.43284936479128855</v>
      </c>
      <c r="CZ965" s="67">
        <f>BT965/BU965</f>
        <v>67.648780487804885</v>
      </c>
      <c r="DA965" s="67">
        <f>CM965/CK965</f>
        <v>0.34095782701929944</v>
      </c>
      <c r="DB965" s="67">
        <f>BT965/BM965</f>
        <v>8.0353443905265447</v>
      </c>
      <c r="DC965" s="67">
        <f>BQ965/CJ965</f>
        <v>8.919288645690834</v>
      </c>
      <c r="DD965" s="67">
        <f>BT965/CL965</f>
        <v>100.67513611615246</v>
      </c>
      <c r="DE965" s="67">
        <f>CL965/CJ965</f>
        <v>15.075239398084815</v>
      </c>
      <c r="DF965" s="67">
        <f>BT965/BQ965</f>
        <v>170.15950920245402</v>
      </c>
      <c r="DG965" s="67">
        <f>BQ965/CL965</f>
        <v>0.59165154264972775</v>
      </c>
      <c r="DH965" s="67">
        <f>BM965/CI965</f>
        <v>67.351219512195129</v>
      </c>
      <c r="DI965" s="67">
        <f>BM965/BX965</f>
        <v>11.790777113578137</v>
      </c>
      <c r="DJ965" s="67">
        <f>BM965/BN965</f>
        <v>1.8746775288526814</v>
      </c>
      <c r="DK965" s="67">
        <f>BT965/BP965</f>
        <v>22.512987012987015</v>
      </c>
      <c r="DL965" s="67" t="e">
        <f>(#REF!*0.59933)/BP965*10000</f>
        <v>#REF!</v>
      </c>
      <c r="DM965" s="67">
        <f>BP965/BQ965</f>
        <v>7.5582822085889578</v>
      </c>
      <c r="DN965" s="67">
        <f>CC965/CH965</f>
        <v>8.4831460674157313</v>
      </c>
      <c r="DO965" s="67">
        <f>BU965/BQ965</f>
        <v>2.5153374233128836</v>
      </c>
      <c r="DP965" s="67">
        <f>BY965/CG965</f>
        <v>2.541666666666667</v>
      </c>
      <c r="DQ965" s="67">
        <f>CJ965/CM965</f>
        <v>0.15324947589098534</v>
      </c>
      <c r="DR965" s="67">
        <f>BQ965/BP965</f>
        <v>0.13230519480519479</v>
      </c>
      <c r="DS965" s="67">
        <f>BV965/BZ965</f>
        <v>143.37777777777777</v>
      </c>
      <c r="DT965" s="67">
        <f>BV965/CI965</f>
        <v>15.736585365853658</v>
      </c>
      <c r="DU965" s="67">
        <f>BY965/BX965</f>
        <v>0.15627668659265584</v>
      </c>
      <c r="DV965" s="67">
        <f>BY965/BP965</f>
        <v>3.7134740259740263E-2</v>
      </c>
      <c r="DW965" s="67">
        <f>CH965/CI965</f>
        <v>8.6829268292682935E-2</v>
      </c>
      <c r="DX965" s="67" t="e">
        <f>(#REF!*0.83014)/BU965</f>
        <v>#REF!</v>
      </c>
      <c r="DY965" s="67">
        <f>BM965/CL965</f>
        <v>12.529038112522686</v>
      </c>
      <c r="DZ965" s="67" t="e">
        <f>BQ965/(#REF!*0.59933)</f>
        <v>#REF!</v>
      </c>
      <c r="EA965" s="67">
        <f>BP965/CI965</f>
        <v>24.039024390243906</v>
      </c>
      <c r="EB965" s="67">
        <f>BQ965/CM965</f>
        <v>1.3668763102725368</v>
      </c>
      <c r="EC965" s="67">
        <f>BM965/BS965</f>
        <v>20.638266068759339</v>
      </c>
      <c r="ED965" s="67">
        <f>BV965/CM965</f>
        <v>6.7631027253668767</v>
      </c>
      <c r="EE965" s="67">
        <f>BN965/BX965</f>
        <v>6.2894961571306576</v>
      </c>
      <c r="EF965" s="67">
        <f>CM965/BU965</f>
        <v>0.29085365853658535</v>
      </c>
      <c r="EG965" s="67">
        <f>BT965/BU965*0.1</f>
        <v>6.7648780487804885</v>
      </c>
      <c r="EH965" s="67">
        <f>BT965/BU965*0.3</f>
        <v>20.294634146341465</v>
      </c>
      <c r="EI965" s="67">
        <f>DM965*1.1</f>
        <v>8.3141104294478545</v>
      </c>
      <c r="EJ965" s="67">
        <f>CY965*50</f>
        <v>21.642468239564426</v>
      </c>
      <c r="EK965" s="67">
        <f>CR965*1.5</f>
        <v>67.208333333333343</v>
      </c>
      <c r="EL965" s="67">
        <f>CI965/3</f>
        <v>0.68333333333333324</v>
      </c>
    </row>
    <row r="966" spans="1:142" s="30" customFormat="1">
      <c r="B966" s="31" t="s">
        <v>894</v>
      </c>
      <c r="C966" s="30" t="s">
        <v>530</v>
      </c>
      <c r="D966" s="37"/>
      <c r="E966" s="16"/>
      <c r="F966" s="16"/>
      <c r="G966" s="16"/>
      <c r="H966" s="16"/>
      <c r="I966" s="64">
        <v>3.72</v>
      </c>
      <c r="J966" s="64">
        <v>3.69</v>
      </c>
      <c r="K966" s="64">
        <v>0.52180000000000004</v>
      </c>
      <c r="L966" s="64">
        <v>73.48</v>
      </c>
      <c r="M966" s="64">
        <v>9.4399999999999998E-2</v>
      </c>
      <c r="N966" s="64">
        <v>8.7599999999999997E-2</v>
      </c>
      <c r="O966" s="64">
        <v>0.61960000000000004</v>
      </c>
      <c r="P966" s="64">
        <v>7.3000000000000001E-3</v>
      </c>
      <c r="Q966" s="64">
        <v>12.18</v>
      </c>
      <c r="R966" s="64">
        <v>0</v>
      </c>
      <c r="S966" s="64">
        <v>94.400800000000004</v>
      </c>
      <c r="T966" s="31"/>
      <c r="V966" s="64">
        <f t="shared" si="1358"/>
        <v>3.9406445708087219</v>
      </c>
      <c r="W966" s="64"/>
      <c r="X966" s="64">
        <f t="shared" si="1359"/>
        <v>3.9088651791086511</v>
      </c>
      <c r="Y966" s="64"/>
      <c r="Z966" s="64">
        <f t="shared" si="1360"/>
        <v>0.55274955296989015</v>
      </c>
      <c r="AA966" s="64"/>
      <c r="AB966" s="64">
        <f t="shared" si="1361"/>
        <v>77.838323404038945</v>
      </c>
      <c r="AC966" s="64"/>
      <c r="AD966" s="64">
        <f t="shared" si="1362"/>
        <v>9.999915254955466E-2</v>
      </c>
      <c r="AE966" s="64"/>
      <c r="AF966" s="64">
        <f t="shared" si="1363"/>
        <v>9.2795823764205379E-2</v>
      </c>
      <c r="AG966" s="64"/>
      <c r="AH966" s="64">
        <f t="shared" si="1364"/>
        <v>0.65635036991211937</v>
      </c>
      <c r="AI966" s="64"/>
      <c r="AJ966" s="64">
        <f t="shared" si="1365"/>
        <v>7.7329853136837816E-3</v>
      </c>
      <c r="AK966" s="64"/>
      <c r="AL966" s="64">
        <f t="shared" si="1366"/>
        <v>12.902433030228558</v>
      </c>
      <c r="AM966" s="64"/>
      <c r="AN966" s="64">
        <f t="shared" si="1367"/>
        <v>0</v>
      </c>
      <c r="AO966" s="64"/>
      <c r="AP966" s="64">
        <f t="shared" si="1368"/>
        <v>7.8495097499173729</v>
      </c>
      <c r="AQ966" s="64">
        <f t="shared" si="1369"/>
        <v>2.5582655826558269E-2</v>
      </c>
      <c r="AR966" s="64">
        <f t="shared" si="1370"/>
        <v>778.38983050847457</v>
      </c>
      <c r="AS966" s="64">
        <f t="shared" si="1371"/>
        <v>19.913279132791331</v>
      </c>
      <c r="AT966" s="64">
        <f t="shared" si="1372"/>
        <v>0.14138153647514526</v>
      </c>
      <c r="AU966" s="64">
        <f t="shared" si="1373"/>
        <v>5.9566210045662116</v>
      </c>
      <c r="AV966" s="64">
        <f t="shared" si="1374"/>
        <v>5.5275423728813564</v>
      </c>
      <c r="AW966" s="64">
        <f t="shared" si="1375"/>
        <v>7.1012520413718033E-3</v>
      </c>
      <c r="AX966" s="64">
        <f t="shared" si="1376"/>
        <v>14.37479488021004</v>
      </c>
      <c r="AY966" s="64">
        <v>50.29</v>
      </c>
      <c r="AZ966" s="64"/>
      <c r="BA966" s="64"/>
      <c r="BB966" s="64"/>
      <c r="BC966" s="64">
        <v>4717.03</v>
      </c>
      <c r="BD966" s="64">
        <v>4.9400000000000004</v>
      </c>
      <c r="BE966" s="64"/>
      <c r="BF966" s="64"/>
      <c r="BG966" s="84" t="s">
        <v>895</v>
      </c>
      <c r="BH966" s="84"/>
      <c r="BI966" s="84">
        <v>0.498</v>
      </c>
      <c r="BJ966" s="84"/>
      <c r="BK966" s="84"/>
      <c r="BL966" s="84"/>
      <c r="BM966" s="64">
        <v>145.49</v>
      </c>
      <c r="BN966" s="64">
        <v>71.7</v>
      </c>
      <c r="BO966" s="64">
        <v>9.68</v>
      </c>
      <c r="BP966" s="64">
        <v>46.49</v>
      </c>
      <c r="BQ966" s="64">
        <v>7.02</v>
      </c>
      <c r="BR966" s="64"/>
      <c r="BS966" s="64">
        <v>6.94</v>
      </c>
      <c r="BT966" s="64">
        <v>1092.51</v>
      </c>
      <c r="BU966" s="64">
        <v>15.58</v>
      </c>
      <c r="BV966" s="64">
        <v>33.07</v>
      </c>
      <c r="BW966" s="64">
        <v>3.43</v>
      </c>
      <c r="BX966" s="64">
        <v>11.1</v>
      </c>
      <c r="BY966" s="64">
        <v>2.15</v>
      </c>
      <c r="BZ966" s="64">
        <v>0.38500000000000001</v>
      </c>
      <c r="CA966" s="64">
        <v>1.38</v>
      </c>
      <c r="CB966" s="64">
        <v>0.252</v>
      </c>
      <c r="CC966" s="64">
        <v>1.36</v>
      </c>
      <c r="CD966" s="64">
        <v>0.26200000000000001</v>
      </c>
      <c r="CE966" s="64">
        <v>1.01</v>
      </c>
      <c r="CF966" s="84"/>
      <c r="CG966" s="64">
        <v>1.1599999999999999</v>
      </c>
      <c r="CH966" s="64">
        <v>0.159</v>
      </c>
      <c r="CI966" s="64">
        <v>1.96</v>
      </c>
      <c r="CJ966" s="64">
        <v>0.68</v>
      </c>
      <c r="CK966" s="64">
        <v>15.12</v>
      </c>
      <c r="CL966" s="64">
        <v>10.91</v>
      </c>
      <c r="CM966" s="64">
        <v>5.34</v>
      </c>
      <c r="CN966" s="67">
        <f>BU966/CL966</f>
        <v>1.4280476626947753</v>
      </c>
      <c r="CO966" s="67">
        <f>BU966/CG966</f>
        <v>13.431034482758621</v>
      </c>
      <c r="CP966" s="67">
        <f>BM966/BU966</f>
        <v>9.3382541720154055</v>
      </c>
      <c r="CQ966" s="67">
        <f>BU966/BY966</f>
        <v>7.246511627906977</v>
      </c>
      <c r="CR966" s="67">
        <f>BV966/CG966</f>
        <v>28.508620689655174</v>
      </c>
      <c r="CS966" s="67">
        <f>BP966/BS966</f>
        <v>6.6988472622478383</v>
      </c>
      <c r="CT966" s="67">
        <f>CK966/BX966</f>
        <v>1.3621621621621622</v>
      </c>
      <c r="CU966" s="67">
        <f>AY966/BO966</f>
        <v>5.1952479338842972</v>
      </c>
      <c r="CV966" s="67">
        <f>BQ966/BM966</f>
        <v>4.8250738882397406E-2</v>
      </c>
      <c r="CW966" s="67">
        <f>BT966/BV966</f>
        <v>33.036286664650738</v>
      </c>
      <c r="CX966" s="67">
        <f>BV966/CK966</f>
        <v>2.1871693121693121</v>
      </c>
      <c r="CY966" s="67">
        <f>CM966/CL966</f>
        <v>0.48945921173235563</v>
      </c>
      <c r="CZ966" s="67">
        <f>BT966/BU966</f>
        <v>70.12259306803594</v>
      </c>
      <c r="DA966" s="67">
        <f>CM966/CK966</f>
        <v>0.3531746031746032</v>
      </c>
      <c r="DB966" s="67">
        <f>BT966/BM966</f>
        <v>7.5091758883772073</v>
      </c>
      <c r="DC966" s="67">
        <f>BQ966/CJ966</f>
        <v>10.323529411764705</v>
      </c>
      <c r="DD966" s="67">
        <f>BT966/CL966</f>
        <v>100.13840513290559</v>
      </c>
      <c r="DE966" s="67">
        <f>CL966/CJ966</f>
        <v>16.044117647058822</v>
      </c>
      <c r="DF966" s="67">
        <f>BT966/BQ966</f>
        <v>155.62820512820514</v>
      </c>
      <c r="DG966" s="67">
        <f>BQ966/CL966</f>
        <v>0.64344637946837757</v>
      </c>
      <c r="DH966" s="67">
        <f>BM966/CI966</f>
        <v>74.229591836734699</v>
      </c>
      <c r="DI966" s="67">
        <f>BM966/BX966</f>
        <v>13.107207207207209</v>
      </c>
      <c r="DJ966" s="67">
        <f>BM966/BN966</f>
        <v>2.0291492329149232</v>
      </c>
      <c r="DK966" s="67">
        <f>BT966/BP966</f>
        <v>23.499892449989243</v>
      </c>
      <c r="DL966" s="67" t="e">
        <f>(#REF!*0.59933)/BP966*10000</f>
        <v>#REF!</v>
      </c>
      <c r="DM966" s="67">
        <f>BP966/BQ966</f>
        <v>6.6225071225071233</v>
      </c>
      <c r="DN966" s="67">
        <f>CC966/CH966</f>
        <v>8.5534591194968552</v>
      </c>
      <c r="DO966" s="67">
        <f>BU966/BQ966</f>
        <v>2.2193732193732196</v>
      </c>
      <c r="DP966" s="67">
        <f>BY966/CG966</f>
        <v>1.853448275862069</v>
      </c>
      <c r="DQ966" s="67">
        <f>CJ966/CM966</f>
        <v>0.12734082397003746</v>
      </c>
      <c r="DR966" s="67">
        <f>BQ966/BP966</f>
        <v>0.15100021510002148</v>
      </c>
      <c r="DS966" s="67">
        <f>BV966/BZ966</f>
        <v>85.896103896103895</v>
      </c>
      <c r="DT966" s="67">
        <f>BV966/CI966</f>
        <v>16.872448979591837</v>
      </c>
      <c r="DU966" s="67">
        <f>BY966/BX966</f>
        <v>0.19369369369369369</v>
      </c>
      <c r="DV966" s="67">
        <f>BY966/BP966</f>
        <v>4.6246504624650457E-2</v>
      </c>
      <c r="DW966" s="67">
        <f>CH966/CI966</f>
        <v>8.1122448979591838E-2</v>
      </c>
      <c r="DX966" s="67" t="e">
        <f>(#REF!*0.83014)/BU966</f>
        <v>#REF!</v>
      </c>
      <c r="DY966" s="67">
        <f>BM966/CL966</f>
        <v>13.335472043996335</v>
      </c>
      <c r="DZ966" s="67" t="e">
        <f>BQ966/(#REF!*0.59933)</f>
        <v>#REF!</v>
      </c>
      <c r="EA966" s="67">
        <f>BP966/CI966</f>
        <v>23.719387755102041</v>
      </c>
      <c r="EB966" s="67">
        <f>BQ966/CM966</f>
        <v>1.3146067415730336</v>
      </c>
      <c r="EC966" s="67">
        <f>BM966/BS966</f>
        <v>20.963976945244958</v>
      </c>
      <c r="ED966" s="67">
        <f>BV966/CM966</f>
        <v>6.1928838951310867</v>
      </c>
      <c r="EE966" s="67">
        <f>BN966/BX966</f>
        <v>6.4594594594594597</v>
      </c>
      <c r="EF966" s="67">
        <f>CM966/BU966</f>
        <v>0.34274711168164312</v>
      </c>
      <c r="EG966" s="67">
        <f>BT966/BU966*0.1</f>
        <v>7.0122593068035943</v>
      </c>
      <c r="EH966" s="67">
        <f>BT966/BU966*0.3</f>
        <v>21.036777920410781</v>
      </c>
      <c r="EI966" s="67">
        <f>DM966*1.1</f>
        <v>7.2847578347578361</v>
      </c>
      <c r="EJ966" s="67">
        <f>CY966*50</f>
        <v>24.472960586617781</v>
      </c>
      <c r="EK966" s="67">
        <f>CR966*1.5</f>
        <v>42.762931034482762</v>
      </c>
      <c r="EL966" s="67">
        <f>CI966/3</f>
        <v>0.65333333333333332</v>
      </c>
    </row>
    <row r="967" spans="1:142" s="30" customFormat="1">
      <c r="B967" s="31" t="s">
        <v>896</v>
      </c>
      <c r="C967" s="30" t="s">
        <v>530</v>
      </c>
      <c r="D967" s="37"/>
      <c r="E967" s="16"/>
      <c r="F967" s="16"/>
      <c r="G967" s="16"/>
      <c r="H967" s="16"/>
      <c r="I967" s="64">
        <v>3.68</v>
      </c>
      <c r="J967" s="64">
        <v>3.95</v>
      </c>
      <c r="K967" s="64">
        <v>0.58109999999999995</v>
      </c>
      <c r="L967" s="64">
        <v>74.42</v>
      </c>
      <c r="M967" s="64">
        <v>8.1900000000000001E-2</v>
      </c>
      <c r="N967" s="64">
        <v>0.1094</v>
      </c>
      <c r="O967" s="64">
        <v>0.62370000000000003</v>
      </c>
      <c r="P967" s="64">
        <v>6.8900000000000003E-2</v>
      </c>
      <c r="Q967" s="64">
        <v>12.18</v>
      </c>
      <c r="R967" s="64">
        <v>2.63E-2</v>
      </c>
      <c r="S967" s="64">
        <v>95.721400000000003</v>
      </c>
      <c r="T967" s="31"/>
      <c r="V967" s="64">
        <f t="shared" si="1358"/>
        <v>3.8444903647460236</v>
      </c>
      <c r="W967" s="64"/>
      <c r="X967" s="64">
        <f t="shared" si="1359"/>
        <v>4.1265589512898897</v>
      </c>
      <c r="Y967" s="64"/>
      <c r="Z967" s="64">
        <f t="shared" si="1360"/>
        <v>0.60707428015052012</v>
      </c>
      <c r="AA967" s="64"/>
      <c r="AB967" s="64">
        <f t="shared" si="1361"/>
        <v>77.746460039238869</v>
      </c>
      <c r="AC967" s="64"/>
      <c r="AD967" s="64">
        <f t="shared" si="1362"/>
        <v>8.556080458497263E-2</v>
      </c>
      <c r="AE967" s="64"/>
      <c r="AF967" s="64">
        <f t="shared" si="1363"/>
        <v>0.1142900124736997</v>
      </c>
      <c r="AG967" s="64"/>
      <c r="AH967" s="64">
        <f t="shared" si="1364"/>
        <v>0.65157843491633005</v>
      </c>
      <c r="AI967" s="64"/>
      <c r="AJ967" s="64">
        <f t="shared" si="1365"/>
        <v>7.197972449211984E-2</v>
      </c>
      <c r="AK967" s="64"/>
      <c r="AL967" s="64">
        <f t="shared" si="1366"/>
        <v>12.724427348534393</v>
      </c>
      <c r="AM967" s="64"/>
      <c r="AN967" s="64">
        <f t="shared" si="1367"/>
        <v>2.7475569726309892E-2</v>
      </c>
      <c r="AO967" s="64"/>
      <c r="AP967" s="64">
        <f t="shared" si="1368"/>
        <v>7.9710493160359128</v>
      </c>
      <c r="AQ967" s="64">
        <f t="shared" si="1369"/>
        <v>2.0734177215189869E-2</v>
      </c>
      <c r="AR967" s="64">
        <f t="shared" si="1370"/>
        <v>908.66910866910871</v>
      </c>
      <c r="AS967" s="64">
        <f t="shared" si="1371"/>
        <v>18.840506329113921</v>
      </c>
      <c r="AT967" s="64">
        <f t="shared" si="1372"/>
        <v>0.17540484207150872</v>
      </c>
      <c r="AU967" s="64">
        <f t="shared" si="1373"/>
        <v>5.3117001828153567</v>
      </c>
      <c r="AV967" s="64">
        <f t="shared" si="1374"/>
        <v>7.0952380952380958</v>
      </c>
      <c r="AW967" s="64">
        <f t="shared" si="1375"/>
        <v>7.8083848427841981E-3</v>
      </c>
      <c r="AX967" s="64">
        <f t="shared" si="1376"/>
        <v>15.843591600289644</v>
      </c>
      <c r="AY967" s="64">
        <v>45.29</v>
      </c>
      <c r="AZ967" s="64"/>
      <c r="BA967" s="64"/>
      <c r="BB967" s="64"/>
      <c r="BC967" s="64">
        <v>4717.03</v>
      </c>
      <c r="BD967" s="64">
        <v>4.66</v>
      </c>
      <c r="BE967" s="64"/>
      <c r="BF967" s="64"/>
      <c r="BG967" s="84" t="s">
        <v>897</v>
      </c>
      <c r="BH967" s="84"/>
      <c r="BI967" s="84">
        <v>0.26500000000000001</v>
      </c>
      <c r="BJ967" s="84"/>
      <c r="BK967" s="84"/>
      <c r="BL967" s="84"/>
      <c r="BM967" s="64">
        <v>133.07</v>
      </c>
      <c r="BN967" s="64">
        <v>73.41</v>
      </c>
      <c r="BO967" s="64">
        <v>10.34</v>
      </c>
      <c r="BP967" s="64">
        <v>49.32</v>
      </c>
      <c r="BQ967" s="64">
        <v>6.41</v>
      </c>
      <c r="BR967" s="64"/>
      <c r="BS967" s="64">
        <v>6.43</v>
      </c>
      <c r="BT967" s="64">
        <v>1094.25</v>
      </c>
      <c r="BU967" s="64">
        <v>15.45</v>
      </c>
      <c r="BV967" s="64">
        <v>31.59</v>
      </c>
      <c r="BW967" s="64">
        <v>3.37</v>
      </c>
      <c r="BX967" s="64">
        <v>11.67</v>
      </c>
      <c r="BY967" s="64">
        <v>2.4</v>
      </c>
      <c r="BZ967" s="64">
        <v>0.27600000000000002</v>
      </c>
      <c r="CA967" s="64">
        <v>1.36</v>
      </c>
      <c r="CB967" s="64">
        <v>0.26700000000000002</v>
      </c>
      <c r="CC967" s="64">
        <v>1.44</v>
      </c>
      <c r="CD967" s="64">
        <v>0.30399999999999999</v>
      </c>
      <c r="CE967" s="64">
        <v>0.87</v>
      </c>
      <c r="CF967" s="64">
        <v>0.13200000000000001</v>
      </c>
      <c r="CG967" s="64">
        <v>1.21</v>
      </c>
      <c r="CH967" s="64">
        <v>0.16500000000000001</v>
      </c>
      <c r="CI967" s="64">
        <v>2.04</v>
      </c>
      <c r="CJ967" s="64">
        <v>0.65300000000000002</v>
      </c>
      <c r="CK967" s="64">
        <v>13.29</v>
      </c>
      <c r="CL967" s="64">
        <v>11.37</v>
      </c>
      <c r="CM967" s="64">
        <v>4.9000000000000004</v>
      </c>
      <c r="CN967" s="67">
        <f>BU967/CL967</f>
        <v>1.3588390501319261</v>
      </c>
      <c r="CO967" s="67">
        <f>BU967/CG967</f>
        <v>12.768595041322314</v>
      </c>
      <c r="CP967" s="67">
        <f>BM967/BU967</f>
        <v>8.612944983818771</v>
      </c>
      <c r="CQ967" s="67">
        <f>BU967/BY967</f>
        <v>6.4375</v>
      </c>
      <c r="CR967" s="67">
        <f>BV967/CG967</f>
        <v>26.107438016528928</v>
      </c>
      <c r="CS967" s="67">
        <f>BP967/BS967</f>
        <v>7.670295489891136</v>
      </c>
      <c r="CT967" s="67">
        <f>CK967/BX967</f>
        <v>1.1388174807197944</v>
      </c>
      <c r="CU967" s="67">
        <f>AY967/BO967</f>
        <v>4.3800773694390713</v>
      </c>
      <c r="CV967" s="67">
        <f>BQ967/BM967</f>
        <v>4.817013601863681E-2</v>
      </c>
      <c r="CW967" s="67">
        <f>BT967/BV967</f>
        <v>34.639126305792971</v>
      </c>
      <c r="CX967" s="67">
        <f>BV967/CK967</f>
        <v>2.3769751693002257</v>
      </c>
      <c r="CY967" s="67">
        <f>CM967/CL967</f>
        <v>0.43095866314863684</v>
      </c>
      <c r="CZ967" s="67">
        <f>BT967/BU967</f>
        <v>70.825242718446603</v>
      </c>
      <c r="DA967" s="67">
        <f>CM967/CK967</f>
        <v>0.36869826937547034</v>
      </c>
      <c r="DB967" s="67">
        <f>BT967/BM967</f>
        <v>8.2231156534154959</v>
      </c>
      <c r="DC967" s="67">
        <f>BQ967/CJ967</f>
        <v>9.8162327718223583</v>
      </c>
      <c r="DD967" s="67">
        <f>BT967/CL967</f>
        <v>96.240105540897105</v>
      </c>
      <c r="DE967" s="67">
        <f>CL967/CJ967</f>
        <v>17.411944869831544</v>
      </c>
      <c r="DF967" s="67">
        <f>BT967/BQ967</f>
        <v>170.70982839313572</v>
      </c>
      <c r="DG967" s="67">
        <f>BQ967/CL967</f>
        <v>0.56376429199648204</v>
      </c>
      <c r="DH967" s="67">
        <f>BM967/CI967</f>
        <v>65.230392156862735</v>
      </c>
      <c r="DI967" s="67">
        <f>BM967/BX967</f>
        <v>11.402742073693229</v>
      </c>
      <c r="DJ967" s="67">
        <f>BM967/BN967</f>
        <v>1.8126958180084458</v>
      </c>
      <c r="DK967" s="67">
        <f>BT967/BP967</f>
        <v>22.186739659367397</v>
      </c>
      <c r="DL967" s="67" t="e">
        <f>(#REF!*0.59933)/BP967*10000</f>
        <v>#REF!</v>
      </c>
      <c r="DM967" s="67">
        <f>BP967/BQ967</f>
        <v>7.6942277691107641</v>
      </c>
      <c r="DN967" s="67">
        <f>CC967/CH967</f>
        <v>8.7272727272727266</v>
      </c>
      <c r="DO967" s="67">
        <f>BU967/BQ967</f>
        <v>2.410296411856474</v>
      </c>
      <c r="DP967" s="67">
        <f>BY967/CG967</f>
        <v>1.9834710743801653</v>
      </c>
      <c r="DQ967" s="67">
        <f>CJ967/CM967</f>
        <v>0.13326530612244897</v>
      </c>
      <c r="DR967" s="67">
        <f>BQ967/BP967</f>
        <v>0.12996755879967559</v>
      </c>
      <c r="DS967" s="67">
        <f>BV967/BZ967</f>
        <v>114.45652173913042</v>
      </c>
      <c r="DT967" s="67">
        <f>BV967/CI967</f>
        <v>15.485294117647058</v>
      </c>
      <c r="DU967" s="67">
        <f>BY967/BX967</f>
        <v>0.20565552699228792</v>
      </c>
      <c r="DV967" s="67">
        <f>BY967/BP967</f>
        <v>4.8661800486618001E-2</v>
      </c>
      <c r="DW967" s="67">
        <f>CH967/CI967</f>
        <v>8.0882352941176475E-2</v>
      </c>
      <c r="DX967" s="67" t="e">
        <f>(#REF!*0.83014)/BU967</f>
        <v>#REF!</v>
      </c>
      <c r="DY967" s="67">
        <f>BM967/CL967</f>
        <v>11.703605980650837</v>
      </c>
      <c r="DZ967" s="67" t="e">
        <f>BQ967/(#REF!*0.59933)</f>
        <v>#REF!</v>
      </c>
      <c r="EA967" s="67">
        <f>BP967/CI967</f>
        <v>24.176470588235293</v>
      </c>
      <c r="EB967" s="67">
        <f>BQ967/CM967</f>
        <v>1.3081632653061224</v>
      </c>
      <c r="EC967" s="67">
        <f>BM967/BS967</f>
        <v>20.695178849144636</v>
      </c>
      <c r="ED967" s="67">
        <f>BV967/CM967</f>
        <v>6.4469387755102039</v>
      </c>
      <c r="EE967" s="67">
        <f>BN967/BX967</f>
        <v>6.2904884318766063</v>
      </c>
      <c r="EF967" s="67">
        <f>CM967/BU967</f>
        <v>0.31715210355987061</v>
      </c>
      <c r="EG967" s="67">
        <f>BT967/BU967*0.1</f>
        <v>7.0825242718446608</v>
      </c>
      <c r="EH967" s="67">
        <f>BT967/BU967*0.3</f>
        <v>21.247572815533982</v>
      </c>
      <c r="EI967" s="67">
        <f>DM967*1.1</f>
        <v>8.4636505460218405</v>
      </c>
      <c r="EJ967" s="67">
        <f>CY967*50</f>
        <v>21.547933157431842</v>
      </c>
      <c r="EK967" s="67">
        <f>CR967*1.5</f>
        <v>39.16115702479339</v>
      </c>
      <c r="EL967" s="67">
        <f>CI967/3</f>
        <v>0.68</v>
      </c>
    </row>
    <row r="968" spans="1:142" s="30" customFormat="1">
      <c r="A968" s="30" t="s">
        <v>898</v>
      </c>
      <c r="B968" s="31" t="s">
        <v>899</v>
      </c>
      <c r="C968" s="30" t="s">
        <v>530</v>
      </c>
      <c r="D968" s="37"/>
      <c r="E968" s="16"/>
      <c r="F968" s="16"/>
      <c r="G968" s="16"/>
      <c r="H968" s="16"/>
      <c r="I968" s="64">
        <v>3.39</v>
      </c>
      <c r="J968" s="64">
        <v>3.88</v>
      </c>
      <c r="K968" s="64">
        <v>0.45689999999999997</v>
      </c>
      <c r="L968" s="64">
        <v>74.52</v>
      </c>
      <c r="M968" s="64">
        <v>7.7200000000000005E-2</v>
      </c>
      <c r="N968" s="64">
        <v>7.0199999999999999E-2</v>
      </c>
      <c r="O968" s="64">
        <v>0.62660000000000005</v>
      </c>
      <c r="P968" s="64">
        <v>0.1643</v>
      </c>
      <c r="Q968" s="64">
        <v>11.95</v>
      </c>
      <c r="R968" s="64">
        <v>6.8999999999999999E-3</v>
      </c>
      <c r="S968" s="64">
        <v>95.142099999999999</v>
      </c>
      <c r="T968" s="31"/>
      <c r="V968" s="64">
        <f t="shared" si="1358"/>
        <v>3.5630914179947681</v>
      </c>
      <c r="W968" s="64"/>
      <c r="X968" s="64">
        <f t="shared" si="1359"/>
        <v>4.0781105315102355</v>
      </c>
      <c r="Y968" s="64"/>
      <c r="Z968" s="64">
        <f t="shared" si="1360"/>
        <v>0.48022904686779039</v>
      </c>
      <c r="AA968" s="64"/>
      <c r="AB968" s="64">
        <f t="shared" si="1361"/>
        <v>78.32494763096463</v>
      </c>
      <c r="AC968" s="64"/>
      <c r="AD968" s="64">
        <f t="shared" si="1362"/>
        <v>8.1141786864069643E-2</v>
      </c>
      <c r="AE968" s="64"/>
      <c r="AF968" s="64">
        <f t="shared" si="1363"/>
        <v>7.3784370956705814E-2</v>
      </c>
      <c r="AG968" s="64"/>
      <c r="AH968" s="64">
        <f t="shared" si="1364"/>
        <v>0.65859382965059632</v>
      </c>
      <c r="AI968" s="64"/>
      <c r="AJ968" s="64">
        <f t="shared" si="1365"/>
        <v>0.1726890619399824</v>
      </c>
      <c r="AK968" s="64"/>
      <c r="AL968" s="64">
        <f t="shared" si="1366"/>
        <v>12.56016001328539</v>
      </c>
      <c r="AM968" s="64"/>
      <c r="AN968" s="64">
        <f t="shared" si="1367"/>
        <v>7.2523099658300585E-3</v>
      </c>
      <c r="AO968" s="64"/>
      <c r="AP968" s="64">
        <f t="shared" si="1368"/>
        <v>7.6412019495050032</v>
      </c>
      <c r="AQ968" s="64">
        <f t="shared" si="1369"/>
        <v>1.9896907216494848E-2</v>
      </c>
      <c r="AR968" s="64">
        <f t="shared" si="1370"/>
        <v>965.28497409326417</v>
      </c>
      <c r="AS968" s="64">
        <f t="shared" si="1371"/>
        <v>19.206185567010309</v>
      </c>
      <c r="AT968" s="64">
        <f t="shared" si="1372"/>
        <v>0.11203319502074689</v>
      </c>
      <c r="AU968" s="64">
        <f t="shared" si="1373"/>
        <v>6.5085470085470085</v>
      </c>
      <c r="AV968" s="64">
        <f t="shared" si="1374"/>
        <v>5.9183937823834194</v>
      </c>
      <c r="AW968" s="64">
        <f t="shared" si="1375"/>
        <v>6.1312399355877619E-3</v>
      </c>
      <c r="AX968" s="64">
        <f t="shared" si="1376"/>
        <v>13.318155947638019</v>
      </c>
      <c r="AY968" s="64"/>
      <c r="AZ968" s="64"/>
      <c r="BA968" s="64"/>
      <c r="BB968" s="64"/>
      <c r="BC968" s="64"/>
      <c r="BD968" s="64"/>
      <c r="BE968" s="64"/>
      <c r="BF968" s="64"/>
      <c r="BG968" s="64"/>
      <c r="BH968" s="64"/>
      <c r="BI968" s="64"/>
      <c r="BJ968" s="64"/>
      <c r="BK968" s="64"/>
      <c r="BL968" s="64"/>
      <c r="BM968" s="64"/>
      <c r="BN968" s="64"/>
      <c r="BO968" s="64"/>
      <c r="BP968" s="64"/>
      <c r="BQ968" s="64"/>
      <c r="BR968" s="64"/>
      <c r="BS968" s="64"/>
      <c r="BT968" s="64"/>
      <c r="BU968" s="64"/>
      <c r="BV968" s="64"/>
      <c r="BW968" s="64"/>
      <c r="BX968" s="64"/>
      <c r="BY968" s="64"/>
      <c r="BZ968" s="64"/>
      <c r="CA968" s="64"/>
      <c r="CB968" s="64"/>
      <c r="CC968" s="64"/>
      <c r="CD968" s="64"/>
      <c r="CE968" s="64"/>
      <c r="CF968" s="64"/>
      <c r="CG968" s="64"/>
      <c r="CH968" s="64"/>
      <c r="CI968" s="64"/>
      <c r="CJ968" s="64"/>
      <c r="CK968" s="64"/>
      <c r="CL968" s="64"/>
      <c r="CM968" s="64"/>
      <c r="CN968" s="64"/>
      <c r="CO968" s="64"/>
      <c r="CP968" s="64"/>
      <c r="CQ968" s="64"/>
      <c r="CR968" s="64"/>
      <c r="CS968" s="64"/>
      <c r="CT968" s="64"/>
      <c r="CU968" s="64"/>
      <c r="CV968" s="64"/>
      <c r="CW968" s="64"/>
      <c r="CX968" s="64"/>
      <c r="CY968" s="64"/>
      <c r="CZ968" s="64"/>
      <c r="DA968" s="64"/>
      <c r="DB968" s="64"/>
      <c r="DC968" s="64"/>
      <c r="DD968" s="64"/>
      <c r="DE968" s="64"/>
      <c r="DF968" s="64"/>
      <c r="DG968" s="64"/>
      <c r="DH968" s="64"/>
      <c r="DI968" s="64"/>
      <c r="DJ968" s="64"/>
      <c r="DK968" s="64"/>
      <c r="DL968" s="64"/>
      <c r="DM968" s="64"/>
      <c r="DN968" s="64"/>
      <c r="DO968" s="64"/>
      <c r="DP968" s="64"/>
      <c r="DQ968" s="64"/>
      <c r="DR968" s="64"/>
      <c r="DS968" s="64"/>
      <c r="DT968" s="64"/>
      <c r="DU968" s="64"/>
      <c r="DV968" s="64"/>
      <c r="DW968" s="64"/>
      <c r="DX968" s="64"/>
      <c r="DY968" s="64"/>
      <c r="DZ968" s="64"/>
      <c r="EA968" s="64"/>
      <c r="EB968" s="64"/>
      <c r="EC968" s="64"/>
      <c r="ED968" s="64"/>
      <c r="EE968" s="64"/>
      <c r="EF968" s="64"/>
      <c r="EG968" s="64"/>
      <c r="EH968" s="64"/>
      <c r="EI968" s="64"/>
      <c r="EJ968" s="64"/>
      <c r="EK968" s="64"/>
      <c r="EL968" s="64"/>
    </row>
    <row r="969" spans="1:142" s="30" customFormat="1">
      <c r="B969" s="31" t="s">
        <v>900</v>
      </c>
      <c r="C969" s="30" t="s">
        <v>530</v>
      </c>
      <c r="D969" s="37"/>
      <c r="E969" s="16"/>
      <c r="F969" s="16"/>
      <c r="G969" s="16"/>
      <c r="H969" s="16"/>
      <c r="I969" s="64">
        <v>3.58</v>
      </c>
      <c r="J969" s="64">
        <v>3.67</v>
      </c>
      <c r="K969" s="64">
        <v>0.56489999999999996</v>
      </c>
      <c r="L969" s="64">
        <v>74.22</v>
      </c>
      <c r="M969" s="64">
        <v>8.9700000000000002E-2</v>
      </c>
      <c r="N969" s="64">
        <v>8.4400000000000003E-2</v>
      </c>
      <c r="O969" s="64">
        <v>0.62619999999999998</v>
      </c>
      <c r="P969" s="64">
        <v>0.02</v>
      </c>
      <c r="Q969" s="64">
        <v>12.19</v>
      </c>
      <c r="R969" s="64">
        <v>3.0599999999999999E-2</v>
      </c>
      <c r="S969" s="64">
        <v>95.075900000000004</v>
      </c>
      <c r="T969" s="31"/>
      <c r="V969" s="64">
        <f t="shared" si="1358"/>
        <v>3.7654126860750194</v>
      </c>
      <c r="W969" s="64"/>
      <c r="X969" s="64">
        <f t="shared" si="1359"/>
        <v>3.8600738988534422</v>
      </c>
      <c r="Y969" s="64"/>
      <c r="Z969" s="64">
        <f t="shared" si="1360"/>
        <v>0.59415687887256385</v>
      </c>
      <c r="AA969" s="64"/>
      <c r="AB969" s="64">
        <f t="shared" si="1361"/>
        <v>78.063946804605578</v>
      </c>
      <c r="AC969" s="64"/>
      <c r="AD969" s="64">
        <f t="shared" si="1362"/>
        <v>9.4345675402494222E-2</v>
      </c>
      <c r="AE969" s="64"/>
      <c r="AF969" s="64">
        <f t="shared" si="1363"/>
        <v>8.8771181761098245E-2</v>
      </c>
      <c r="AG969" s="64"/>
      <c r="AH969" s="64">
        <f t="shared" si="1364"/>
        <v>0.6586316826872004</v>
      </c>
      <c r="AI969" s="64"/>
      <c r="AJ969" s="64">
        <f t="shared" si="1365"/>
        <v>2.103582506187162E-2</v>
      </c>
      <c r="AK969" s="64"/>
      <c r="AL969" s="64">
        <f t="shared" si="1366"/>
        <v>12.821335375210751</v>
      </c>
      <c r="AM969" s="64"/>
      <c r="AN969" s="64">
        <f t="shared" si="1367"/>
        <v>3.2184812344663576E-2</v>
      </c>
      <c r="AO969" s="64"/>
      <c r="AP969" s="64">
        <f t="shared" si="1368"/>
        <v>7.6254865849284617</v>
      </c>
      <c r="AQ969" s="64">
        <f t="shared" si="1369"/>
        <v>2.4441416893732974E-2</v>
      </c>
      <c r="AR969" s="64">
        <f t="shared" si="1370"/>
        <v>827.42474916387948</v>
      </c>
      <c r="AS969" s="64">
        <f t="shared" si="1371"/>
        <v>20.223433242506811</v>
      </c>
      <c r="AT969" s="64">
        <f t="shared" si="1372"/>
        <v>0.13478122005748963</v>
      </c>
      <c r="AU969" s="64">
        <f t="shared" si="1373"/>
        <v>6.693127962085307</v>
      </c>
      <c r="AV969" s="64">
        <f t="shared" si="1374"/>
        <v>6.2976588628762533</v>
      </c>
      <c r="AW969" s="64">
        <f t="shared" si="1375"/>
        <v>7.6111560226354083E-3</v>
      </c>
      <c r="AX969" s="64">
        <f t="shared" si="1376"/>
        <v>12.99861389188357</v>
      </c>
      <c r="AY969" s="64"/>
      <c r="AZ969" s="64"/>
      <c r="BA969" s="64"/>
      <c r="BB969" s="64"/>
      <c r="BC969" s="64"/>
      <c r="BD969" s="64"/>
      <c r="BE969" s="64"/>
      <c r="BF969" s="64"/>
      <c r="BG969" s="64"/>
      <c r="BH969" s="64"/>
      <c r="BI969" s="64"/>
      <c r="BJ969" s="64"/>
      <c r="BK969" s="64"/>
      <c r="BL969" s="64"/>
      <c r="BM969" s="64"/>
      <c r="BN969" s="64"/>
      <c r="BO969" s="64"/>
      <c r="BP969" s="64"/>
      <c r="BQ969" s="64"/>
      <c r="BR969" s="64"/>
      <c r="BS969" s="64"/>
      <c r="BT969" s="64"/>
      <c r="BU969" s="64"/>
      <c r="BV969" s="64"/>
      <c r="BW969" s="64"/>
      <c r="BX969" s="64"/>
      <c r="BY969" s="64"/>
      <c r="BZ969" s="64"/>
      <c r="CA969" s="64"/>
      <c r="CB969" s="64"/>
      <c r="CC969" s="64"/>
      <c r="CD969" s="64"/>
      <c r="CE969" s="64"/>
      <c r="CF969" s="64"/>
      <c r="CG969" s="64"/>
      <c r="CH969" s="64"/>
      <c r="CI969" s="64"/>
      <c r="CJ969" s="64"/>
      <c r="CK969" s="64"/>
      <c r="CL969" s="64"/>
      <c r="CM969" s="64"/>
      <c r="CN969" s="64"/>
      <c r="CO969" s="64"/>
      <c r="CP969" s="64"/>
      <c r="CQ969" s="64"/>
      <c r="CR969" s="64"/>
      <c r="CS969" s="64"/>
      <c r="CT969" s="64"/>
      <c r="CU969" s="64"/>
      <c r="CV969" s="64"/>
      <c r="CW969" s="64"/>
      <c r="CX969" s="64"/>
      <c r="CY969" s="64"/>
      <c r="CZ969" s="64"/>
      <c r="DA969" s="64"/>
      <c r="DB969" s="64"/>
      <c r="DC969" s="64"/>
      <c r="DD969" s="64"/>
      <c r="DE969" s="64"/>
      <c r="DF969" s="64"/>
      <c r="DG969" s="64"/>
      <c r="DH969" s="64"/>
      <c r="DI969" s="64"/>
      <c r="DJ969" s="64"/>
      <c r="DK969" s="64"/>
      <c r="DL969" s="64"/>
      <c r="DM969" s="64"/>
      <c r="DN969" s="64"/>
      <c r="DO969" s="64"/>
      <c r="DP969" s="64"/>
      <c r="DQ969" s="64"/>
      <c r="DR969" s="64"/>
      <c r="DS969" s="64"/>
      <c r="DT969" s="64"/>
      <c r="DU969" s="64"/>
      <c r="DV969" s="64"/>
      <c r="DW969" s="64"/>
      <c r="DX969" s="64"/>
      <c r="DY969" s="64"/>
      <c r="DZ969" s="64"/>
      <c r="EA969" s="64"/>
      <c r="EB969" s="64"/>
      <c r="EC969" s="64"/>
      <c r="ED969" s="64"/>
      <c r="EE969" s="64"/>
      <c r="EF969" s="64"/>
      <c r="EG969" s="64"/>
      <c r="EH969" s="64"/>
      <c r="EI969" s="64"/>
      <c r="EJ969" s="64"/>
      <c r="EK969" s="64"/>
      <c r="EL969" s="64"/>
    </row>
    <row r="970" spans="1:142" s="30" customFormat="1">
      <c r="B970" s="31" t="s">
        <v>901</v>
      </c>
      <c r="C970" s="30" t="s">
        <v>530</v>
      </c>
      <c r="D970" s="37"/>
      <c r="E970" s="16"/>
      <c r="F970" s="16"/>
      <c r="G970" s="16"/>
      <c r="H970" s="16"/>
      <c r="I970" s="64">
        <v>3.74</v>
      </c>
      <c r="J970" s="64">
        <v>3.51</v>
      </c>
      <c r="K970" s="64">
        <v>0.57999999999999996</v>
      </c>
      <c r="L970" s="64">
        <v>73.430000000000007</v>
      </c>
      <c r="M970" s="64">
        <v>8.5000000000000006E-2</v>
      </c>
      <c r="N970" s="64">
        <v>5.57E-2</v>
      </c>
      <c r="O970" s="64">
        <v>0.63090000000000002</v>
      </c>
      <c r="P970" s="64">
        <v>5.5599999999999997E-2</v>
      </c>
      <c r="Q970" s="64">
        <v>12.1</v>
      </c>
      <c r="R970" s="64">
        <v>1.52E-2</v>
      </c>
      <c r="S970" s="64">
        <v>94.202500000000001</v>
      </c>
      <c r="T970" s="31"/>
      <c r="V970" s="64">
        <f t="shared" si="1358"/>
        <v>3.9701706430296442</v>
      </c>
      <c r="W970" s="64"/>
      <c r="X970" s="64">
        <f t="shared" si="1359"/>
        <v>3.7260157639128466</v>
      </c>
      <c r="Y970" s="64"/>
      <c r="Z970" s="64">
        <f t="shared" si="1360"/>
        <v>0.61569491255539921</v>
      </c>
      <c r="AA970" s="64"/>
      <c r="AB970" s="64">
        <f t="shared" si="1361"/>
        <v>77.949099015418923</v>
      </c>
      <c r="AC970" s="64"/>
      <c r="AD970" s="64">
        <f t="shared" si="1362"/>
        <v>9.0231150977946456E-2</v>
      </c>
      <c r="AE970" s="64"/>
      <c r="AF970" s="64">
        <f t="shared" si="1363"/>
        <v>5.912794246437196E-2</v>
      </c>
      <c r="AG970" s="64"/>
      <c r="AH970" s="64">
        <f t="shared" si="1364"/>
        <v>0.66972744884689894</v>
      </c>
      <c r="AI970" s="64"/>
      <c r="AJ970" s="64">
        <f t="shared" si="1365"/>
        <v>5.9021788169103785E-2</v>
      </c>
      <c r="AK970" s="64"/>
      <c r="AL970" s="64">
        <f t="shared" si="1366"/>
        <v>12.844669727448846</v>
      </c>
      <c r="AM970" s="64"/>
      <c r="AN970" s="64">
        <f t="shared" si="1367"/>
        <v>1.6135452880762187E-2</v>
      </c>
      <c r="AO970" s="64"/>
      <c r="AP970" s="64">
        <f t="shared" si="1368"/>
        <v>7.6961864069424912</v>
      </c>
      <c r="AQ970" s="64">
        <f t="shared" si="1369"/>
        <v>2.4216524216524225E-2</v>
      </c>
      <c r="AR970" s="64">
        <f t="shared" si="1370"/>
        <v>863.88235294117646</v>
      </c>
      <c r="AS970" s="64">
        <f t="shared" si="1371"/>
        <v>20.920227920227926</v>
      </c>
      <c r="AT970" s="64">
        <f t="shared" si="1372"/>
        <v>8.8286574734506254E-2</v>
      </c>
      <c r="AU970" s="64">
        <f t="shared" si="1373"/>
        <v>10.412926391382406</v>
      </c>
      <c r="AV970" s="64">
        <f t="shared" si="1374"/>
        <v>6.8235294117647047</v>
      </c>
      <c r="AW970" s="64">
        <f t="shared" si="1375"/>
        <v>7.8986790140269623E-3</v>
      </c>
      <c r="AX970" s="64">
        <f t="shared" si="1376"/>
        <v>8.7619946515652032</v>
      </c>
      <c r="AY970" s="64"/>
      <c r="AZ970" s="64"/>
      <c r="BA970" s="64"/>
      <c r="BB970" s="64"/>
      <c r="BC970" s="64"/>
      <c r="BD970" s="64"/>
      <c r="BE970" s="64"/>
      <c r="BF970" s="64"/>
      <c r="BG970" s="64"/>
      <c r="BH970" s="64"/>
      <c r="BI970" s="64"/>
      <c r="BJ970" s="64"/>
      <c r="BK970" s="64"/>
      <c r="BL970" s="64"/>
      <c r="BM970" s="64"/>
      <c r="BN970" s="64"/>
      <c r="BO970" s="64"/>
      <c r="BP970" s="64"/>
      <c r="BQ970" s="64"/>
      <c r="BR970" s="64"/>
      <c r="BS970" s="64"/>
      <c r="BT970" s="64"/>
      <c r="BU970" s="64"/>
      <c r="BV970" s="64"/>
      <c r="BW970" s="64"/>
      <c r="BX970" s="64"/>
      <c r="BY970" s="64"/>
      <c r="BZ970" s="64"/>
      <c r="CA970" s="64"/>
      <c r="CB970" s="64"/>
      <c r="CC970" s="64"/>
      <c r="CD970" s="64"/>
      <c r="CE970" s="64"/>
      <c r="CF970" s="64"/>
      <c r="CG970" s="64"/>
      <c r="CH970" s="64"/>
      <c r="CI970" s="64"/>
      <c r="CJ970" s="64"/>
      <c r="CK970" s="64"/>
      <c r="CL970" s="64"/>
      <c r="CM970" s="64"/>
      <c r="CN970" s="64"/>
      <c r="CO970" s="64"/>
      <c r="CP970" s="64"/>
      <c r="CQ970" s="64"/>
      <c r="CR970" s="64"/>
      <c r="CS970" s="64"/>
      <c r="CT970" s="64"/>
      <c r="CU970" s="64"/>
      <c r="CV970" s="64"/>
      <c r="CW970" s="64"/>
      <c r="CX970" s="64"/>
      <c r="CY970" s="64"/>
      <c r="CZ970" s="64"/>
      <c r="DA970" s="64"/>
      <c r="DB970" s="64"/>
      <c r="DC970" s="64"/>
      <c r="DD970" s="64"/>
      <c r="DE970" s="64"/>
      <c r="DF970" s="64"/>
      <c r="DG970" s="64"/>
      <c r="DH970" s="64"/>
      <c r="DI970" s="64"/>
      <c r="DJ970" s="64"/>
      <c r="DK970" s="64"/>
      <c r="DL970" s="64"/>
      <c r="DM970" s="64"/>
      <c r="DN970" s="64"/>
      <c r="DO970" s="64"/>
      <c r="DP970" s="64"/>
      <c r="DQ970" s="64"/>
      <c r="DR970" s="64"/>
      <c r="DS970" s="64"/>
      <c r="DT970" s="64"/>
      <c r="DU970" s="64"/>
      <c r="DV970" s="64"/>
      <c r="DW970" s="64"/>
      <c r="DX970" s="64"/>
      <c r="DY970" s="64"/>
      <c r="DZ970" s="64"/>
      <c r="EA970" s="64"/>
      <c r="EB970" s="64"/>
      <c r="EC970" s="64"/>
      <c r="ED970" s="64"/>
      <c r="EE970" s="64"/>
      <c r="EF970" s="64"/>
      <c r="EG970" s="64"/>
      <c r="EH970" s="64"/>
      <c r="EI970" s="64"/>
      <c r="EJ970" s="64"/>
      <c r="EK970" s="64"/>
      <c r="EL970" s="64"/>
    </row>
    <row r="971" spans="1:142" s="30" customFormat="1">
      <c r="B971" s="31" t="s">
        <v>902</v>
      </c>
      <c r="C971" s="30" t="s">
        <v>530</v>
      </c>
      <c r="D971" s="37"/>
      <c r="E971" s="16"/>
      <c r="F971" s="16"/>
      <c r="G971" s="16"/>
      <c r="H971" s="16"/>
      <c r="I971" s="64">
        <v>3.49</v>
      </c>
      <c r="J971" s="64">
        <v>3.73</v>
      </c>
      <c r="K971" s="64">
        <v>0.4662</v>
      </c>
      <c r="L971" s="64">
        <v>73.59</v>
      </c>
      <c r="M971" s="64">
        <v>6.9900000000000004E-2</v>
      </c>
      <c r="N971" s="64">
        <v>7.7899999999999997E-2</v>
      </c>
      <c r="O971" s="64">
        <v>0.6623</v>
      </c>
      <c r="P971" s="64">
        <v>3.04E-2</v>
      </c>
      <c r="Q971" s="64">
        <v>12.14</v>
      </c>
      <c r="R971" s="64">
        <v>3.0000000000000001E-3</v>
      </c>
      <c r="S971" s="64">
        <v>94.259799999999998</v>
      </c>
      <c r="T971" s="31"/>
      <c r="V971" s="64">
        <f t="shared" si="1358"/>
        <v>3.7025327870417719</v>
      </c>
      <c r="W971" s="64"/>
      <c r="X971" s="64">
        <f t="shared" si="1359"/>
        <v>3.9571482222538132</v>
      </c>
      <c r="Y971" s="64"/>
      <c r="Z971" s="64">
        <f t="shared" si="1360"/>
        <v>0.49459048289939084</v>
      </c>
      <c r="AA971" s="64"/>
      <c r="AB971" s="64">
        <f t="shared" si="1361"/>
        <v>78.071457821892267</v>
      </c>
      <c r="AC971" s="64"/>
      <c r="AD971" s="64">
        <f t="shared" si="1362"/>
        <v>7.4156745505507132E-2</v>
      </c>
      <c r="AE971" s="64"/>
      <c r="AF971" s="64">
        <f t="shared" si="1363"/>
        <v>8.2643926679241836E-2</v>
      </c>
      <c r="AG971" s="64"/>
      <c r="AH971" s="64">
        <f t="shared" si="1364"/>
        <v>0.70263251142056316</v>
      </c>
      <c r="AI971" s="64"/>
      <c r="AJ971" s="64">
        <f t="shared" si="1365"/>
        <v>3.2251288460191936E-2</v>
      </c>
      <c r="AK971" s="64"/>
      <c r="AL971" s="64">
        <f t="shared" si="1366"/>
        <v>12.879297431142438</v>
      </c>
      <c r="AM971" s="64"/>
      <c r="AN971" s="64">
        <f t="shared" si="1367"/>
        <v>3.1826929401505204E-3</v>
      </c>
      <c r="AO971" s="64"/>
      <c r="AP971" s="64">
        <f t="shared" si="1368"/>
        <v>7.6596810092955856</v>
      </c>
      <c r="AQ971" s="64">
        <f t="shared" si="1369"/>
        <v>1.8739946380697054E-2</v>
      </c>
      <c r="AR971" s="64">
        <f t="shared" si="1370"/>
        <v>1052.7896995708154</v>
      </c>
      <c r="AS971" s="64">
        <f t="shared" si="1371"/>
        <v>19.729222520107243</v>
      </c>
      <c r="AT971" s="64">
        <f t="shared" si="1372"/>
        <v>0.11762041370979918</v>
      </c>
      <c r="AU971" s="64">
        <f t="shared" si="1373"/>
        <v>5.9845956354300389</v>
      </c>
      <c r="AV971" s="64">
        <f t="shared" si="1374"/>
        <v>6.6695278969957075</v>
      </c>
      <c r="AW971" s="64">
        <f t="shared" si="1375"/>
        <v>6.3350998777007743E-3</v>
      </c>
      <c r="AX971" s="64">
        <f t="shared" si="1376"/>
        <v>14.317221099062671</v>
      </c>
      <c r="AY971" s="64"/>
      <c r="AZ971" s="64"/>
      <c r="BA971" s="64"/>
      <c r="BB971" s="64"/>
      <c r="BC971" s="64"/>
      <c r="BD971" s="64"/>
      <c r="BE971" s="64"/>
      <c r="BF971" s="64"/>
      <c r="BG971" s="64"/>
      <c r="BH971" s="64"/>
      <c r="BI971" s="64"/>
      <c r="BJ971" s="64"/>
      <c r="BK971" s="64"/>
      <c r="BL971" s="64"/>
      <c r="BM971" s="64"/>
      <c r="BN971" s="64"/>
      <c r="BO971" s="64"/>
      <c r="BP971" s="64"/>
      <c r="BQ971" s="64"/>
      <c r="BR971" s="64"/>
      <c r="BS971" s="64"/>
      <c r="BT971" s="64"/>
      <c r="BU971" s="64"/>
      <c r="BV971" s="64"/>
      <c r="BW971" s="64"/>
      <c r="BX971" s="64"/>
      <c r="BY971" s="64"/>
      <c r="BZ971" s="64"/>
      <c r="CA971" s="64"/>
      <c r="CB971" s="64"/>
      <c r="CC971" s="64"/>
      <c r="CD971" s="64"/>
      <c r="CE971" s="64"/>
      <c r="CF971" s="64"/>
      <c r="CG971" s="64"/>
      <c r="CH971" s="64"/>
      <c r="CI971" s="64"/>
      <c r="CJ971" s="64"/>
      <c r="CK971" s="64"/>
      <c r="CL971" s="64"/>
      <c r="CM971" s="64"/>
      <c r="CN971" s="64"/>
      <c r="CO971" s="64"/>
      <c r="CP971" s="64"/>
      <c r="CQ971" s="64"/>
      <c r="CR971" s="64"/>
      <c r="CS971" s="64"/>
      <c r="CT971" s="64"/>
      <c r="CU971" s="64"/>
      <c r="CV971" s="64"/>
      <c r="CW971" s="64"/>
      <c r="CX971" s="64"/>
      <c r="CY971" s="64"/>
      <c r="CZ971" s="64"/>
      <c r="DA971" s="64"/>
      <c r="DB971" s="64"/>
      <c r="DC971" s="64"/>
      <c r="DD971" s="64"/>
      <c r="DE971" s="64"/>
      <c r="DF971" s="64"/>
      <c r="DG971" s="64"/>
      <c r="DH971" s="64"/>
      <c r="DI971" s="64"/>
      <c r="DJ971" s="64"/>
      <c r="DK971" s="64"/>
      <c r="DL971" s="64"/>
      <c r="DM971" s="64"/>
      <c r="DN971" s="64"/>
      <c r="DO971" s="64"/>
      <c r="DP971" s="64"/>
      <c r="DQ971" s="64"/>
      <c r="DR971" s="64"/>
      <c r="DS971" s="64"/>
      <c r="DT971" s="64"/>
      <c r="DU971" s="64"/>
      <c r="DV971" s="64"/>
      <c r="DW971" s="64"/>
      <c r="DX971" s="64"/>
      <c r="DY971" s="64"/>
      <c r="DZ971" s="64"/>
      <c r="EA971" s="64"/>
      <c r="EB971" s="64"/>
      <c r="EC971" s="64"/>
      <c r="ED971" s="64"/>
      <c r="EE971" s="64"/>
      <c r="EF971" s="64"/>
      <c r="EG971" s="64"/>
      <c r="EH971" s="64"/>
      <c r="EI971" s="64"/>
      <c r="EJ971" s="64"/>
      <c r="EK971" s="64"/>
      <c r="EL971" s="64"/>
    </row>
    <row r="972" spans="1:142" s="30" customFormat="1">
      <c r="B972" s="31" t="s">
        <v>903</v>
      </c>
      <c r="C972" s="30" t="s">
        <v>530</v>
      </c>
      <c r="D972" s="37"/>
      <c r="E972" s="16"/>
      <c r="F972" s="16"/>
      <c r="G972" s="16"/>
      <c r="H972" s="16"/>
      <c r="I972" s="64">
        <v>3.65</v>
      </c>
      <c r="J972" s="64">
        <v>3.89</v>
      </c>
      <c r="K972" s="64">
        <v>0.42730000000000001</v>
      </c>
      <c r="L972" s="64">
        <v>74.44</v>
      </c>
      <c r="M972" s="64">
        <v>6.0499999999999998E-2</v>
      </c>
      <c r="N972" s="64">
        <v>4.9200000000000001E-2</v>
      </c>
      <c r="O972" s="64">
        <v>0.56940000000000002</v>
      </c>
      <c r="P972" s="64">
        <v>8.5000000000000006E-2</v>
      </c>
      <c r="Q972" s="64">
        <v>12.23</v>
      </c>
      <c r="R972" s="64">
        <v>1.8800000000000001E-2</v>
      </c>
      <c r="S972" s="64">
        <v>95.420199999999994</v>
      </c>
      <c r="T972" s="31"/>
      <c r="V972" s="64">
        <f t="shared" si="1358"/>
        <v>3.8251858621130537</v>
      </c>
      <c r="W972" s="64"/>
      <c r="X972" s="64">
        <f t="shared" si="1359"/>
        <v>4.0767049324985694</v>
      </c>
      <c r="Y972" s="64"/>
      <c r="Z972" s="64">
        <f t="shared" si="1360"/>
        <v>0.4478087448988789</v>
      </c>
      <c r="AA972" s="64"/>
      <c r="AB972" s="64">
        <f t="shared" si="1361"/>
        <v>78.012831664574165</v>
      </c>
      <c r="AC972" s="64"/>
      <c r="AD972" s="64">
        <f t="shared" si="1362"/>
        <v>6.3403765659682129E-2</v>
      </c>
      <c r="AE972" s="64"/>
      <c r="AF972" s="64">
        <f t="shared" si="1363"/>
        <v>5.1561409429030751E-2</v>
      </c>
      <c r="AG972" s="64"/>
      <c r="AH972" s="64">
        <f t="shared" si="1364"/>
        <v>0.59672899448963646</v>
      </c>
      <c r="AI972" s="64"/>
      <c r="AJ972" s="64">
        <f t="shared" si="1365"/>
        <v>8.9079670761536875E-2</v>
      </c>
      <c r="AK972" s="64"/>
      <c r="AL972" s="64">
        <f t="shared" si="1366"/>
        <v>12.816992628395246</v>
      </c>
      <c r="AM972" s="64"/>
      <c r="AN972" s="64">
        <f t="shared" si="1367"/>
        <v>1.9702327180198743E-2</v>
      </c>
      <c r="AO972" s="64"/>
      <c r="AP972" s="64">
        <f t="shared" si="1368"/>
        <v>7.9018907946116226</v>
      </c>
      <c r="AQ972" s="64">
        <f t="shared" si="1369"/>
        <v>1.5552699228791777E-2</v>
      </c>
      <c r="AR972" s="64">
        <f t="shared" si="1370"/>
        <v>1230.4132231404956</v>
      </c>
      <c r="AS972" s="64">
        <f t="shared" si="1371"/>
        <v>19.136246786632391</v>
      </c>
      <c r="AT972" s="64">
        <f t="shared" si="1372"/>
        <v>8.6406743940990502E-2</v>
      </c>
      <c r="AU972" s="64">
        <f t="shared" si="1373"/>
        <v>8.6849593495934965</v>
      </c>
      <c r="AV972" s="64">
        <f t="shared" si="1374"/>
        <v>7.0628099173553718</v>
      </c>
      <c r="AW972" s="64">
        <f t="shared" si="1375"/>
        <v>5.7401934443847401E-3</v>
      </c>
      <c r="AX972" s="64">
        <f t="shared" si="1376"/>
        <v>10.325288562434416</v>
      </c>
      <c r="AY972" s="64"/>
      <c r="AZ972" s="64"/>
      <c r="BA972" s="64"/>
      <c r="BB972" s="64"/>
      <c r="BC972" s="64"/>
      <c r="BD972" s="64"/>
      <c r="BE972" s="64"/>
      <c r="BF972" s="64"/>
      <c r="BG972" s="64"/>
      <c r="BH972" s="64"/>
      <c r="BI972" s="64"/>
      <c r="BJ972" s="64"/>
      <c r="BK972" s="64"/>
      <c r="BL972" s="64"/>
      <c r="BM972" s="64"/>
      <c r="BN972" s="64"/>
      <c r="BO972" s="64"/>
      <c r="BP972" s="64"/>
      <c r="BQ972" s="64"/>
      <c r="BR972" s="64"/>
      <c r="BS972" s="64"/>
      <c r="BT972" s="64"/>
      <c r="BU972" s="64"/>
      <c r="BV972" s="64"/>
      <c r="BW972" s="64"/>
      <c r="BX972" s="64"/>
      <c r="BY972" s="64"/>
      <c r="BZ972" s="64"/>
      <c r="CA972" s="64"/>
      <c r="CB972" s="64"/>
      <c r="CC972" s="64"/>
      <c r="CD972" s="64"/>
      <c r="CE972" s="64"/>
      <c r="CF972" s="64"/>
      <c r="CG972" s="64"/>
      <c r="CH972" s="64"/>
      <c r="CI972" s="64"/>
      <c r="CJ972" s="64"/>
      <c r="CK972" s="64"/>
      <c r="CL972" s="64"/>
      <c r="CM972" s="64"/>
      <c r="CN972" s="64"/>
      <c r="CO972" s="64"/>
      <c r="CP972" s="64"/>
      <c r="CQ972" s="64"/>
      <c r="CR972" s="64"/>
      <c r="CS972" s="64"/>
      <c r="CT972" s="64"/>
      <c r="CU972" s="64"/>
      <c r="CV972" s="64"/>
      <c r="CW972" s="64"/>
      <c r="CX972" s="64"/>
      <c r="CY972" s="64"/>
      <c r="CZ972" s="64"/>
      <c r="DA972" s="64"/>
      <c r="DB972" s="64"/>
      <c r="DC972" s="64"/>
      <c r="DD972" s="64"/>
      <c r="DE972" s="64"/>
      <c r="DF972" s="64"/>
      <c r="DG972" s="64"/>
      <c r="DH972" s="64"/>
      <c r="DI972" s="64"/>
      <c r="DJ972" s="64"/>
      <c r="DK972" s="64"/>
      <c r="DL972" s="64"/>
      <c r="DM972" s="64"/>
      <c r="DN972" s="64"/>
      <c r="DO972" s="64"/>
      <c r="DP972" s="64"/>
      <c r="DQ972" s="64"/>
      <c r="DR972" s="64"/>
      <c r="DS972" s="64"/>
      <c r="DT972" s="64"/>
      <c r="DU972" s="64"/>
      <c r="DV972" s="64"/>
      <c r="DW972" s="64"/>
      <c r="DX972" s="64"/>
      <c r="DY972" s="64"/>
      <c r="DZ972" s="64"/>
      <c r="EA972" s="64"/>
      <c r="EB972" s="64"/>
      <c r="EC972" s="64"/>
      <c r="ED972" s="64"/>
      <c r="EE972" s="64"/>
      <c r="EF972" s="64"/>
      <c r="EG972" s="64"/>
      <c r="EH972" s="64"/>
      <c r="EI972" s="64"/>
      <c r="EJ972" s="64"/>
      <c r="EK972" s="64"/>
      <c r="EL972" s="64"/>
    </row>
    <row r="973" spans="1:142" s="30" customFormat="1">
      <c r="B973" s="31" t="s">
        <v>904</v>
      </c>
      <c r="C973" s="30" t="s">
        <v>530</v>
      </c>
      <c r="D973" s="37"/>
      <c r="E973" s="16"/>
      <c r="F973" s="16"/>
      <c r="G973" s="16"/>
      <c r="H973" s="16"/>
      <c r="I973" s="64">
        <v>3.56</v>
      </c>
      <c r="J973" s="64">
        <v>3.69</v>
      </c>
      <c r="K973" s="64">
        <v>0.58420000000000005</v>
      </c>
      <c r="L973" s="64">
        <v>73.739999999999995</v>
      </c>
      <c r="M973" s="64">
        <v>9.7500000000000003E-2</v>
      </c>
      <c r="N973" s="64">
        <v>9.5200000000000007E-2</v>
      </c>
      <c r="O973" s="64">
        <v>0.65549999999999997</v>
      </c>
      <c r="P973" s="64">
        <v>0.13370000000000001</v>
      </c>
      <c r="Q973" s="64">
        <v>12.46</v>
      </c>
      <c r="R973" s="64">
        <v>1.4999999999999999E-2</v>
      </c>
      <c r="S973" s="64">
        <v>95.031199999999998</v>
      </c>
      <c r="T973" s="31"/>
      <c r="V973" s="64">
        <f t="shared" si="1358"/>
        <v>3.7461381104311005</v>
      </c>
      <c r="W973" s="64"/>
      <c r="X973" s="64">
        <f t="shared" si="1359"/>
        <v>3.8829352886210007</v>
      </c>
      <c r="Y973" s="64"/>
      <c r="Z973" s="64">
        <f t="shared" si="1360"/>
        <v>0.61474547306568794</v>
      </c>
      <c r="AA973" s="64"/>
      <c r="AB973" s="64">
        <f t="shared" si="1361"/>
        <v>77.595568613255423</v>
      </c>
      <c r="AC973" s="64"/>
      <c r="AD973" s="64">
        <f t="shared" si="1362"/>
        <v>0.10259788364242481</v>
      </c>
      <c r="AE973" s="64"/>
      <c r="AF973" s="64">
        <f t="shared" si="1363"/>
        <v>0.10017762587444966</v>
      </c>
      <c r="AG973" s="64"/>
      <c r="AH973" s="64">
        <f t="shared" si="1364"/>
        <v>0.68977346387291749</v>
      </c>
      <c r="AI973" s="64"/>
      <c r="AJ973" s="64">
        <f t="shared" si="1365"/>
        <v>0.1406906363383815</v>
      </c>
      <c r="AK973" s="64"/>
      <c r="AL973" s="64">
        <f t="shared" si="1366"/>
        <v>13.111483386508855</v>
      </c>
      <c r="AM973" s="64"/>
      <c r="AN973" s="64">
        <f t="shared" si="1367"/>
        <v>1.5784289791142277E-2</v>
      </c>
      <c r="AO973" s="64"/>
      <c r="AP973" s="64">
        <f t="shared" si="1368"/>
        <v>7.6290733990521016</v>
      </c>
      <c r="AQ973" s="64">
        <f t="shared" si="1369"/>
        <v>2.6422764227642274E-2</v>
      </c>
      <c r="AR973" s="64">
        <f t="shared" si="1370"/>
        <v>756.30769230769215</v>
      </c>
      <c r="AS973" s="64">
        <f t="shared" si="1371"/>
        <v>19.983739837398367</v>
      </c>
      <c r="AT973" s="64">
        <f t="shared" si="1372"/>
        <v>0.14523264683447751</v>
      </c>
      <c r="AU973" s="64">
        <f t="shared" si="1373"/>
        <v>6.1365546218487399</v>
      </c>
      <c r="AV973" s="64">
        <f t="shared" si="1374"/>
        <v>5.9917948717948715</v>
      </c>
      <c r="AW973" s="64">
        <f t="shared" si="1375"/>
        <v>7.9224301600217002E-3</v>
      </c>
      <c r="AX973" s="64">
        <f t="shared" si="1376"/>
        <v>14.012363850456284</v>
      </c>
      <c r="AY973" s="64"/>
      <c r="AZ973" s="64"/>
      <c r="BA973" s="64"/>
      <c r="BB973" s="64"/>
      <c r="BC973" s="64"/>
      <c r="BD973" s="64"/>
      <c r="BE973" s="64"/>
      <c r="BF973" s="64"/>
      <c r="BG973" s="64"/>
      <c r="BH973" s="64"/>
      <c r="BI973" s="64"/>
      <c r="BJ973" s="64"/>
      <c r="BK973" s="64"/>
      <c r="BL973" s="64"/>
      <c r="BM973" s="64"/>
      <c r="BN973" s="64"/>
      <c r="BO973" s="64"/>
      <c r="BP973" s="64"/>
      <c r="BQ973" s="64"/>
      <c r="BR973" s="64"/>
      <c r="BS973" s="64"/>
      <c r="BT973" s="64"/>
      <c r="BU973" s="64"/>
      <c r="BV973" s="64"/>
      <c r="BW973" s="64"/>
      <c r="BX973" s="64"/>
      <c r="BY973" s="64"/>
      <c r="BZ973" s="64"/>
      <c r="CA973" s="64"/>
      <c r="CB973" s="64"/>
      <c r="CC973" s="64"/>
      <c r="CD973" s="64"/>
      <c r="CE973" s="64"/>
      <c r="CF973" s="64"/>
      <c r="CG973" s="64"/>
      <c r="CH973" s="64"/>
      <c r="CI973" s="64"/>
      <c r="CJ973" s="64"/>
      <c r="CK973" s="64"/>
      <c r="CL973" s="64"/>
      <c r="CM973" s="64"/>
      <c r="CN973" s="64"/>
      <c r="CO973" s="64"/>
      <c r="CP973" s="64"/>
      <c r="CQ973" s="64"/>
      <c r="CR973" s="64"/>
      <c r="CS973" s="64"/>
      <c r="CT973" s="64"/>
      <c r="CU973" s="64"/>
      <c r="CV973" s="64"/>
      <c r="CW973" s="64"/>
      <c r="CX973" s="64"/>
      <c r="CY973" s="64"/>
      <c r="CZ973" s="64"/>
      <c r="DA973" s="64"/>
      <c r="DB973" s="64"/>
      <c r="DC973" s="64"/>
      <c r="DD973" s="64"/>
      <c r="DE973" s="64"/>
      <c r="DF973" s="64"/>
      <c r="DG973" s="64"/>
      <c r="DH973" s="64"/>
      <c r="DI973" s="64"/>
      <c r="DJ973" s="64"/>
      <c r="DK973" s="64"/>
      <c r="DL973" s="64"/>
      <c r="DM973" s="64"/>
      <c r="DN973" s="64"/>
      <c r="DO973" s="64"/>
      <c r="DP973" s="64"/>
      <c r="DQ973" s="64"/>
      <c r="DR973" s="64"/>
      <c r="DS973" s="64"/>
      <c r="DT973" s="64"/>
      <c r="DU973" s="64"/>
      <c r="DV973" s="64"/>
      <c r="DW973" s="64"/>
      <c r="DX973" s="64"/>
      <c r="DY973" s="64"/>
      <c r="DZ973" s="64"/>
      <c r="EA973" s="64"/>
      <c r="EB973" s="64"/>
      <c r="EC973" s="64"/>
      <c r="ED973" s="64"/>
      <c r="EE973" s="64"/>
      <c r="EF973" s="64"/>
      <c r="EG973" s="64"/>
      <c r="EH973" s="64"/>
      <c r="EI973" s="64"/>
      <c r="EJ973" s="64"/>
      <c r="EK973" s="64"/>
      <c r="EL973" s="64"/>
    </row>
    <row r="974" spans="1:142" s="30" customFormat="1">
      <c r="B974" s="31" t="s">
        <v>905</v>
      </c>
      <c r="C974" s="30" t="s">
        <v>530</v>
      </c>
      <c r="D974" s="37"/>
      <c r="E974" s="16"/>
      <c r="F974" s="16"/>
      <c r="G974" s="16"/>
      <c r="H974" s="16"/>
      <c r="I974" s="64">
        <v>3.56</v>
      </c>
      <c r="J974" s="64">
        <v>3.93</v>
      </c>
      <c r="K974" s="64">
        <v>0.48859999999999998</v>
      </c>
      <c r="L974" s="64">
        <v>74.41</v>
      </c>
      <c r="M974" s="64">
        <v>7.7200000000000005E-2</v>
      </c>
      <c r="N974" s="64">
        <v>8.1799999999999998E-2</v>
      </c>
      <c r="O974" s="64">
        <v>0.57289999999999996</v>
      </c>
      <c r="P974" s="64">
        <v>2.6499999999999999E-2</v>
      </c>
      <c r="Q974" s="64">
        <v>12</v>
      </c>
      <c r="R974" s="64">
        <v>0</v>
      </c>
      <c r="S974" s="64">
        <v>95.147099999999995</v>
      </c>
      <c r="T974" s="31"/>
      <c r="V974" s="64">
        <f t="shared" si="1358"/>
        <v>3.7415748877264789</v>
      </c>
      <c r="W974" s="64"/>
      <c r="X974" s="64">
        <f t="shared" si="1359"/>
        <v>4.1304464350463661</v>
      </c>
      <c r="Y974" s="64"/>
      <c r="Z974" s="64">
        <f t="shared" si="1360"/>
        <v>0.51352064329863967</v>
      </c>
      <c r="AA974" s="64"/>
      <c r="AB974" s="64">
        <f t="shared" si="1361"/>
        <v>78.205221178575073</v>
      </c>
      <c r="AC974" s="64"/>
      <c r="AD974" s="64">
        <f t="shared" si="1362"/>
        <v>8.1137522846203416E-2</v>
      </c>
      <c r="AE974" s="64"/>
      <c r="AF974" s="64">
        <f t="shared" si="1363"/>
        <v>8.5972142083153347E-2</v>
      </c>
      <c r="AG974" s="64"/>
      <c r="AH974" s="64">
        <f t="shared" si="1364"/>
        <v>0.60212029583665716</v>
      </c>
      <c r="AI974" s="64"/>
      <c r="AJ974" s="64">
        <f t="shared" si="1365"/>
        <v>2.7851610821559462E-2</v>
      </c>
      <c r="AK974" s="64"/>
      <c r="AL974" s="64">
        <f t="shared" si="1366"/>
        <v>12.612050183347682</v>
      </c>
      <c r="AM974" s="64"/>
      <c r="AN974" s="64">
        <f t="shared" si="1367"/>
        <v>0</v>
      </c>
      <c r="AO974" s="64"/>
      <c r="AP974" s="64">
        <f t="shared" si="1368"/>
        <v>7.8720213227728451</v>
      </c>
      <c r="AQ974" s="64">
        <f t="shared" si="1369"/>
        <v>1.9643765903307887E-2</v>
      </c>
      <c r="AR974" s="64">
        <f t="shared" si="1370"/>
        <v>963.86010362694287</v>
      </c>
      <c r="AS974" s="64">
        <f t="shared" si="1371"/>
        <v>18.933842239185747</v>
      </c>
      <c r="AT974" s="64">
        <f t="shared" si="1372"/>
        <v>0.14278233548612324</v>
      </c>
      <c r="AU974" s="64">
        <f t="shared" si="1373"/>
        <v>5.973105134474328</v>
      </c>
      <c r="AV974" s="64">
        <f t="shared" si="1374"/>
        <v>6.3290155440414493</v>
      </c>
      <c r="AW974" s="64">
        <f t="shared" si="1375"/>
        <v>6.5663217309501407E-3</v>
      </c>
      <c r="AX974" s="64">
        <f t="shared" si="1376"/>
        <v>14.340813464235621</v>
      </c>
      <c r="AY974" s="64"/>
      <c r="AZ974" s="64"/>
      <c r="BA974" s="64"/>
      <c r="BB974" s="64"/>
      <c r="BC974" s="64"/>
      <c r="BD974" s="64"/>
      <c r="BE974" s="64"/>
      <c r="BF974" s="64"/>
      <c r="BG974" s="64"/>
      <c r="BH974" s="64"/>
      <c r="BI974" s="64"/>
      <c r="BJ974" s="64"/>
      <c r="BK974" s="64"/>
      <c r="BL974" s="64"/>
      <c r="BM974" s="64"/>
      <c r="BN974" s="64"/>
      <c r="BO974" s="64"/>
      <c r="BP974" s="64"/>
      <c r="BQ974" s="64"/>
      <c r="BR974" s="64"/>
      <c r="BS974" s="64"/>
      <c r="BT974" s="64"/>
      <c r="BU974" s="64"/>
      <c r="BV974" s="64"/>
      <c r="BW974" s="64"/>
      <c r="BX974" s="64"/>
      <c r="BY974" s="64"/>
      <c r="BZ974" s="64"/>
      <c r="CA974" s="64"/>
      <c r="CB974" s="64"/>
      <c r="CC974" s="64"/>
      <c r="CD974" s="64"/>
      <c r="CE974" s="64"/>
      <c r="CF974" s="64"/>
      <c r="CG974" s="64"/>
      <c r="CH974" s="64"/>
      <c r="CI974" s="64"/>
      <c r="CJ974" s="64"/>
      <c r="CK974" s="64"/>
      <c r="CL974" s="64"/>
      <c r="CM974" s="64"/>
      <c r="CN974" s="64"/>
      <c r="CO974" s="64"/>
      <c r="CP974" s="64"/>
      <c r="CQ974" s="64"/>
      <c r="CR974" s="64"/>
      <c r="CS974" s="64"/>
      <c r="CT974" s="64"/>
      <c r="CU974" s="64"/>
      <c r="CV974" s="64"/>
      <c r="CW974" s="64"/>
      <c r="CX974" s="64"/>
      <c r="CY974" s="64"/>
      <c r="CZ974" s="64"/>
      <c r="DA974" s="64"/>
      <c r="DB974" s="64"/>
      <c r="DC974" s="64"/>
      <c r="DD974" s="64"/>
      <c r="DE974" s="64"/>
      <c r="DF974" s="64"/>
      <c r="DG974" s="64"/>
      <c r="DH974" s="64"/>
      <c r="DI974" s="64"/>
      <c r="DJ974" s="64"/>
      <c r="DK974" s="64"/>
      <c r="DL974" s="64"/>
      <c r="DM974" s="64"/>
      <c r="DN974" s="64"/>
      <c r="DO974" s="64"/>
      <c r="DP974" s="64"/>
      <c r="DQ974" s="64"/>
      <c r="DR974" s="64"/>
      <c r="DS974" s="64"/>
      <c r="DT974" s="64"/>
      <c r="DU974" s="64"/>
      <c r="DV974" s="64"/>
      <c r="DW974" s="64"/>
      <c r="DX974" s="64"/>
      <c r="DY974" s="64"/>
      <c r="DZ974" s="64"/>
      <c r="EA974" s="64"/>
      <c r="EB974" s="64"/>
      <c r="EC974" s="64"/>
      <c r="ED974" s="64"/>
      <c r="EE974" s="64"/>
      <c r="EF974" s="64"/>
      <c r="EG974" s="64"/>
      <c r="EH974" s="64"/>
      <c r="EI974" s="64"/>
      <c r="EJ974" s="64"/>
      <c r="EK974" s="64"/>
      <c r="EL974" s="64"/>
    </row>
    <row r="975" spans="1:142" s="30" customFormat="1">
      <c r="B975" s="31" t="s">
        <v>906</v>
      </c>
      <c r="C975" s="30" t="s">
        <v>530</v>
      </c>
      <c r="D975" s="37"/>
      <c r="E975" s="16"/>
      <c r="F975" s="16"/>
      <c r="G975" s="16"/>
      <c r="H975" s="16"/>
      <c r="I975" s="64">
        <v>3.55</v>
      </c>
      <c r="J975" s="64">
        <v>3.7</v>
      </c>
      <c r="K975" s="64">
        <v>0.40350000000000003</v>
      </c>
      <c r="L975" s="64">
        <v>72.94</v>
      </c>
      <c r="M975" s="64">
        <v>9.4399999999999998E-2</v>
      </c>
      <c r="N975" s="64">
        <v>8.43E-2</v>
      </c>
      <c r="O975" s="64">
        <v>0.63500000000000001</v>
      </c>
      <c r="P975" s="64">
        <v>6.2E-2</v>
      </c>
      <c r="Q975" s="64">
        <v>12.03</v>
      </c>
      <c r="R975" s="64">
        <v>3.15E-2</v>
      </c>
      <c r="S975" s="64">
        <v>93.530699999999996</v>
      </c>
      <c r="T975" s="31"/>
      <c r="V975" s="64">
        <f t="shared" si="1358"/>
        <v>3.7955452060125712</v>
      </c>
      <c r="W975" s="64"/>
      <c r="X975" s="64">
        <f t="shared" si="1359"/>
        <v>3.9559203555623985</v>
      </c>
      <c r="Y975" s="64"/>
      <c r="Z975" s="64">
        <f t="shared" si="1360"/>
        <v>0.43140915228903454</v>
      </c>
      <c r="AA975" s="64"/>
      <c r="AB975" s="64">
        <f t="shared" si="1361"/>
        <v>77.985089387762514</v>
      </c>
      <c r="AC975" s="64"/>
      <c r="AD975" s="64">
        <f t="shared" si="1362"/>
        <v>0.10092942745002444</v>
      </c>
      <c r="AE975" s="64"/>
      <c r="AF975" s="64">
        <f t="shared" si="1363"/>
        <v>9.0130834047002756E-2</v>
      </c>
      <c r="AG975" s="64"/>
      <c r="AH975" s="64">
        <f t="shared" si="1364"/>
        <v>0.67892146642760087</v>
      </c>
      <c r="AI975" s="64"/>
      <c r="AJ975" s="64">
        <f t="shared" si="1365"/>
        <v>6.6288395147261814E-2</v>
      </c>
      <c r="AK975" s="64"/>
      <c r="AL975" s="64">
        <f t="shared" si="1366"/>
        <v>12.862086993896121</v>
      </c>
      <c r="AM975" s="64"/>
      <c r="AN975" s="64">
        <f t="shared" si="1367"/>
        <v>3.3678781405463667E-2</v>
      </c>
      <c r="AO975" s="64"/>
      <c r="AP975" s="64">
        <f t="shared" si="1368"/>
        <v>7.7514655615749692</v>
      </c>
      <c r="AQ975" s="64">
        <f t="shared" si="1369"/>
        <v>2.5513513513513515E-2</v>
      </c>
      <c r="AR975" s="64">
        <f t="shared" si="1370"/>
        <v>772.66949152542361</v>
      </c>
      <c r="AS975" s="64">
        <f t="shared" si="1371"/>
        <v>19.713513513513512</v>
      </c>
      <c r="AT975" s="64">
        <f t="shared" si="1372"/>
        <v>0.13275590551181102</v>
      </c>
      <c r="AU975" s="64">
        <f t="shared" si="1373"/>
        <v>4.7864768683274024</v>
      </c>
      <c r="AV975" s="64">
        <f t="shared" si="1374"/>
        <v>4.2743644067796609</v>
      </c>
      <c r="AW975" s="64">
        <f t="shared" si="1375"/>
        <v>5.5319440636139297E-3</v>
      </c>
      <c r="AX975" s="64">
        <f t="shared" si="1376"/>
        <v>17.281672816728168</v>
      </c>
      <c r="AY975" s="64"/>
      <c r="AZ975" s="64"/>
      <c r="BA975" s="64"/>
      <c r="BB975" s="64"/>
      <c r="BC975" s="64"/>
      <c r="BD975" s="64"/>
      <c r="BE975" s="64"/>
      <c r="BF975" s="64"/>
      <c r="BG975" s="64"/>
      <c r="BH975" s="64"/>
      <c r="BI975" s="64"/>
      <c r="BJ975" s="64"/>
      <c r="BK975" s="64"/>
      <c r="BL975" s="64"/>
      <c r="BM975" s="64"/>
      <c r="BN975" s="64"/>
      <c r="BO975" s="64"/>
      <c r="BP975" s="64"/>
      <c r="BQ975" s="64"/>
      <c r="BR975" s="64"/>
      <c r="BS975" s="64"/>
      <c r="BT975" s="64"/>
      <c r="BU975" s="64"/>
      <c r="BV975" s="64"/>
      <c r="BW975" s="64"/>
      <c r="BX975" s="64"/>
      <c r="BY975" s="64"/>
      <c r="BZ975" s="64"/>
      <c r="CA975" s="64"/>
      <c r="CB975" s="64"/>
      <c r="CC975" s="64"/>
      <c r="CD975" s="64"/>
      <c r="CE975" s="64"/>
      <c r="CF975" s="64"/>
      <c r="CG975" s="64"/>
      <c r="CH975" s="64"/>
      <c r="CI975" s="64"/>
      <c r="CJ975" s="64"/>
      <c r="CK975" s="64"/>
      <c r="CL975" s="64"/>
      <c r="CM975" s="64"/>
      <c r="CN975" s="64"/>
      <c r="CO975" s="64"/>
      <c r="CP975" s="64"/>
      <c r="CQ975" s="64"/>
      <c r="CR975" s="64"/>
      <c r="CS975" s="64"/>
      <c r="CT975" s="64"/>
      <c r="CU975" s="64"/>
      <c r="CV975" s="64"/>
      <c r="CW975" s="64"/>
      <c r="CX975" s="64"/>
      <c r="CY975" s="64"/>
      <c r="CZ975" s="64"/>
      <c r="DA975" s="64"/>
      <c r="DB975" s="64"/>
      <c r="DC975" s="64"/>
      <c r="DD975" s="64"/>
      <c r="DE975" s="64"/>
      <c r="DF975" s="64"/>
      <c r="DG975" s="64"/>
      <c r="DH975" s="64"/>
      <c r="DI975" s="64"/>
      <c r="DJ975" s="64"/>
      <c r="DK975" s="64"/>
      <c r="DL975" s="64"/>
      <c r="DM975" s="64"/>
      <c r="DN975" s="64"/>
      <c r="DO975" s="64"/>
      <c r="DP975" s="64"/>
      <c r="DQ975" s="64"/>
      <c r="DR975" s="64"/>
      <c r="DS975" s="64"/>
      <c r="DT975" s="64"/>
      <c r="DU975" s="64"/>
      <c r="DV975" s="64"/>
      <c r="DW975" s="64"/>
      <c r="DX975" s="64"/>
      <c r="DY975" s="64"/>
      <c r="DZ975" s="64"/>
      <c r="EA975" s="64"/>
      <c r="EB975" s="64"/>
      <c r="EC975" s="64"/>
      <c r="ED975" s="64"/>
      <c r="EE975" s="64"/>
      <c r="EF975" s="64"/>
      <c r="EG975" s="64"/>
      <c r="EH975" s="64"/>
      <c r="EI975" s="64"/>
      <c r="EJ975" s="64"/>
      <c r="EK975" s="64"/>
      <c r="EL975" s="64"/>
    </row>
    <row r="976" spans="1:142" s="30" customFormat="1">
      <c r="B976" s="31" t="s">
        <v>907</v>
      </c>
      <c r="C976" s="30" t="s">
        <v>530</v>
      </c>
      <c r="D976" s="37"/>
      <c r="E976" s="16"/>
      <c r="F976" s="16"/>
      <c r="G976" s="16"/>
      <c r="H976" s="16"/>
      <c r="I976" s="64">
        <v>3.62</v>
      </c>
      <c r="J976" s="64">
        <v>3.66</v>
      </c>
      <c r="K976" s="64">
        <v>0.57120000000000004</v>
      </c>
      <c r="L976" s="64">
        <v>74.28</v>
      </c>
      <c r="M976" s="64">
        <v>8.9599999999999999E-2</v>
      </c>
      <c r="N976" s="64">
        <v>7.6100000000000001E-2</v>
      </c>
      <c r="O976" s="64">
        <v>0.66749999999999998</v>
      </c>
      <c r="P976" s="64">
        <v>0.11600000000000001</v>
      </c>
      <c r="Q976" s="64">
        <v>12.19</v>
      </c>
      <c r="R976" s="64">
        <v>2.3099999999999999E-2</v>
      </c>
      <c r="S976" s="64">
        <v>95.293599999999998</v>
      </c>
      <c r="T976" s="31"/>
      <c r="V976" s="64">
        <f t="shared" si="1358"/>
        <v>3.798786067479873</v>
      </c>
      <c r="W976" s="64"/>
      <c r="X976" s="64">
        <f t="shared" si="1359"/>
        <v>3.8407616041371093</v>
      </c>
      <c r="Y976" s="64"/>
      <c r="Z976" s="64">
        <f t="shared" si="1360"/>
        <v>0.59941066346533245</v>
      </c>
      <c r="AA976" s="64"/>
      <c r="AB976" s="64">
        <f t="shared" si="1361"/>
        <v>77.948571572487552</v>
      </c>
      <c r="AC976" s="64"/>
      <c r="AD976" s="64">
        <f t="shared" si="1362"/>
        <v>9.4025202112208994E-2</v>
      </c>
      <c r="AE976" s="64"/>
      <c r="AF976" s="64">
        <f t="shared" si="1363"/>
        <v>7.9858458490391804E-2</v>
      </c>
      <c r="AG976" s="64"/>
      <c r="AH976" s="64">
        <f t="shared" si="1364"/>
        <v>0.70046676796762852</v>
      </c>
      <c r="AI976" s="64"/>
      <c r="AJ976" s="64">
        <f t="shared" si="1365"/>
        <v>0.12172905630598488</v>
      </c>
      <c r="AK976" s="64"/>
      <c r="AL976" s="64">
        <f t="shared" si="1366"/>
        <v>12.79204479629272</v>
      </c>
      <c r="AM976" s="64"/>
      <c r="AN976" s="64">
        <f t="shared" si="1367"/>
        <v>2.4240872419553881E-2</v>
      </c>
      <c r="AO976" s="64"/>
      <c r="AP976" s="64">
        <f t="shared" si="1368"/>
        <v>7.6395476716169828</v>
      </c>
      <c r="AQ976" s="64">
        <f t="shared" si="1369"/>
        <v>2.4480874316939884E-2</v>
      </c>
      <c r="AR976" s="64">
        <f t="shared" si="1370"/>
        <v>829.01785714285722</v>
      </c>
      <c r="AS976" s="64">
        <f t="shared" si="1371"/>
        <v>20.295081967213111</v>
      </c>
      <c r="AT976" s="64">
        <f t="shared" si="1372"/>
        <v>0.11400749063670412</v>
      </c>
      <c r="AU976" s="64">
        <f t="shared" si="1373"/>
        <v>7.5059132720105124</v>
      </c>
      <c r="AV976" s="64">
        <f t="shared" si="1374"/>
        <v>6.3750000000000009</v>
      </c>
      <c r="AW976" s="64">
        <f t="shared" si="1375"/>
        <v>7.6898222940226177E-3</v>
      </c>
      <c r="AX976" s="64">
        <f t="shared" si="1376"/>
        <v>11.756527112621658</v>
      </c>
      <c r="AY976" s="64"/>
      <c r="AZ976" s="64"/>
      <c r="BA976" s="64"/>
      <c r="BB976" s="64"/>
      <c r="BC976" s="64"/>
      <c r="BD976" s="64"/>
      <c r="BE976" s="64"/>
      <c r="BF976" s="64"/>
      <c r="BG976" s="64"/>
      <c r="BH976" s="64"/>
      <c r="BI976" s="64"/>
      <c r="BJ976" s="64"/>
      <c r="BK976" s="64"/>
      <c r="BL976" s="64"/>
      <c r="BM976" s="64"/>
      <c r="BN976" s="64"/>
      <c r="BO976" s="64"/>
      <c r="BP976" s="64"/>
      <c r="BQ976" s="64"/>
      <c r="BR976" s="64"/>
      <c r="BS976" s="64"/>
      <c r="BT976" s="64"/>
      <c r="BU976" s="64"/>
      <c r="BV976" s="64"/>
      <c r="BW976" s="64"/>
      <c r="BX976" s="64"/>
      <c r="BY976" s="64"/>
      <c r="BZ976" s="64"/>
      <c r="CA976" s="64"/>
      <c r="CB976" s="64"/>
      <c r="CC976" s="64"/>
      <c r="CD976" s="64"/>
      <c r="CE976" s="64"/>
      <c r="CF976" s="64"/>
      <c r="CG976" s="64"/>
      <c r="CH976" s="64"/>
      <c r="CI976" s="64"/>
      <c r="CJ976" s="64"/>
      <c r="CK976" s="64"/>
      <c r="CL976" s="64"/>
      <c r="CM976" s="64"/>
      <c r="CN976" s="64"/>
      <c r="CO976" s="64"/>
      <c r="CP976" s="64"/>
      <c r="CQ976" s="64"/>
      <c r="CR976" s="64"/>
      <c r="CS976" s="64"/>
      <c r="CT976" s="64"/>
      <c r="CU976" s="64"/>
      <c r="CV976" s="64"/>
      <c r="CW976" s="64"/>
      <c r="CX976" s="64"/>
      <c r="CY976" s="64"/>
      <c r="CZ976" s="64"/>
      <c r="DA976" s="64"/>
      <c r="DB976" s="64"/>
      <c r="DC976" s="64"/>
      <c r="DD976" s="64"/>
      <c r="DE976" s="64"/>
      <c r="DF976" s="64"/>
      <c r="DG976" s="64"/>
      <c r="DH976" s="64"/>
      <c r="DI976" s="64"/>
      <c r="DJ976" s="64"/>
      <c r="DK976" s="64"/>
      <c r="DL976" s="64"/>
      <c r="DM976" s="64"/>
      <c r="DN976" s="64"/>
      <c r="DO976" s="64"/>
      <c r="DP976" s="64"/>
      <c r="DQ976" s="64"/>
      <c r="DR976" s="64"/>
      <c r="DS976" s="64"/>
      <c r="DT976" s="64"/>
      <c r="DU976" s="64"/>
      <c r="DV976" s="64"/>
      <c r="DW976" s="64"/>
      <c r="DX976" s="64"/>
      <c r="DY976" s="64"/>
      <c r="DZ976" s="64"/>
      <c r="EA976" s="64"/>
      <c r="EB976" s="64"/>
      <c r="EC976" s="64"/>
      <c r="ED976" s="64"/>
      <c r="EE976" s="64"/>
      <c r="EF976" s="64"/>
      <c r="EG976" s="64"/>
      <c r="EH976" s="64"/>
      <c r="EI976" s="64"/>
      <c r="EJ976" s="64"/>
      <c r="EK976" s="64"/>
      <c r="EL976" s="64"/>
    </row>
    <row r="977" spans="1:142" s="30" customFormat="1">
      <c r="B977" s="31" t="s">
        <v>908</v>
      </c>
      <c r="C977" s="30" t="s">
        <v>530</v>
      </c>
      <c r="D977" s="37"/>
      <c r="E977" s="16"/>
      <c r="F977" s="16"/>
      <c r="G977" s="16"/>
      <c r="H977" s="16"/>
      <c r="I977" s="64">
        <v>3.6</v>
      </c>
      <c r="J977" s="64">
        <v>3.69</v>
      </c>
      <c r="K977" s="64">
        <v>0.51849999999999996</v>
      </c>
      <c r="L977" s="64">
        <v>74.19</v>
      </c>
      <c r="M977" s="64">
        <v>0.12559999999999999</v>
      </c>
      <c r="N977" s="64">
        <v>0.1074</v>
      </c>
      <c r="O977" s="64">
        <v>0.65939999999999999</v>
      </c>
      <c r="P977" s="64">
        <v>0.12809999999999999</v>
      </c>
      <c r="Q977" s="64">
        <v>12.24</v>
      </c>
      <c r="R977" s="64">
        <v>0</v>
      </c>
      <c r="S977" s="64">
        <v>95.259100000000004</v>
      </c>
      <c r="T977" s="31"/>
      <c r="V977" s="64">
        <f t="shared" si="1358"/>
        <v>3.7791665048273604</v>
      </c>
      <c r="W977" s="64"/>
      <c r="X977" s="64">
        <f t="shared" si="1359"/>
        <v>3.8736456674480437</v>
      </c>
      <c r="Y977" s="64"/>
      <c r="Z977" s="64">
        <f t="shared" si="1360"/>
        <v>0.54430495354249619</v>
      </c>
      <c r="AA977" s="64"/>
      <c r="AB977" s="64">
        <f t="shared" si="1361"/>
        <v>77.882323053650509</v>
      </c>
      <c r="AC977" s="64"/>
      <c r="AD977" s="64">
        <f t="shared" si="1362"/>
        <v>0.13185092027953232</v>
      </c>
      <c r="AE977" s="64"/>
      <c r="AF977" s="64">
        <f t="shared" si="1363"/>
        <v>0.1127451340606829</v>
      </c>
      <c r="AG977" s="64"/>
      <c r="AH977" s="64">
        <f t="shared" si="1364"/>
        <v>0.69221733146754483</v>
      </c>
      <c r="AI977" s="64"/>
      <c r="AJ977" s="64">
        <f t="shared" si="1365"/>
        <v>0.13447534146344023</v>
      </c>
      <c r="AK977" s="64"/>
      <c r="AL977" s="64">
        <f t="shared" si="1366"/>
        <v>12.849166116413024</v>
      </c>
      <c r="AM977" s="64"/>
      <c r="AN977" s="64">
        <f t="shared" si="1367"/>
        <v>0</v>
      </c>
      <c r="AO977" s="64"/>
      <c r="AP977" s="64">
        <f t="shared" si="1368"/>
        <v>7.6528121722754037</v>
      </c>
      <c r="AQ977" s="64">
        <f t="shared" si="1369"/>
        <v>3.4037940379403796E-2</v>
      </c>
      <c r="AR977" s="64">
        <f t="shared" si="1370"/>
        <v>590.68471337579626</v>
      </c>
      <c r="AS977" s="64">
        <f t="shared" si="1371"/>
        <v>20.105691056910569</v>
      </c>
      <c r="AT977" s="64">
        <f t="shared" si="1372"/>
        <v>0.16287534121929023</v>
      </c>
      <c r="AU977" s="64">
        <f t="shared" si="1373"/>
        <v>4.8277467411545629</v>
      </c>
      <c r="AV977" s="64">
        <f t="shared" si="1374"/>
        <v>4.1281847133757967</v>
      </c>
      <c r="AW977" s="64">
        <f t="shared" si="1375"/>
        <v>6.9888125084243162E-3</v>
      </c>
      <c r="AX977" s="64">
        <f t="shared" si="1376"/>
        <v>17.159290621505033</v>
      </c>
      <c r="AY977" s="64"/>
      <c r="AZ977" s="64"/>
      <c r="BA977" s="64"/>
      <c r="BB977" s="64"/>
      <c r="BC977" s="64"/>
      <c r="BD977" s="64"/>
      <c r="BE977" s="64"/>
      <c r="BF977" s="64"/>
      <c r="BG977" s="64"/>
      <c r="BH977" s="64"/>
      <c r="BI977" s="64"/>
      <c r="BJ977" s="64"/>
      <c r="BK977" s="64"/>
      <c r="BL977" s="64"/>
      <c r="BM977" s="64"/>
      <c r="BN977" s="64"/>
      <c r="BO977" s="64"/>
      <c r="BP977" s="64"/>
      <c r="BQ977" s="64"/>
      <c r="BR977" s="64"/>
      <c r="BS977" s="64"/>
      <c r="BT977" s="64"/>
      <c r="BU977" s="64"/>
      <c r="BV977" s="64"/>
      <c r="BW977" s="64"/>
      <c r="BX977" s="64"/>
      <c r="BY977" s="64"/>
      <c r="BZ977" s="64"/>
      <c r="CA977" s="64"/>
      <c r="CB977" s="64"/>
      <c r="CC977" s="64"/>
      <c r="CD977" s="64"/>
      <c r="CE977" s="64"/>
      <c r="CF977" s="64"/>
      <c r="CG977" s="64"/>
      <c r="CH977" s="64"/>
      <c r="CI977" s="64"/>
      <c r="CJ977" s="64"/>
      <c r="CK977" s="64"/>
      <c r="CL977" s="64"/>
      <c r="CM977" s="64"/>
      <c r="CN977" s="64"/>
      <c r="CO977" s="64"/>
      <c r="CP977" s="64"/>
      <c r="CQ977" s="64"/>
      <c r="CR977" s="64"/>
      <c r="CS977" s="64"/>
      <c r="CT977" s="64"/>
      <c r="CU977" s="64"/>
      <c r="CV977" s="64"/>
      <c r="CW977" s="64"/>
      <c r="CX977" s="64"/>
      <c r="CY977" s="64"/>
      <c r="CZ977" s="64"/>
      <c r="DA977" s="64"/>
      <c r="DB977" s="64"/>
      <c r="DC977" s="64"/>
      <c r="DD977" s="64"/>
      <c r="DE977" s="64"/>
      <c r="DF977" s="64"/>
      <c r="DG977" s="64"/>
      <c r="DH977" s="64"/>
      <c r="DI977" s="64"/>
      <c r="DJ977" s="64"/>
      <c r="DK977" s="64"/>
      <c r="DL977" s="64"/>
      <c r="DM977" s="64"/>
      <c r="DN977" s="64"/>
      <c r="DO977" s="64"/>
      <c r="DP977" s="64"/>
      <c r="DQ977" s="64"/>
      <c r="DR977" s="64"/>
      <c r="DS977" s="64"/>
      <c r="DT977" s="64"/>
      <c r="DU977" s="64"/>
      <c r="DV977" s="64"/>
      <c r="DW977" s="64"/>
      <c r="DX977" s="64"/>
      <c r="DY977" s="64"/>
      <c r="DZ977" s="64"/>
      <c r="EA977" s="64"/>
      <c r="EB977" s="64"/>
      <c r="EC977" s="64"/>
      <c r="ED977" s="64"/>
      <c r="EE977" s="64"/>
      <c r="EF977" s="64"/>
      <c r="EG977" s="64"/>
      <c r="EH977" s="64"/>
      <c r="EI977" s="64"/>
      <c r="EJ977" s="64"/>
      <c r="EK977" s="64"/>
      <c r="EL977" s="64"/>
    </row>
    <row r="978" spans="1:142" s="30" customFormat="1">
      <c r="B978" s="31" t="s">
        <v>909</v>
      </c>
      <c r="C978" s="30" t="s">
        <v>530</v>
      </c>
      <c r="D978" s="37"/>
      <c r="E978" s="16"/>
      <c r="F978" s="16"/>
      <c r="G978" s="16"/>
      <c r="H978" s="16"/>
      <c r="I978" s="64">
        <v>3.68</v>
      </c>
      <c r="J978" s="64">
        <v>3.95</v>
      </c>
      <c r="K978" s="64">
        <v>0.63170000000000004</v>
      </c>
      <c r="L978" s="64">
        <v>74.56</v>
      </c>
      <c r="M978" s="64">
        <v>7.51E-2</v>
      </c>
      <c r="N978" s="64">
        <v>7.8100000000000003E-2</v>
      </c>
      <c r="O978" s="64">
        <v>0.58309999999999995</v>
      </c>
      <c r="P978" s="64">
        <v>9.5799999999999996E-2</v>
      </c>
      <c r="Q978" s="64">
        <v>11.93</v>
      </c>
      <c r="R978" s="64">
        <v>5.7700000000000001E-2</v>
      </c>
      <c r="S978" s="64">
        <v>95.641599999999997</v>
      </c>
      <c r="T978" s="31"/>
      <c r="V978" s="64">
        <f t="shared" si="1358"/>
        <v>3.84769807280514</v>
      </c>
      <c r="W978" s="64"/>
      <c r="X978" s="64">
        <f t="shared" si="1359"/>
        <v>4.1300020074946469</v>
      </c>
      <c r="Y978" s="64"/>
      <c r="Z978" s="64">
        <f t="shared" si="1360"/>
        <v>0.6604866501605996</v>
      </c>
      <c r="AA978" s="64"/>
      <c r="AB978" s="64">
        <f t="shared" si="1361"/>
        <v>77.957708779443252</v>
      </c>
      <c r="AC978" s="64"/>
      <c r="AD978" s="64">
        <f t="shared" si="1362"/>
        <v>7.8522316648822282E-2</v>
      </c>
      <c r="AE978" s="64"/>
      <c r="AF978" s="64">
        <f t="shared" si="1363"/>
        <v>8.1659027034261256E-2</v>
      </c>
      <c r="AG978" s="64"/>
      <c r="AH978" s="64">
        <f t="shared" si="1364"/>
        <v>0.60967194191648821</v>
      </c>
      <c r="AI978" s="64"/>
      <c r="AJ978" s="64">
        <f t="shared" si="1365"/>
        <v>0.10016561830835118</v>
      </c>
      <c r="AK978" s="64"/>
      <c r="AL978" s="64">
        <f t="shared" si="1366"/>
        <v>12.473651632762312</v>
      </c>
      <c r="AM978" s="64"/>
      <c r="AN978" s="64">
        <f t="shared" si="1367"/>
        <v>6.0329396413276233E-2</v>
      </c>
      <c r="AO978" s="64"/>
      <c r="AP978" s="64">
        <f t="shared" si="1368"/>
        <v>7.9777000802997868</v>
      </c>
      <c r="AQ978" s="64">
        <f t="shared" si="1369"/>
        <v>1.9012658227848103E-2</v>
      </c>
      <c r="AR978" s="64">
        <f t="shared" si="1370"/>
        <v>992.80958721704371</v>
      </c>
      <c r="AS978" s="64">
        <f t="shared" si="1371"/>
        <v>18.875949367088605</v>
      </c>
      <c r="AT978" s="64">
        <f t="shared" si="1372"/>
        <v>0.13393929000171501</v>
      </c>
      <c r="AU978" s="64">
        <f t="shared" si="1373"/>
        <v>8.0883482714468613</v>
      </c>
      <c r="AV978" s="64">
        <f t="shared" si="1374"/>
        <v>8.4114513981358172</v>
      </c>
      <c r="AW978" s="64">
        <f t="shared" si="1375"/>
        <v>8.4723712446351934E-3</v>
      </c>
      <c r="AX978" s="64">
        <f t="shared" si="1376"/>
        <v>11.003099464637927</v>
      </c>
      <c r="AY978" s="64"/>
      <c r="AZ978" s="64"/>
      <c r="BA978" s="64"/>
      <c r="BB978" s="64"/>
      <c r="BC978" s="64"/>
      <c r="BD978" s="64"/>
      <c r="BE978" s="64"/>
      <c r="BF978" s="64"/>
      <c r="BG978" s="64"/>
      <c r="BH978" s="64"/>
      <c r="BI978" s="64"/>
      <c r="BJ978" s="64"/>
      <c r="BK978" s="64"/>
      <c r="BL978" s="64"/>
      <c r="BM978" s="64"/>
      <c r="BN978" s="64"/>
      <c r="BO978" s="64"/>
      <c r="BP978" s="64"/>
      <c r="BQ978" s="64"/>
      <c r="BR978" s="64"/>
      <c r="BS978" s="64"/>
      <c r="BT978" s="64"/>
      <c r="BU978" s="64"/>
      <c r="BV978" s="64"/>
      <c r="BW978" s="64"/>
      <c r="BX978" s="64"/>
      <c r="BY978" s="64"/>
      <c r="BZ978" s="64"/>
      <c r="CA978" s="64"/>
      <c r="CB978" s="64"/>
      <c r="CC978" s="64"/>
      <c r="CD978" s="64"/>
      <c r="CE978" s="64"/>
      <c r="CF978" s="64"/>
      <c r="CG978" s="64"/>
      <c r="CH978" s="64"/>
      <c r="CI978" s="64"/>
      <c r="CJ978" s="64"/>
      <c r="CK978" s="64"/>
      <c r="CL978" s="64"/>
      <c r="CM978" s="64"/>
      <c r="CN978" s="64"/>
      <c r="CO978" s="64"/>
      <c r="CP978" s="64"/>
      <c r="CQ978" s="64"/>
      <c r="CR978" s="64"/>
      <c r="CS978" s="64"/>
      <c r="CT978" s="64"/>
      <c r="CU978" s="64"/>
      <c r="CV978" s="64"/>
      <c r="CW978" s="64"/>
      <c r="CX978" s="64"/>
      <c r="CY978" s="64"/>
      <c r="CZ978" s="64"/>
      <c r="DA978" s="64"/>
      <c r="DB978" s="64"/>
      <c r="DC978" s="64"/>
      <c r="DD978" s="64"/>
      <c r="DE978" s="64"/>
      <c r="DF978" s="64"/>
      <c r="DG978" s="64"/>
      <c r="DH978" s="64"/>
      <c r="DI978" s="64"/>
      <c r="DJ978" s="64"/>
      <c r="DK978" s="64"/>
      <c r="DL978" s="64"/>
      <c r="DM978" s="64"/>
      <c r="DN978" s="64"/>
      <c r="DO978" s="64"/>
      <c r="DP978" s="64"/>
      <c r="DQ978" s="64"/>
      <c r="DR978" s="64"/>
      <c r="DS978" s="64"/>
      <c r="DT978" s="64"/>
      <c r="DU978" s="64"/>
      <c r="DV978" s="64"/>
      <c r="DW978" s="64"/>
      <c r="DX978" s="64"/>
      <c r="DY978" s="64"/>
      <c r="DZ978" s="64"/>
      <c r="EA978" s="64"/>
      <c r="EB978" s="64"/>
      <c r="EC978" s="64"/>
      <c r="ED978" s="64"/>
      <c r="EE978" s="64"/>
      <c r="EF978" s="64"/>
      <c r="EG978" s="64"/>
      <c r="EH978" s="64"/>
      <c r="EI978" s="64"/>
      <c r="EJ978" s="64"/>
      <c r="EK978" s="64"/>
      <c r="EL978" s="64"/>
    </row>
    <row r="979" spans="1:142" s="30" customFormat="1">
      <c r="B979" s="31" t="s">
        <v>910</v>
      </c>
      <c r="C979" s="30" t="s">
        <v>530</v>
      </c>
      <c r="D979" s="37"/>
      <c r="E979" s="16"/>
      <c r="F979" s="16"/>
      <c r="G979" s="16"/>
      <c r="H979" s="16"/>
      <c r="I979" s="64">
        <v>3.6</v>
      </c>
      <c r="J979" s="64">
        <v>3.77</v>
      </c>
      <c r="K979" s="64">
        <v>0.57799999999999996</v>
      </c>
      <c r="L979" s="64">
        <v>74.08</v>
      </c>
      <c r="M979" s="64">
        <v>7.2999999999999995E-2</v>
      </c>
      <c r="N979" s="64">
        <v>7.2900000000000006E-2</v>
      </c>
      <c r="O979" s="64">
        <v>0.62839999999999996</v>
      </c>
      <c r="P979" s="64">
        <v>8.6699999999999999E-2</v>
      </c>
      <c r="Q979" s="64">
        <v>12.07</v>
      </c>
      <c r="R979" s="64">
        <v>3.0999999999999999E-3</v>
      </c>
      <c r="S979" s="64">
        <v>94.962199999999996</v>
      </c>
      <c r="T979" s="31"/>
      <c r="V979" s="64">
        <f t="shared" si="1358"/>
        <v>3.7909820960340013</v>
      </c>
      <c r="W979" s="64"/>
      <c r="X979" s="64">
        <f t="shared" si="1359"/>
        <v>3.9700006950133844</v>
      </c>
      <c r="Y979" s="64"/>
      <c r="Z979" s="64">
        <f t="shared" si="1360"/>
        <v>0.60866323652990351</v>
      </c>
      <c r="AA979" s="64"/>
      <c r="AB979" s="64">
        <f t="shared" si="1361"/>
        <v>78.009987131721886</v>
      </c>
      <c r="AC979" s="64"/>
      <c r="AD979" s="64">
        <f t="shared" si="1362"/>
        <v>7.6872692502911691E-2</v>
      </c>
      <c r="AE979" s="64"/>
      <c r="AF979" s="64">
        <f t="shared" si="1363"/>
        <v>7.6767387444688528E-2</v>
      </c>
      <c r="AG979" s="64"/>
      <c r="AH979" s="64">
        <f t="shared" si="1364"/>
        <v>0.66173698587437946</v>
      </c>
      <c r="AI979" s="64"/>
      <c r="AJ979" s="64">
        <f t="shared" si="1365"/>
        <v>9.129948547948552E-2</v>
      </c>
      <c r="AK979" s="64"/>
      <c r="AL979" s="64">
        <f t="shared" si="1366"/>
        <v>12.71032052753622</v>
      </c>
      <c r="AM979" s="64"/>
      <c r="AN979" s="64">
        <f t="shared" si="1367"/>
        <v>3.2644568049181675E-3</v>
      </c>
      <c r="AO979" s="64"/>
      <c r="AP979" s="64">
        <f t="shared" si="1368"/>
        <v>7.7609827910473861</v>
      </c>
      <c r="AQ979" s="64">
        <f t="shared" si="1369"/>
        <v>1.9363395225464191E-2</v>
      </c>
      <c r="AR979" s="64">
        <f t="shared" si="1370"/>
        <v>1014.7945205479451</v>
      </c>
      <c r="AS979" s="64">
        <f t="shared" si="1371"/>
        <v>19.649867374005304</v>
      </c>
      <c r="AT979" s="64">
        <f t="shared" si="1372"/>
        <v>0.11600891152132402</v>
      </c>
      <c r="AU979" s="64">
        <f t="shared" si="1373"/>
        <v>7.9286694101508912</v>
      </c>
      <c r="AV979" s="64">
        <f t="shared" si="1374"/>
        <v>7.9178082191780819</v>
      </c>
      <c r="AW979" s="64">
        <f t="shared" si="1375"/>
        <v>7.8023758099352051E-3</v>
      </c>
      <c r="AX979" s="64">
        <f t="shared" si="1376"/>
        <v>11.199877093255495</v>
      </c>
      <c r="AY979" s="64"/>
      <c r="AZ979" s="64"/>
      <c r="BA979" s="64"/>
      <c r="BB979" s="64"/>
      <c r="BC979" s="64"/>
      <c r="BD979" s="64"/>
      <c r="BE979" s="64"/>
      <c r="BF979" s="64"/>
      <c r="BG979" s="64"/>
      <c r="BH979" s="64"/>
      <c r="BI979" s="64"/>
      <c r="BJ979" s="64"/>
      <c r="BK979" s="64"/>
      <c r="BL979" s="64"/>
      <c r="BM979" s="64"/>
      <c r="BN979" s="64"/>
      <c r="BO979" s="64"/>
      <c r="BP979" s="64"/>
      <c r="BQ979" s="64"/>
      <c r="BR979" s="64"/>
      <c r="BS979" s="64"/>
      <c r="BT979" s="64"/>
      <c r="BU979" s="64"/>
      <c r="BV979" s="64"/>
      <c r="BW979" s="64"/>
      <c r="BX979" s="64"/>
      <c r="BY979" s="64"/>
      <c r="BZ979" s="64"/>
      <c r="CA979" s="64"/>
      <c r="CB979" s="64"/>
      <c r="CC979" s="64"/>
      <c r="CD979" s="64"/>
      <c r="CE979" s="64"/>
      <c r="CF979" s="64"/>
      <c r="CG979" s="64"/>
      <c r="CH979" s="64"/>
      <c r="CI979" s="64"/>
      <c r="CJ979" s="64"/>
      <c r="CK979" s="64"/>
      <c r="CL979" s="64"/>
      <c r="CM979" s="64"/>
      <c r="CN979" s="64"/>
      <c r="CO979" s="64"/>
      <c r="CP979" s="64"/>
      <c r="CQ979" s="64"/>
      <c r="CR979" s="64"/>
      <c r="CS979" s="64"/>
      <c r="CT979" s="64"/>
      <c r="CU979" s="64"/>
      <c r="CV979" s="64"/>
      <c r="CW979" s="64"/>
      <c r="CX979" s="64"/>
      <c r="CY979" s="64"/>
      <c r="CZ979" s="64"/>
      <c r="DA979" s="64"/>
      <c r="DB979" s="64"/>
      <c r="DC979" s="64"/>
      <c r="DD979" s="64"/>
      <c r="DE979" s="64"/>
      <c r="DF979" s="64"/>
      <c r="DG979" s="64"/>
      <c r="DH979" s="64"/>
      <c r="DI979" s="64"/>
      <c r="DJ979" s="64"/>
      <c r="DK979" s="64"/>
      <c r="DL979" s="64"/>
      <c r="DM979" s="64"/>
      <c r="DN979" s="64"/>
      <c r="DO979" s="64"/>
      <c r="DP979" s="64"/>
      <c r="DQ979" s="64"/>
      <c r="DR979" s="64"/>
      <c r="DS979" s="64"/>
      <c r="DT979" s="64"/>
      <c r="DU979" s="64"/>
      <c r="DV979" s="64"/>
      <c r="DW979" s="64"/>
      <c r="DX979" s="64"/>
      <c r="DY979" s="64"/>
      <c r="DZ979" s="64"/>
      <c r="EA979" s="64"/>
      <c r="EB979" s="64"/>
      <c r="EC979" s="64"/>
      <c r="ED979" s="64"/>
      <c r="EE979" s="64"/>
      <c r="EF979" s="64"/>
      <c r="EG979" s="64"/>
      <c r="EH979" s="64"/>
      <c r="EI979" s="64"/>
      <c r="EJ979" s="64"/>
      <c r="EK979" s="64"/>
      <c r="EL979" s="64"/>
    </row>
    <row r="980" spans="1:142" s="44" customFormat="1">
      <c r="B980" s="45" t="s">
        <v>911</v>
      </c>
      <c r="C980" s="40"/>
      <c r="D980" s="40"/>
      <c r="E980" s="91"/>
      <c r="F980" s="91"/>
      <c r="G980" s="91"/>
      <c r="H980" s="91"/>
      <c r="I980" s="72">
        <f t="shared" ref="I980:S980" si="1377">AVERAGE(I965:I979)</f>
        <v>3.6073333333333339</v>
      </c>
      <c r="J980" s="72">
        <f t="shared" si="1377"/>
        <v>3.758666666666667</v>
      </c>
      <c r="K980" s="72">
        <f t="shared" si="1377"/>
        <v>0.52973333333333339</v>
      </c>
      <c r="L980" s="72">
        <f t="shared" si="1377"/>
        <v>74.041999999999987</v>
      </c>
      <c r="M980" s="72">
        <f t="shared" si="1377"/>
        <v>8.4893333333333335E-2</v>
      </c>
      <c r="N980" s="72">
        <f t="shared" si="1377"/>
        <v>8.0293333333333328E-2</v>
      </c>
      <c r="O980" s="72">
        <f t="shared" si="1377"/>
        <v>0.62814666666666652</v>
      </c>
      <c r="P980" s="72">
        <f t="shared" si="1377"/>
        <v>7.574666666666667E-2</v>
      </c>
      <c r="Q980" s="72">
        <f t="shared" si="1377"/>
        <v>12.144</v>
      </c>
      <c r="R980" s="72">
        <f t="shared" si="1377"/>
        <v>1.5413333333333333E-2</v>
      </c>
      <c r="S980" s="72">
        <f t="shared" si="1377"/>
        <v>94.966300000000004</v>
      </c>
      <c r="T980" s="45"/>
      <c r="V980" s="72">
        <f t="shared" ref="V980:CW980" si="1378">AVERAGE(V965:V979)</f>
        <v>3.7986058928877302</v>
      </c>
      <c r="W980" s="72"/>
      <c r="X980" s="72">
        <f t="shared" si="1378"/>
        <v>3.9575930448467544</v>
      </c>
      <c r="Y980" s="72"/>
      <c r="Z980" s="72">
        <f t="shared" si="1378"/>
        <v>0.55763270712649615</v>
      </c>
      <c r="AA980" s="72"/>
      <c r="AB980" s="72">
        <f t="shared" si="1378"/>
        <v>77.966695819452354</v>
      </c>
      <c r="AC980" s="72"/>
      <c r="AD980" s="72">
        <f t="shared" si="1378"/>
        <v>8.9409500608877007E-2</v>
      </c>
      <c r="AE980" s="72"/>
      <c r="AF980" s="72">
        <f t="shared" si="1378"/>
        <v>8.4537194560772189E-2</v>
      </c>
      <c r="AG980" s="72"/>
      <c r="AH980" s="72">
        <f t="shared" si="1378"/>
        <v>0.66151410627806018</v>
      </c>
      <c r="AI980" s="72"/>
      <c r="AJ980" s="72">
        <f t="shared" si="1378"/>
        <v>7.9658800443493216E-2</v>
      </c>
      <c r="AK980" s="72"/>
      <c r="AL980" s="72">
        <f t="shared" si="1378"/>
        <v>12.78806034092965</v>
      </c>
      <c r="AM980" s="72"/>
      <c r="AN980" s="72">
        <f t="shared" si="1378"/>
        <v>1.621539745815128E-2</v>
      </c>
      <c r="AO980" s="72"/>
      <c r="AP980" s="72">
        <f t="shared" si="1378"/>
        <v>7.7561989377344842</v>
      </c>
      <c r="AQ980" s="72"/>
      <c r="AR980" s="72"/>
      <c r="AS980" s="72"/>
      <c r="AT980" s="72"/>
      <c r="AU980" s="72"/>
      <c r="AV980" s="72"/>
      <c r="AW980" s="72"/>
      <c r="AX980" s="72">
        <f t="shared" si="1378"/>
        <v>13.211602770440072</v>
      </c>
      <c r="AY980" s="72">
        <f t="shared" si="1378"/>
        <v>47.41</v>
      </c>
      <c r="AZ980" s="72"/>
      <c r="BA980" s="72"/>
      <c r="BB980" s="72"/>
      <c r="BC980" s="72">
        <f t="shared" si="1378"/>
        <v>4717.03</v>
      </c>
      <c r="BD980" s="72">
        <f t="shared" si="1378"/>
        <v>4.4400000000000004</v>
      </c>
      <c r="BE980" s="72"/>
      <c r="BF980" s="72"/>
      <c r="BG980" s="72" t="e">
        <f t="shared" si="1378"/>
        <v>#DIV/0!</v>
      </c>
      <c r="BH980" s="72"/>
      <c r="BI980" s="72">
        <f t="shared" si="1378"/>
        <v>0.35366666666666663</v>
      </c>
      <c r="BJ980" s="72"/>
      <c r="BK980" s="72"/>
      <c r="BL980" s="72"/>
      <c r="BM980" s="72">
        <f t="shared" si="1378"/>
        <v>138.87666666666667</v>
      </c>
      <c r="BN980" s="72">
        <f t="shared" si="1378"/>
        <v>72.92</v>
      </c>
      <c r="BO980" s="72">
        <f t="shared" si="1378"/>
        <v>10.073333333333332</v>
      </c>
      <c r="BP980" s="72">
        <f t="shared" si="1378"/>
        <v>48.363333333333337</v>
      </c>
      <c r="BQ980" s="72">
        <f t="shared" si="1378"/>
        <v>6.6499999999999995</v>
      </c>
      <c r="BR980" s="72"/>
      <c r="BS980" s="72">
        <f t="shared" si="1378"/>
        <v>6.6866666666666674</v>
      </c>
      <c r="BT980" s="72">
        <f t="shared" si="1378"/>
        <v>1098.7333333333333</v>
      </c>
      <c r="BU980" s="72">
        <f t="shared" si="1378"/>
        <v>15.809999999999997</v>
      </c>
      <c r="BV980" s="72">
        <f t="shared" si="1378"/>
        <v>32.306666666666665</v>
      </c>
      <c r="BW980" s="72">
        <f t="shared" si="1378"/>
        <v>3.3900000000000006</v>
      </c>
      <c r="BX980" s="72">
        <f t="shared" si="1378"/>
        <v>11.493333333333334</v>
      </c>
      <c r="BY980" s="72">
        <f t="shared" si="1378"/>
        <v>2.1266666666666665</v>
      </c>
      <c r="BZ980" s="72">
        <f t="shared" si="1378"/>
        <v>0.29533333333333334</v>
      </c>
      <c r="CA980" s="72">
        <f t="shared" si="1378"/>
        <v>1.5</v>
      </c>
      <c r="CB980" s="72">
        <f t="shared" si="1378"/>
        <v>0.26500000000000001</v>
      </c>
      <c r="CC980" s="72">
        <f t="shared" si="1378"/>
        <v>1.4366666666666668</v>
      </c>
      <c r="CD980" s="72">
        <f t="shared" si="1378"/>
        <v>0.27899999999999997</v>
      </c>
      <c r="CE980" s="72">
        <f t="shared" si="1378"/>
        <v>0.94333333333333336</v>
      </c>
      <c r="CF980" s="72">
        <f t="shared" si="1378"/>
        <v>0.13200000000000001</v>
      </c>
      <c r="CG980" s="72">
        <f t="shared" si="1378"/>
        <v>1.03</v>
      </c>
      <c r="CH980" s="72">
        <f t="shared" si="1378"/>
        <v>0.16733333333333333</v>
      </c>
      <c r="CI980" s="72">
        <f t="shared" si="1378"/>
        <v>2.0166666666666666</v>
      </c>
      <c r="CJ980" s="72">
        <f t="shared" si="1378"/>
        <v>0.68800000000000006</v>
      </c>
      <c r="CK980" s="72">
        <f t="shared" si="1378"/>
        <v>14.133333333333333</v>
      </c>
      <c r="CL980" s="72">
        <f t="shared" si="1378"/>
        <v>11.1</v>
      </c>
      <c r="CM980" s="72">
        <f t="shared" si="1378"/>
        <v>5.003333333333333</v>
      </c>
      <c r="CN980" s="72">
        <f t="shared" si="1378"/>
        <v>1.4250299932047865</v>
      </c>
      <c r="CO980" s="72">
        <f t="shared" si="1378"/>
        <v>16.325802433952905</v>
      </c>
      <c r="CP980" s="72">
        <f t="shared" si="1378"/>
        <v>8.7900338649528553</v>
      </c>
      <c r="CQ980" s="72">
        <f t="shared" si="1378"/>
        <v>7.5485867539289195</v>
      </c>
      <c r="CR980" s="72">
        <f t="shared" si="1378"/>
        <v>33.140538087246554</v>
      </c>
      <c r="CS980" s="72">
        <f t="shared" si="1378"/>
        <v>7.2451203294374551</v>
      </c>
      <c r="CT980" s="72">
        <f t="shared" si="1378"/>
        <v>1.231895007633012</v>
      </c>
      <c r="CU980" s="72">
        <f t="shared" si="1378"/>
        <v>4.716284905029358</v>
      </c>
      <c r="CV980" s="72">
        <f t="shared" si="1378"/>
        <v>4.7881099436483415E-2</v>
      </c>
      <c r="CW980" s="72">
        <f t="shared" si="1378"/>
        <v>34.021996511949929</v>
      </c>
      <c r="CX980" s="72">
        <f t="shared" ref="CX980:EL980" si="1379">AVERAGE(CX965:CX979)</f>
        <v>2.2900257635396435</v>
      </c>
      <c r="CY980" s="72">
        <f t="shared" si="1379"/>
        <v>0.4510890798907603</v>
      </c>
      <c r="CZ980" s="72">
        <f t="shared" si="1379"/>
        <v>69.532205424762481</v>
      </c>
      <c r="DA980" s="72">
        <f t="shared" si="1379"/>
        <v>0.35427689985645766</v>
      </c>
      <c r="DB980" s="72">
        <f t="shared" si="1379"/>
        <v>7.9225453107730823</v>
      </c>
      <c r="DC980" s="72">
        <f t="shared" si="1379"/>
        <v>9.6863502764259639</v>
      </c>
      <c r="DD980" s="72">
        <f t="shared" si="1379"/>
        <v>99.017882263318384</v>
      </c>
      <c r="DE980" s="72">
        <f t="shared" si="1379"/>
        <v>16.177100638325062</v>
      </c>
      <c r="DF980" s="72">
        <f t="shared" si="1379"/>
        <v>165.49918090793162</v>
      </c>
      <c r="DG980" s="72">
        <f t="shared" si="1379"/>
        <v>0.59962073803819582</v>
      </c>
      <c r="DH980" s="72">
        <f t="shared" si="1379"/>
        <v>68.937067835264187</v>
      </c>
      <c r="DI980" s="72">
        <f t="shared" si="1379"/>
        <v>12.100242131492857</v>
      </c>
      <c r="DJ980" s="72">
        <f t="shared" si="1379"/>
        <v>1.9055075265920169</v>
      </c>
      <c r="DK980" s="72">
        <f t="shared" si="1379"/>
        <v>22.733206374114548</v>
      </c>
      <c r="DL980" s="72" t="e">
        <f t="shared" si="1379"/>
        <v>#REF!</v>
      </c>
      <c r="DM980" s="72">
        <f t="shared" si="1379"/>
        <v>7.2916723667356154</v>
      </c>
      <c r="DN980" s="72">
        <f t="shared" si="1379"/>
        <v>8.5879593047284377</v>
      </c>
      <c r="DO980" s="72">
        <f t="shared" si="1379"/>
        <v>2.3816690181808591</v>
      </c>
      <c r="DP980" s="72">
        <f t="shared" si="1379"/>
        <v>2.1261953389696338</v>
      </c>
      <c r="DQ980" s="72">
        <f t="shared" si="1379"/>
        <v>0.13795186866115725</v>
      </c>
      <c r="DR980" s="72">
        <f t="shared" si="1379"/>
        <v>0.13775765623496394</v>
      </c>
      <c r="DS980" s="72">
        <f t="shared" si="1379"/>
        <v>114.5768011376707</v>
      </c>
      <c r="DT980" s="72">
        <f t="shared" si="1379"/>
        <v>16.031442821030851</v>
      </c>
      <c r="DU980" s="72">
        <f t="shared" si="1379"/>
        <v>0.18520863575954583</v>
      </c>
      <c r="DV980" s="72">
        <f t="shared" si="1379"/>
        <v>4.4014348457002909E-2</v>
      </c>
      <c r="DW980" s="72">
        <f t="shared" si="1379"/>
        <v>8.2944690071150406E-2</v>
      </c>
      <c r="DX980" s="72" t="e">
        <f t="shared" si="1379"/>
        <v>#REF!</v>
      </c>
      <c r="DY980" s="72">
        <f t="shared" si="1379"/>
        <v>12.522705379056619</v>
      </c>
      <c r="DZ980" s="72" t="e">
        <f t="shared" si="1379"/>
        <v>#REF!</v>
      </c>
      <c r="EA980" s="72">
        <f t="shared" si="1379"/>
        <v>23.978294244527078</v>
      </c>
      <c r="EB980" s="72">
        <f t="shared" si="1379"/>
        <v>1.329882105717231</v>
      </c>
      <c r="EC980" s="72">
        <f t="shared" si="1379"/>
        <v>20.765807287716314</v>
      </c>
      <c r="ED980" s="72">
        <f t="shared" si="1379"/>
        <v>6.4676417986693897</v>
      </c>
      <c r="EE980" s="72">
        <f t="shared" si="1379"/>
        <v>6.3464813494889079</v>
      </c>
      <c r="EF980" s="72">
        <f t="shared" si="1379"/>
        <v>0.31691762459269968</v>
      </c>
      <c r="EG980" s="72">
        <f t="shared" si="1379"/>
        <v>6.9532205424762479</v>
      </c>
      <c r="EH980" s="72">
        <f t="shared" si="1379"/>
        <v>20.859661627428746</v>
      </c>
      <c r="EI980" s="72">
        <f t="shared" si="1379"/>
        <v>8.0208396034091773</v>
      </c>
      <c r="EJ980" s="72">
        <f t="shared" si="1379"/>
        <v>22.554453994538019</v>
      </c>
      <c r="EK980" s="72">
        <f t="shared" si="1379"/>
        <v>49.710807130869831</v>
      </c>
      <c r="EL980" s="72">
        <f t="shared" si="1379"/>
        <v>0.67222222222222217</v>
      </c>
    </row>
    <row r="981" spans="1:142" s="50" customFormat="1">
      <c r="B981" s="48" t="s">
        <v>912</v>
      </c>
      <c r="C981" s="49"/>
      <c r="D981" s="49"/>
      <c r="E981" s="93"/>
      <c r="F981" s="93"/>
      <c r="G981" s="93"/>
      <c r="H981" s="93"/>
      <c r="I981" s="73">
        <f t="shared" ref="I981:S981" si="1380">STDEV(I965:I979)</f>
        <v>9.2309004874672904E-2</v>
      </c>
      <c r="J981" s="73">
        <f t="shared" si="1380"/>
        <v>0.13103252958530501</v>
      </c>
      <c r="K981" s="73">
        <f t="shared" si="1380"/>
        <v>6.7220093367838157E-2</v>
      </c>
      <c r="L981" s="73">
        <f t="shared" si="1380"/>
        <v>0.48759174960792073</v>
      </c>
      <c r="M981" s="73">
        <f t="shared" si="1380"/>
        <v>1.5195698012767933E-2</v>
      </c>
      <c r="N981" s="73">
        <f t="shared" si="1380"/>
        <v>1.6226454003380152E-2</v>
      </c>
      <c r="O981" s="73">
        <f t="shared" si="1380"/>
        <v>3.1906243604542056E-2</v>
      </c>
      <c r="P981" s="73">
        <f t="shared" si="1380"/>
        <v>4.5887313320889932E-2</v>
      </c>
      <c r="Q981" s="73">
        <f t="shared" si="1380"/>
        <v>0.13725887949418816</v>
      </c>
      <c r="R981" s="73">
        <f t="shared" si="1380"/>
        <v>1.6464978706622242E-2</v>
      </c>
      <c r="S981" s="73">
        <f t="shared" si="1380"/>
        <v>0.60720636642625203</v>
      </c>
      <c r="T981" s="48"/>
      <c r="U981" s="48"/>
      <c r="V981" s="73">
        <f t="shared" ref="V981:CW981" si="1381">STDEV(V965:V979)</f>
        <v>9.7045944424470607E-2</v>
      </c>
      <c r="W981" s="73"/>
      <c r="X981" s="73">
        <f t="shared" si="1381"/>
        <v>0.12566978671096798</v>
      </c>
      <c r="Y981" s="73"/>
      <c r="Z981" s="73">
        <f t="shared" si="1381"/>
        <v>6.9288122577086775E-2</v>
      </c>
      <c r="AA981" s="73"/>
      <c r="AB981" s="73">
        <f t="shared" si="1381"/>
        <v>0.1740092526478042</v>
      </c>
      <c r="AC981" s="73"/>
      <c r="AD981" s="73">
        <f t="shared" si="1381"/>
        <v>1.6062149187279919E-2</v>
      </c>
      <c r="AE981" s="73"/>
      <c r="AF981" s="73">
        <f t="shared" si="1381"/>
        <v>1.6973854408478282E-2</v>
      </c>
      <c r="AG981" s="73"/>
      <c r="AH981" s="73">
        <f t="shared" si="1381"/>
        <v>3.474534352662554E-2</v>
      </c>
      <c r="AI981" s="73"/>
      <c r="AJ981" s="73">
        <f t="shared" si="1381"/>
        <v>4.8142606514668715E-2</v>
      </c>
      <c r="AK981" s="73"/>
      <c r="AL981" s="73">
        <f t="shared" si="1381"/>
        <v>0.15527373690359142</v>
      </c>
      <c r="AM981" s="73"/>
      <c r="AN981" s="73">
        <f t="shared" si="1381"/>
        <v>1.7277688323764664E-2</v>
      </c>
      <c r="AO981" s="73"/>
      <c r="AP981" s="73">
        <f t="shared" si="1381"/>
        <v>0.12650530365765894</v>
      </c>
      <c r="AQ981" s="73"/>
      <c r="AR981" s="73"/>
      <c r="AS981" s="73"/>
      <c r="AT981" s="73"/>
      <c r="AU981" s="73"/>
      <c r="AV981" s="73"/>
      <c r="AW981" s="73"/>
      <c r="AX981" s="73">
        <f t="shared" si="1381"/>
        <v>2.4754945804734665</v>
      </c>
      <c r="AY981" s="73">
        <f t="shared" si="1381"/>
        <v>2.5851885811290445</v>
      </c>
      <c r="AZ981" s="73"/>
      <c r="BA981" s="73"/>
      <c r="BB981" s="73"/>
      <c r="BC981" s="73">
        <f t="shared" si="1381"/>
        <v>0</v>
      </c>
      <c r="BD981" s="73">
        <f t="shared" si="1381"/>
        <v>0.63906181234681858</v>
      </c>
      <c r="BE981" s="73"/>
      <c r="BF981" s="73"/>
      <c r="BG981" s="73" t="e">
        <f t="shared" si="1381"/>
        <v>#DIV/0!</v>
      </c>
      <c r="BH981" s="73"/>
      <c r="BI981" s="73">
        <f t="shared" si="1381"/>
        <v>0.12608066201179829</v>
      </c>
      <c r="BJ981" s="73"/>
      <c r="BK981" s="73"/>
      <c r="BL981" s="73"/>
      <c r="BM981" s="73">
        <f t="shared" si="1381"/>
        <v>6.2491706116358712</v>
      </c>
      <c r="BN981" s="73">
        <f t="shared" si="1381"/>
        <v>1.0633437826027852</v>
      </c>
      <c r="BO981" s="73">
        <f t="shared" si="1381"/>
        <v>0.34775470281986598</v>
      </c>
      <c r="BP981" s="73">
        <f t="shared" si="1381"/>
        <v>1.6224775293770113</v>
      </c>
      <c r="BQ981" s="73">
        <f t="shared" si="1381"/>
        <v>0.32511536414017694</v>
      </c>
      <c r="BR981" s="73"/>
      <c r="BS981" s="73">
        <f t="shared" si="1381"/>
        <v>0.25501633934580253</v>
      </c>
      <c r="BT981" s="73">
        <f t="shared" si="1381"/>
        <v>9.3129712408733418</v>
      </c>
      <c r="BU981" s="73">
        <f t="shared" si="1381"/>
        <v>0.51507281038703578</v>
      </c>
      <c r="BV981" s="73">
        <f t="shared" si="1381"/>
        <v>0.74110278189555712</v>
      </c>
      <c r="BW981" s="73">
        <f t="shared" si="1381"/>
        <v>3.4641016151377574E-2</v>
      </c>
      <c r="BX981" s="73">
        <f t="shared" si="1381"/>
        <v>0.34122328955294606</v>
      </c>
      <c r="BY981" s="73">
        <f t="shared" si="1381"/>
        <v>0.28571547618799625</v>
      </c>
      <c r="BZ981" s="73">
        <f t="shared" si="1381"/>
        <v>8.1733306144639195E-2</v>
      </c>
      <c r="CA981" s="73">
        <f t="shared" si="1381"/>
        <v>0.22538855339169328</v>
      </c>
      <c r="CB981" s="73">
        <f t="shared" si="1381"/>
        <v>1.2124355652982153E-2</v>
      </c>
      <c r="CC981" s="73">
        <f t="shared" si="1381"/>
        <v>7.5055534994651299E-2</v>
      </c>
      <c r="CD981" s="73">
        <f t="shared" si="1381"/>
        <v>2.2113344387495969E-2</v>
      </c>
      <c r="CE981" s="73">
        <f t="shared" si="1381"/>
        <v>7.023769168568493E-2</v>
      </c>
      <c r="CF981" s="73" t="e">
        <f t="shared" si="1381"/>
        <v>#DIV/0!</v>
      </c>
      <c r="CG981" s="73">
        <f t="shared" si="1381"/>
        <v>0.26962937525425523</v>
      </c>
      <c r="CH981" s="73">
        <f t="shared" si="1381"/>
        <v>9.7125348562223032E-3</v>
      </c>
      <c r="CI981" s="73">
        <f t="shared" si="1381"/>
        <v>4.9328828623162443E-2</v>
      </c>
      <c r="CJ981" s="73">
        <f t="shared" si="1381"/>
        <v>3.9610604640676693E-2</v>
      </c>
      <c r="CK981" s="73">
        <f t="shared" si="1381"/>
        <v>0.92338146685610567</v>
      </c>
      <c r="CL981" s="73">
        <f t="shared" si="1381"/>
        <v>0.24020824298928584</v>
      </c>
      <c r="CM981" s="73">
        <f t="shared" si="1381"/>
        <v>0.29871948937646059</v>
      </c>
      <c r="CN981" s="73">
        <f t="shared" si="1381"/>
        <v>6.4734881513763082E-2</v>
      </c>
      <c r="CO981" s="73">
        <f t="shared" si="1381"/>
        <v>5.597382949324226</v>
      </c>
      <c r="CP981" s="73">
        <f t="shared" si="1381"/>
        <v>0.48458462223267762</v>
      </c>
      <c r="CQ981" s="73">
        <f t="shared" si="1381"/>
        <v>1.2889510571514553</v>
      </c>
      <c r="CR981" s="73">
        <f t="shared" si="1381"/>
        <v>10.17329317180017</v>
      </c>
      <c r="CS981" s="73">
        <f t="shared" si="1381"/>
        <v>0.49691693673057208</v>
      </c>
      <c r="CT981" s="73">
        <f t="shared" si="1381"/>
        <v>0.11622397766298916</v>
      </c>
      <c r="CU981" s="73">
        <f t="shared" si="1381"/>
        <v>0.42592265779999622</v>
      </c>
      <c r="CV981" s="73">
        <f t="shared" si="1381"/>
        <v>5.7185206817373443E-4</v>
      </c>
      <c r="CW981" s="73">
        <f t="shared" si="1381"/>
        <v>0.86264834704446247</v>
      </c>
      <c r="CX981" s="73">
        <f t="shared" ref="CX981:EL981" si="1382">STDEV(CX965:CX979)</f>
        <v>9.5897556930941513E-2</v>
      </c>
      <c r="CY981" s="73">
        <f t="shared" si="1382"/>
        <v>3.3242953408676473E-2</v>
      </c>
      <c r="CZ981" s="73">
        <f t="shared" si="1382"/>
        <v>1.6685011994813896</v>
      </c>
      <c r="DA981" s="73">
        <f t="shared" si="1382"/>
        <v>1.3903033086709198E-2</v>
      </c>
      <c r="DB981" s="73">
        <f t="shared" si="1382"/>
        <v>0.37009488151101549</v>
      </c>
      <c r="DC981" s="73">
        <f t="shared" si="1382"/>
        <v>0.71107322353870717</v>
      </c>
      <c r="DD981" s="73">
        <f t="shared" si="1382"/>
        <v>2.4205480116728562</v>
      </c>
      <c r="DE981" s="73">
        <f t="shared" si="1382"/>
        <v>1.1740151073974145</v>
      </c>
      <c r="DF981" s="73">
        <f t="shared" si="1382"/>
        <v>8.5529430569756713</v>
      </c>
      <c r="DG981" s="73">
        <f t="shared" si="1382"/>
        <v>4.0434389105369062E-2</v>
      </c>
      <c r="DH981" s="73">
        <f t="shared" si="1382"/>
        <v>4.7045281269631731</v>
      </c>
      <c r="DI981" s="73">
        <f t="shared" si="1382"/>
        <v>0.89337942433544204</v>
      </c>
      <c r="DJ981" s="73">
        <f t="shared" si="1382"/>
        <v>0.11147146171385969</v>
      </c>
      <c r="DK981" s="73">
        <f t="shared" si="1382"/>
        <v>0.68371411287251538</v>
      </c>
      <c r="DL981" s="73" t="e">
        <f t="shared" si="1382"/>
        <v>#REF!</v>
      </c>
      <c r="DM981" s="73">
        <f t="shared" si="1382"/>
        <v>0.58348683954218694</v>
      </c>
      <c r="DN981" s="73">
        <f t="shared" si="1382"/>
        <v>0.12566683571648252</v>
      </c>
      <c r="DO981" s="73">
        <f t="shared" si="1382"/>
        <v>0.15004448758586142</v>
      </c>
      <c r="DP981" s="73">
        <f t="shared" si="1382"/>
        <v>0.36563479065506055</v>
      </c>
      <c r="DQ981" s="73">
        <f t="shared" si="1382"/>
        <v>1.3575251836048087E-2</v>
      </c>
      <c r="DR981" s="73">
        <f t="shared" si="1382"/>
        <v>1.1527799421158417E-2</v>
      </c>
      <c r="DS981" s="73">
        <f t="shared" si="1382"/>
        <v>28.74102570212246</v>
      </c>
      <c r="DT981" s="73">
        <f t="shared" si="1382"/>
        <v>0.7390908888015314</v>
      </c>
      <c r="DU981" s="73">
        <f t="shared" si="1382"/>
        <v>2.5759748172535891E-2</v>
      </c>
      <c r="DV981" s="73">
        <f t="shared" si="1382"/>
        <v>6.0790764295320307E-3</v>
      </c>
      <c r="DW981" s="73">
        <f t="shared" si="1382"/>
        <v>3.3662846725016067E-3</v>
      </c>
      <c r="DX981" s="73" t="e">
        <f t="shared" si="1382"/>
        <v>#REF!</v>
      </c>
      <c r="DY981" s="73">
        <f t="shared" si="1382"/>
        <v>0.81595146290054998</v>
      </c>
      <c r="DZ981" s="73" t="e">
        <f t="shared" si="1382"/>
        <v>#REF!</v>
      </c>
      <c r="EA981" s="73">
        <f t="shared" si="1382"/>
        <v>0.23451501452011647</v>
      </c>
      <c r="EB981" s="73">
        <f t="shared" si="1382"/>
        <v>3.2199502707501888E-2</v>
      </c>
      <c r="EC981" s="73">
        <f t="shared" si="1382"/>
        <v>0.17396314556986561</v>
      </c>
      <c r="ED981" s="73">
        <f t="shared" si="1382"/>
        <v>0.28567260975602032</v>
      </c>
      <c r="EE981" s="73">
        <f t="shared" si="1382"/>
        <v>9.7843171206177859E-2</v>
      </c>
      <c r="EF981" s="73">
        <f t="shared" si="1382"/>
        <v>2.5947521174846565E-2</v>
      </c>
      <c r="EG981" s="73">
        <f t="shared" si="1382"/>
        <v>0.16685011994813922</v>
      </c>
      <c r="EH981" s="73">
        <f t="shared" si="1382"/>
        <v>0.50055035984441709</v>
      </c>
      <c r="EI981" s="73">
        <f t="shared" si="1382"/>
        <v>0.64183552349640549</v>
      </c>
      <c r="EJ981" s="73">
        <f t="shared" si="1382"/>
        <v>1.6621476704338236</v>
      </c>
      <c r="EK981" s="73">
        <f t="shared" si="1382"/>
        <v>15.259939757700257</v>
      </c>
      <c r="EL981" s="73">
        <f t="shared" si="1382"/>
        <v>1.6442942874387478E-2</v>
      </c>
    </row>
    <row r="982" spans="1:142">
      <c r="B982" s="31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V982" s="58"/>
      <c r="W982" s="58"/>
      <c r="X982" s="58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8"/>
      <c r="AN982" s="58"/>
      <c r="AO982" s="58"/>
      <c r="AP982" s="58"/>
      <c r="AQ982" s="58"/>
      <c r="AR982" s="58"/>
      <c r="AS982" s="58"/>
      <c r="AT982" s="58"/>
      <c r="AU982" s="58"/>
      <c r="AV982" s="58"/>
      <c r="AW982" s="58"/>
      <c r="AX982" s="58"/>
      <c r="AY982" s="58"/>
      <c r="AZ982" s="58"/>
      <c r="BA982" s="58"/>
      <c r="BB982" s="58"/>
      <c r="BC982" s="58"/>
      <c r="BD982" s="58"/>
      <c r="BE982" s="58"/>
      <c r="BF982" s="58"/>
      <c r="BG982" s="58"/>
      <c r="BH982" s="58"/>
      <c r="BI982" s="58"/>
      <c r="BJ982" s="58"/>
      <c r="BK982" s="58"/>
      <c r="BL982" s="58"/>
      <c r="BM982" s="58"/>
      <c r="BN982" s="58"/>
      <c r="BO982" s="58"/>
      <c r="BP982" s="58"/>
      <c r="BQ982" s="58"/>
      <c r="BR982" s="58"/>
      <c r="BS982" s="58"/>
      <c r="BT982" s="58"/>
      <c r="BU982" s="58"/>
      <c r="BV982" s="58"/>
      <c r="BW982" s="58"/>
      <c r="BX982" s="58"/>
      <c r="BY982" s="58"/>
      <c r="BZ982" s="58"/>
      <c r="CA982" s="58"/>
      <c r="CB982" s="58"/>
      <c r="CC982" s="58"/>
      <c r="CD982" s="58"/>
      <c r="CE982" s="58"/>
      <c r="CF982" s="58"/>
      <c r="CG982" s="58"/>
      <c r="CH982" s="58"/>
      <c r="CI982" s="58"/>
      <c r="CJ982" s="58"/>
      <c r="CK982" s="58"/>
      <c r="CL982" s="58"/>
      <c r="CM982" s="58"/>
      <c r="CN982" s="58"/>
      <c r="CO982" s="58"/>
      <c r="CP982" s="58"/>
      <c r="CQ982" s="58"/>
      <c r="CR982" s="58"/>
      <c r="CS982" s="58"/>
      <c r="CT982" s="58"/>
      <c r="CU982" s="58"/>
      <c r="CV982" s="58"/>
      <c r="CW982" s="58"/>
      <c r="CX982" s="58"/>
      <c r="CY982" s="58"/>
      <c r="CZ982" s="58"/>
      <c r="DA982" s="58"/>
      <c r="DB982" s="58"/>
      <c r="DC982" s="58"/>
      <c r="DD982" s="58"/>
      <c r="DE982" s="58"/>
      <c r="DF982" s="58"/>
      <c r="DG982" s="58"/>
      <c r="DH982" s="58"/>
      <c r="DI982" s="58"/>
      <c r="DJ982" s="58"/>
      <c r="DK982" s="58"/>
      <c r="DL982" s="58"/>
      <c r="DM982" s="58"/>
      <c r="DN982" s="58"/>
      <c r="DO982" s="58"/>
      <c r="DP982" s="58"/>
      <c r="DQ982" s="58"/>
      <c r="DR982" s="58"/>
      <c r="DS982" s="58"/>
      <c r="DT982" s="58"/>
      <c r="DU982" s="58"/>
      <c r="DV982" s="58"/>
      <c r="DW982" s="58"/>
      <c r="DX982" s="58"/>
      <c r="DY982" s="58"/>
      <c r="DZ982" s="58"/>
      <c r="EA982" s="58"/>
      <c r="EB982" s="58"/>
      <c r="EC982" s="58"/>
      <c r="ED982" s="58"/>
      <c r="EE982" s="58"/>
      <c r="EF982" s="58"/>
      <c r="EG982" s="58"/>
      <c r="EH982" s="58"/>
      <c r="EI982" s="58"/>
      <c r="EJ982" s="58"/>
      <c r="EK982" s="58"/>
      <c r="EL982" s="58"/>
    </row>
    <row r="983" spans="1:142">
      <c r="B983" s="31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V983" s="58"/>
      <c r="W983" s="58"/>
      <c r="X983" s="58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8"/>
      <c r="AN983" s="58"/>
      <c r="AO983" s="58"/>
      <c r="AP983" s="58"/>
      <c r="AQ983" s="58"/>
      <c r="AR983" s="58"/>
      <c r="AS983" s="58"/>
      <c r="AT983" s="58"/>
      <c r="AU983" s="58"/>
      <c r="AV983" s="58"/>
      <c r="AW983" s="58"/>
      <c r="AX983" s="58"/>
      <c r="AY983" s="58"/>
      <c r="AZ983" s="58"/>
      <c r="BA983" s="58"/>
      <c r="BB983" s="58"/>
      <c r="BC983" s="58"/>
      <c r="BD983" s="58"/>
      <c r="BE983" s="58"/>
      <c r="BF983" s="58"/>
      <c r="BG983" s="58"/>
      <c r="BH983" s="58"/>
      <c r="BI983" s="58"/>
      <c r="BJ983" s="58"/>
      <c r="BK983" s="58"/>
      <c r="BL983" s="58"/>
      <c r="BM983" s="58"/>
      <c r="BN983" s="58"/>
      <c r="BO983" s="58"/>
      <c r="BP983" s="58"/>
      <c r="BQ983" s="58"/>
      <c r="BR983" s="58"/>
      <c r="BS983" s="58"/>
      <c r="BT983" s="58"/>
      <c r="BU983" s="58"/>
      <c r="BV983" s="58"/>
      <c r="BW983" s="58"/>
      <c r="BX983" s="58"/>
      <c r="BY983" s="58"/>
      <c r="BZ983" s="58"/>
      <c r="CA983" s="58"/>
      <c r="CB983" s="58"/>
      <c r="CC983" s="58"/>
      <c r="CD983" s="58"/>
      <c r="CE983" s="58"/>
      <c r="CF983" s="58"/>
      <c r="CG983" s="58"/>
      <c r="CH983" s="58"/>
      <c r="CI983" s="58"/>
      <c r="CJ983" s="58"/>
      <c r="CK983" s="58"/>
      <c r="CL983" s="58"/>
      <c r="CM983" s="58"/>
      <c r="CN983" s="58"/>
      <c r="CO983" s="58"/>
      <c r="CP983" s="58"/>
      <c r="CQ983" s="58"/>
      <c r="CR983" s="58"/>
      <c r="CS983" s="58"/>
      <c r="CT983" s="58"/>
      <c r="CU983" s="58"/>
      <c r="CV983" s="58"/>
      <c r="CW983" s="58"/>
      <c r="CX983" s="58"/>
      <c r="CY983" s="58"/>
      <c r="CZ983" s="58"/>
      <c r="DA983" s="58"/>
      <c r="DB983" s="58"/>
      <c r="DC983" s="58"/>
      <c r="DD983" s="58"/>
      <c r="DE983" s="58"/>
      <c r="DF983" s="58"/>
      <c r="DG983" s="58"/>
      <c r="DH983" s="58"/>
      <c r="DI983" s="58"/>
      <c r="DJ983" s="58"/>
      <c r="DK983" s="58"/>
      <c r="DL983" s="58"/>
      <c r="DM983" s="58"/>
      <c r="DN983" s="58"/>
      <c r="DO983" s="58"/>
      <c r="DP983" s="58"/>
      <c r="DQ983" s="58"/>
      <c r="DR983" s="58"/>
      <c r="DS983" s="58"/>
      <c r="DT983" s="58"/>
      <c r="DU983" s="58"/>
      <c r="DV983" s="58"/>
      <c r="DW983" s="58"/>
      <c r="DX983" s="58"/>
      <c r="DY983" s="58"/>
      <c r="DZ983" s="58"/>
      <c r="EA983" s="58"/>
      <c r="EB983" s="58"/>
      <c r="EC983" s="58"/>
      <c r="ED983" s="58"/>
      <c r="EE983" s="58"/>
      <c r="EF983" s="58"/>
      <c r="EG983" s="58"/>
      <c r="EH983" s="58"/>
      <c r="EI983" s="58"/>
      <c r="EJ983" s="58"/>
      <c r="EK983" s="58"/>
      <c r="EL983" s="58"/>
    </row>
    <row r="984" spans="1:142" s="51" customFormat="1">
      <c r="B984" s="31" t="s">
        <v>913</v>
      </c>
      <c r="C984" s="51" t="s">
        <v>506</v>
      </c>
      <c r="E984" s="89"/>
      <c r="F984" s="89"/>
      <c r="G984" s="89">
        <v>14.406000000000001</v>
      </c>
      <c r="H984" s="89">
        <v>-91.317899999999995</v>
      </c>
      <c r="I984" s="55">
        <v>3.96</v>
      </c>
      <c r="J984" s="55">
        <v>3.03</v>
      </c>
      <c r="K984" s="55">
        <v>0.64990000000000003</v>
      </c>
      <c r="L984" s="55">
        <v>74.92</v>
      </c>
      <c r="M984" s="55">
        <v>9.2600000000000002E-2</v>
      </c>
      <c r="N984" s="55">
        <v>0.20230000000000001</v>
      </c>
      <c r="O984" s="55">
        <v>0.95699999999999996</v>
      </c>
      <c r="P984" s="55">
        <v>2.87E-2</v>
      </c>
      <c r="Q984" s="55">
        <v>12.28</v>
      </c>
      <c r="R984" s="55">
        <v>5.1299999999999998E-2</v>
      </c>
      <c r="S984" s="55">
        <v>96.171899999999994</v>
      </c>
      <c r="V984" s="55">
        <v>4.1176268743780673</v>
      </c>
      <c r="W984" s="55"/>
      <c r="X984" s="55">
        <v>3.1506084417589753</v>
      </c>
      <c r="Y984" s="55"/>
      <c r="Z984" s="55">
        <v>0.67576911759048131</v>
      </c>
      <c r="AA984" s="55"/>
      <c r="AB984" s="55">
        <v>77.902173087981012</v>
      </c>
      <c r="AC984" s="55"/>
      <c r="AD984" s="55">
        <v>9.6285921355406312E-2</v>
      </c>
      <c r="AE984" s="55"/>
      <c r="AF984" s="55">
        <v>0.21035250421380883</v>
      </c>
      <c r="AG984" s="55"/>
      <c r="AH984" s="74">
        <v>0.99509316130803271</v>
      </c>
      <c r="AI984" s="74"/>
      <c r="AJ984" s="55">
        <v>2.9842396791578418E-2</v>
      </c>
      <c r="AK984" s="55"/>
      <c r="AL984" s="55">
        <v>12.768802529637036</v>
      </c>
      <c r="AM984" s="55"/>
      <c r="AN984" s="55">
        <v>5.3341984508988589E-2</v>
      </c>
      <c r="AO984" s="55"/>
      <c r="AP984" s="55">
        <v>7.2682353161370425</v>
      </c>
      <c r="AQ984" s="55">
        <f t="shared" ref="AQ984:AQ996" si="1383">AD984/X984</f>
        <v>3.0561056105610562E-2</v>
      </c>
      <c r="AR984" s="55">
        <f t="shared" ref="AR984:AR996" si="1384">AB984/AD984</f>
        <v>809.07127429805621</v>
      </c>
      <c r="AS984" s="55">
        <f t="shared" ref="AS984:AS996" si="1385">AB984/X984</f>
        <v>24.726072607260729</v>
      </c>
      <c r="AT984" s="55">
        <f t="shared" ref="AT984:AT996" si="1386">AF984/AH984</f>
        <v>0.21138975966562176</v>
      </c>
      <c r="AU984" s="55">
        <f t="shared" ref="AU984:AU996" si="1387">Z984/AF984</f>
        <v>3.2125556104794861</v>
      </c>
      <c r="AV984" s="55">
        <f t="shared" ref="AV984:AV996" si="1388">Z984/AD984</f>
        <v>7.018358531317495</v>
      </c>
      <c r="AW984" s="55">
        <f t="shared" ref="AW984:AW996" si="1389">Z984/AB984</f>
        <v>8.6745862253069933E-3</v>
      </c>
      <c r="AX984" s="55">
        <f t="shared" ref="AX984:AX996" si="1390">AF984/(Z984+AF984)*100</f>
        <v>23.738559023703353</v>
      </c>
      <c r="AY984" s="55">
        <v>23.15</v>
      </c>
      <c r="AZ984" s="55"/>
      <c r="BA984" s="55"/>
      <c r="BB984" s="55"/>
      <c r="BC984" s="55">
        <v>8647.8799999999992</v>
      </c>
      <c r="BD984" s="55">
        <v>3.27</v>
      </c>
      <c r="BE984" s="55"/>
      <c r="BF984" s="55"/>
      <c r="BG984" s="55" t="s">
        <v>914</v>
      </c>
      <c r="BH984" s="55"/>
      <c r="BI984" s="55">
        <v>1</v>
      </c>
      <c r="BJ984" s="55"/>
      <c r="BK984" s="55"/>
      <c r="BL984" s="55"/>
      <c r="BM984" s="55">
        <v>75.819999999999993</v>
      </c>
      <c r="BN984" s="55">
        <v>189.62</v>
      </c>
      <c r="BO984" s="55">
        <v>7.31</v>
      </c>
      <c r="BP984" s="55">
        <v>112.57</v>
      </c>
      <c r="BQ984" s="55">
        <v>4.72</v>
      </c>
      <c r="BR984" s="55"/>
      <c r="BS984" s="55">
        <v>2.94</v>
      </c>
      <c r="BT984" s="55">
        <v>964.33</v>
      </c>
      <c r="BU984" s="55">
        <v>23.95</v>
      </c>
      <c r="BV984" s="55">
        <v>43.31</v>
      </c>
      <c r="BW984" s="55">
        <v>4.26</v>
      </c>
      <c r="BX984" s="55">
        <v>14.68</v>
      </c>
      <c r="BY984" s="55">
        <v>2.41</v>
      </c>
      <c r="BZ984" s="55">
        <v>0.48399999999999999</v>
      </c>
      <c r="CA984" s="55">
        <v>1.6</v>
      </c>
      <c r="CB984" s="55">
        <v>0.23699999999999999</v>
      </c>
      <c r="CC984" s="55">
        <v>1.28</v>
      </c>
      <c r="CD984" s="55">
        <v>0.26300000000000001</v>
      </c>
      <c r="CE984" s="55">
        <v>0.83</v>
      </c>
      <c r="CF984" s="55" t="s">
        <v>915</v>
      </c>
      <c r="CG984" s="55">
        <v>1.24</v>
      </c>
      <c r="CH984" s="55" t="s">
        <v>702</v>
      </c>
      <c r="CI984" s="55">
        <v>3.24</v>
      </c>
      <c r="CJ984" s="55">
        <v>0.40100000000000002</v>
      </c>
      <c r="CK984" s="55">
        <v>11.55</v>
      </c>
      <c r="CL984" s="55">
        <v>8.52</v>
      </c>
      <c r="CM984" s="55">
        <v>2.52</v>
      </c>
      <c r="CN984" s="67">
        <f>BU984/CL984</f>
        <v>2.8110328638497655</v>
      </c>
      <c r="CO984" s="67">
        <f>BU984/CG984</f>
        <v>19.314516129032256</v>
      </c>
      <c r="CP984" s="67">
        <f>BM984/BU984</f>
        <v>3.1657620041753654</v>
      </c>
      <c r="CQ984" s="67">
        <f>BU984/BY984</f>
        <v>9.9377593360995835</v>
      </c>
      <c r="CR984" s="67">
        <f>BV984/CG984</f>
        <v>34.927419354838712</v>
      </c>
      <c r="CS984" s="67">
        <f>BP984/BS984</f>
        <v>38.289115646258502</v>
      </c>
      <c r="CT984" s="67">
        <f>CK984/BX984</f>
        <v>0.78678474114441421</v>
      </c>
      <c r="CU984" s="67">
        <f>AY984/BO984</f>
        <v>3.1668946648426815</v>
      </c>
      <c r="CV984" s="67">
        <f>BQ984/BM984</f>
        <v>6.22527037720918E-2</v>
      </c>
      <c r="CW984" s="67">
        <f>BT984/BV984</f>
        <v>22.26575848533826</v>
      </c>
      <c r="CX984" s="67">
        <f>BV984/CK984</f>
        <v>3.7497835497835497</v>
      </c>
      <c r="CY984" s="67">
        <f>CM984/CL984</f>
        <v>0.29577464788732394</v>
      </c>
      <c r="CZ984" s="67">
        <f>BT984/BU984</f>
        <v>40.264300626304802</v>
      </c>
      <c r="DA984" s="67">
        <f>CM984/CK984</f>
        <v>0.21818181818181817</v>
      </c>
      <c r="DB984" s="67">
        <f>BT984/BM984</f>
        <v>12.718675811131629</v>
      </c>
      <c r="DC984" s="67">
        <f>BQ984/CJ984</f>
        <v>11.770573566084787</v>
      </c>
      <c r="DD984" s="67">
        <f>BT984/CL984</f>
        <v>113.18427230046949</v>
      </c>
      <c r="DE984" s="67">
        <f>CL984/CJ984</f>
        <v>21.246882793017456</v>
      </c>
      <c r="DF984" s="67">
        <f>BT984/BQ984</f>
        <v>204.30720338983053</v>
      </c>
      <c r="DG984" s="67">
        <f>BQ984/CL984</f>
        <v>0.5539906103286385</v>
      </c>
      <c r="DH984" s="67">
        <f>BM984/CI984</f>
        <v>23.401234567901231</v>
      </c>
      <c r="DI984" s="67">
        <f>BM984/BX984</f>
        <v>5.1648501362397816</v>
      </c>
      <c r="DJ984" s="67">
        <f>BM984/BN984</f>
        <v>0.39985233625145022</v>
      </c>
      <c r="DK984" s="67">
        <f>BT984/BP984</f>
        <v>8.566491960557876</v>
      </c>
      <c r="DL984" s="67" t="e">
        <f>(#REF!*0.59933)/BP984*10000</f>
        <v>#REF!</v>
      </c>
      <c r="DM984" s="67">
        <f>BP984/BQ984</f>
        <v>23.849576271186439</v>
      </c>
      <c r="DN984" s="67" t="e">
        <f>CC984/CH984</f>
        <v>#VALUE!</v>
      </c>
      <c r="DO984" s="67">
        <f>BU984/BQ984</f>
        <v>5.0741525423728815</v>
      </c>
      <c r="DP984" s="67">
        <f>BY984/CG984</f>
        <v>1.9435483870967742</v>
      </c>
      <c r="DQ984" s="67">
        <f>CJ984/CM984</f>
        <v>0.15912698412698414</v>
      </c>
      <c r="DR984" s="67">
        <f>BQ984/BP984</f>
        <v>4.1929466109976013E-2</v>
      </c>
      <c r="DS984" s="67">
        <f>BV984/BZ984</f>
        <v>89.483471074380176</v>
      </c>
      <c r="DT984" s="67">
        <f>BV984/CI984</f>
        <v>13.367283950617283</v>
      </c>
      <c r="DU984" s="67">
        <f>BY984/BX984</f>
        <v>0.16416893732970028</v>
      </c>
      <c r="DV984" s="67">
        <f>BY984/BP984</f>
        <v>2.140890112818691E-2</v>
      </c>
      <c r="DW984" s="67" t="e">
        <f>CH984/CI984</f>
        <v>#VALUE!</v>
      </c>
      <c r="DX984" s="67" t="e">
        <f>(#REF!*0.83014)/BU984</f>
        <v>#REF!</v>
      </c>
      <c r="DY984" s="67">
        <f>BM984/CL984</f>
        <v>8.89906103286385</v>
      </c>
      <c r="DZ984" s="67" t="e">
        <f>BQ984/(#REF!*0.59933)</f>
        <v>#REF!</v>
      </c>
      <c r="EA984" s="67">
        <f>BP984/CI984</f>
        <v>34.743827160493822</v>
      </c>
      <c r="EB984" s="67">
        <f>BQ984/CM984</f>
        <v>1.8730158730158728</v>
      </c>
      <c r="EC984" s="67">
        <f>BM984/BS984</f>
        <v>25.789115646258502</v>
      </c>
      <c r="ED984" s="67">
        <f>BV984/CM984</f>
        <v>17.186507936507937</v>
      </c>
      <c r="EE984" s="67">
        <f>BN984/BX984</f>
        <v>12.916893732970028</v>
      </c>
      <c r="EF984" s="67">
        <f>CM984/BU984</f>
        <v>0.10521920668058456</v>
      </c>
      <c r="EG984" s="67">
        <f>BT984/BU984*0.1</f>
        <v>4.0264300626304808</v>
      </c>
      <c r="EH984" s="67">
        <f>BT984/BU984*0.3</f>
        <v>12.07929018789144</v>
      </c>
      <c r="EI984" s="67">
        <f>DM984*1.1</f>
        <v>26.234533898305084</v>
      </c>
      <c r="EJ984" s="67">
        <f>CY984*50</f>
        <v>14.788732394366196</v>
      </c>
      <c r="EK984" s="67">
        <f>CR984*1.5</f>
        <v>52.391129032258064</v>
      </c>
      <c r="EL984" s="67">
        <f>CI984/3</f>
        <v>1.08</v>
      </c>
    </row>
    <row r="985" spans="1:142" s="51" customFormat="1">
      <c r="A985" s="51" t="s">
        <v>916</v>
      </c>
      <c r="B985" s="31" t="s">
        <v>917</v>
      </c>
      <c r="C985" s="51" t="s">
        <v>506</v>
      </c>
      <c r="E985" s="89"/>
      <c r="F985" s="89"/>
      <c r="G985" s="89"/>
      <c r="H985" s="89"/>
      <c r="I985" s="55">
        <v>3.85</v>
      </c>
      <c r="J985" s="55">
        <v>2.9</v>
      </c>
      <c r="K985" s="55">
        <v>0.75270000000000004</v>
      </c>
      <c r="L985" s="55">
        <v>74.72</v>
      </c>
      <c r="M985" s="55">
        <v>0.14549999999999999</v>
      </c>
      <c r="N985" s="55">
        <v>0.2215</v>
      </c>
      <c r="O985" s="55">
        <v>0.97519999999999996</v>
      </c>
      <c r="P985" s="55">
        <v>1.09E-2</v>
      </c>
      <c r="Q985" s="55">
        <v>12.19</v>
      </c>
      <c r="R985" s="55">
        <v>3.32E-2</v>
      </c>
      <c r="S985" s="55">
        <v>95.799099999999996</v>
      </c>
      <c r="V985" s="55">
        <v>4.0188268992088654</v>
      </c>
      <c r="W985" s="55"/>
      <c r="X985" s="55">
        <v>3.0271683136897947</v>
      </c>
      <c r="Y985" s="55"/>
      <c r="Z985" s="55">
        <v>0.78570675507389953</v>
      </c>
      <c r="AA985" s="55"/>
      <c r="AB985" s="55">
        <v>77.996557378931541</v>
      </c>
      <c r="AC985" s="55"/>
      <c r="AD985" s="55">
        <v>0.15188034125581557</v>
      </c>
      <c r="AE985" s="55"/>
      <c r="AF985" s="55">
        <v>0.23121302809734121</v>
      </c>
      <c r="AG985" s="55"/>
      <c r="AH985" s="74">
        <v>1.0179636343138923</v>
      </c>
      <c r="AI985" s="74"/>
      <c r="AJ985" s="55">
        <v>1.1377977454903022E-2</v>
      </c>
      <c r="AK985" s="55"/>
      <c r="AL985" s="55">
        <v>12.724545428923653</v>
      </c>
      <c r="AM985" s="55"/>
      <c r="AN985" s="55">
        <v>3.4655857936034894E-2</v>
      </c>
      <c r="AO985" s="55"/>
      <c r="AP985" s="55">
        <v>7.04599521289866</v>
      </c>
      <c r="AQ985" s="55">
        <f t="shared" si="1383"/>
        <v>5.017241379310345E-2</v>
      </c>
      <c r="AR985" s="55">
        <f t="shared" si="1384"/>
        <v>513.53951890034364</v>
      </c>
      <c r="AS985" s="55">
        <f t="shared" si="1385"/>
        <v>25.76551724137931</v>
      </c>
      <c r="AT985" s="55">
        <f t="shared" si="1386"/>
        <v>0.22713289581624282</v>
      </c>
      <c r="AU985" s="55">
        <f t="shared" si="1387"/>
        <v>3.3981941309255084</v>
      </c>
      <c r="AV985" s="55">
        <f t="shared" si="1388"/>
        <v>5.1731958762886601</v>
      </c>
      <c r="AW985" s="55">
        <f t="shared" si="1389"/>
        <v>1.0073608137044969E-2</v>
      </c>
      <c r="AX985" s="55">
        <f t="shared" si="1390"/>
        <v>22.73660439334839</v>
      </c>
      <c r="AY985" s="55">
        <v>21.24</v>
      </c>
      <c r="AZ985" s="55"/>
      <c r="BA985" s="55"/>
      <c r="BB985" s="55"/>
      <c r="BC985" s="55">
        <v>8647.8799999999992</v>
      </c>
      <c r="BD985" s="55">
        <v>3.36</v>
      </c>
      <c r="BE985" s="55"/>
      <c r="BF985" s="55"/>
      <c r="BG985" s="55" t="s">
        <v>918</v>
      </c>
      <c r="BH985" s="55"/>
      <c r="BI985" s="55">
        <v>0.82</v>
      </c>
      <c r="BJ985" s="55"/>
      <c r="BK985" s="55"/>
      <c r="BL985" s="55"/>
      <c r="BM985" s="55">
        <v>78.08</v>
      </c>
      <c r="BN985" s="55">
        <v>189.31</v>
      </c>
      <c r="BO985" s="55">
        <v>6.79</v>
      </c>
      <c r="BP985" s="55">
        <v>107.19</v>
      </c>
      <c r="BQ985" s="55">
        <v>4.68</v>
      </c>
      <c r="BR985" s="55"/>
      <c r="BS985" s="55">
        <v>3.06</v>
      </c>
      <c r="BT985" s="55">
        <v>933.12</v>
      </c>
      <c r="BU985" s="55">
        <v>23.44</v>
      </c>
      <c r="BV985" s="55">
        <v>42.67</v>
      </c>
      <c r="BW985" s="55">
        <v>4.16</v>
      </c>
      <c r="BX985" s="55">
        <v>13.8</v>
      </c>
      <c r="BY985" s="55">
        <v>2.12</v>
      </c>
      <c r="BZ985" s="55">
        <v>0.46800000000000003</v>
      </c>
      <c r="CA985" s="55">
        <v>1.44</v>
      </c>
      <c r="CB985" s="55">
        <v>0.27400000000000002</v>
      </c>
      <c r="CC985" s="55">
        <v>1.52</v>
      </c>
      <c r="CD985" s="55">
        <v>0.20899999999999999</v>
      </c>
      <c r="CE985" s="55">
        <v>0.88</v>
      </c>
      <c r="CF985" s="55">
        <v>0.113</v>
      </c>
      <c r="CG985" s="55">
        <v>0.9</v>
      </c>
      <c r="CH985" s="55">
        <v>0.13300000000000001</v>
      </c>
      <c r="CI985" s="55">
        <v>2.82</v>
      </c>
      <c r="CJ985" s="55">
        <v>0.39900000000000002</v>
      </c>
      <c r="CK985" s="55">
        <v>10.74</v>
      </c>
      <c r="CL985" s="55">
        <v>8.25</v>
      </c>
      <c r="CM985" s="55">
        <v>2.44</v>
      </c>
      <c r="CN985" s="67">
        <f>BU985/CL985</f>
        <v>2.8412121212121213</v>
      </c>
      <c r="CO985" s="67">
        <f>BU985/CG985</f>
        <v>26.044444444444444</v>
      </c>
      <c r="CP985" s="67">
        <f>BM985/BU985</f>
        <v>3.3310580204778155</v>
      </c>
      <c r="CQ985" s="67">
        <f>BU985/BY985</f>
        <v>11.056603773584905</v>
      </c>
      <c r="CR985" s="67">
        <f>BV985/CG985</f>
        <v>47.411111111111111</v>
      </c>
      <c r="CS985" s="67">
        <f>BP985/BS985</f>
        <v>35.029411764705884</v>
      </c>
      <c r="CT985" s="67">
        <f>CK985/BX985</f>
        <v>0.77826086956521734</v>
      </c>
      <c r="CU985" s="67">
        <f>AY985/BO985</f>
        <v>3.128129602356406</v>
      </c>
      <c r="CV985" s="67">
        <f>BQ985/BM985</f>
        <v>5.9938524590163932E-2</v>
      </c>
      <c r="CW985" s="67">
        <f>BT985/BV985</f>
        <v>21.868291539723458</v>
      </c>
      <c r="CX985" s="67">
        <f>BV985/CK985</f>
        <v>3.9729981378026071</v>
      </c>
      <c r="CY985" s="67">
        <f>CM985/CL985</f>
        <v>0.29575757575757577</v>
      </c>
      <c r="CZ985" s="67">
        <f>BT985/BU985</f>
        <v>39.808873720136518</v>
      </c>
      <c r="DA985" s="67">
        <f>CM985/CK985</f>
        <v>0.22718808193668527</v>
      </c>
      <c r="DB985" s="67">
        <f>BT985/BM985</f>
        <v>11.950819672131148</v>
      </c>
      <c r="DC985" s="67">
        <f>BQ985/CJ985</f>
        <v>11.729323308270676</v>
      </c>
      <c r="DD985" s="67">
        <f>BT985/CL985</f>
        <v>113.10545454545455</v>
      </c>
      <c r="DE985" s="67">
        <f>CL985/CJ985</f>
        <v>20.676691729323306</v>
      </c>
      <c r="DF985" s="67">
        <f>BT985/BQ985</f>
        <v>199.38461538461539</v>
      </c>
      <c r="DG985" s="67">
        <f>BQ985/CL985</f>
        <v>0.56727272727272726</v>
      </c>
      <c r="DH985" s="67">
        <f>BM985/CI985</f>
        <v>27.687943262411348</v>
      </c>
      <c r="DI985" s="67">
        <f>BM985/BX985</f>
        <v>5.6579710144927535</v>
      </c>
      <c r="DJ985" s="67">
        <f>BM985/BN985</f>
        <v>0.41244519571073901</v>
      </c>
      <c r="DK985" s="67">
        <f>BT985/BP985</f>
        <v>8.7052896725440814</v>
      </c>
      <c r="DL985" s="67" t="e">
        <f>(#REF!*0.59933)/BP985*10000</f>
        <v>#REF!</v>
      </c>
      <c r="DM985" s="67">
        <f>BP985/BQ985</f>
        <v>22.903846153846153</v>
      </c>
      <c r="DN985" s="67">
        <f>CC985/CH985</f>
        <v>11.428571428571429</v>
      </c>
      <c r="DO985" s="67">
        <f>BU985/BQ985</f>
        <v>5.0085470085470094</v>
      </c>
      <c r="DP985" s="67">
        <f>BY985/CG985</f>
        <v>2.3555555555555556</v>
      </c>
      <c r="DQ985" s="67">
        <f>CJ985/CM985</f>
        <v>0.16352459016393445</v>
      </c>
      <c r="DR985" s="67">
        <f>BQ985/BP985</f>
        <v>4.3660789252728795E-2</v>
      </c>
      <c r="DS985" s="67">
        <f>BV985/BZ985</f>
        <v>91.175213675213669</v>
      </c>
      <c r="DT985" s="67">
        <f>BV985/CI985</f>
        <v>15.131205673758867</v>
      </c>
      <c r="DU985" s="67">
        <f>BY985/BX985</f>
        <v>0.15362318840579711</v>
      </c>
      <c r="DV985" s="67">
        <f>BY985/BP985</f>
        <v>1.9777964362347234E-2</v>
      </c>
      <c r="DW985" s="67">
        <f>CH985/CI985</f>
        <v>4.7163120567375892E-2</v>
      </c>
      <c r="DX985" s="67" t="e">
        <f>(#REF!*0.83014)/BU985</f>
        <v>#REF!</v>
      </c>
      <c r="DY985" s="67">
        <f>BM985/CL985</f>
        <v>9.4642424242424248</v>
      </c>
      <c r="DZ985" s="67" t="e">
        <f>BQ985/(#REF!*0.59933)</f>
        <v>#REF!</v>
      </c>
      <c r="EA985" s="67">
        <f>BP985/CI985</f>
        <v>38.01063829787234</v>
      </c>
      <c r="EB985" s="67">
        <f>BQ985/CM985</f>
        <v>1.9180327868852458</v>
      </c>
      <c r="EC985" s="67">
        <f>BM985/BS985</f>
        <v>25.516339869281044</v>
      </c>
      <c r="ED985" s="67">
        <f>BV985/CM985</f>
        <v>17.487704918032787</v>
      </c>
      <c r="EE985" s="67">
        <f>BN985/BX985</f>
        <v>13.718115942028986</v>
      </c>
      <c r="EF985" s="67">
        <f>CM985/BU985</f>
        <v>0.10409556313993173</v>
      </c>
      <c r="EG985" s="67">
        <f>BT985/BU985*0.1</f>
        <v>3.9808873720136519</v>
      </c>
      <c r="EH985" s="67">
        <f>BT985/BU985*0.3</f>
        <v>11.942662116040955</v>
      </c>
      <c r="EI985" s="67">
        <f>DM985*1.1</f>
        <v>25.194230769230771</v>
      </c>
      <c r="EJ985" s="67">
        <f>CY985*50</f>
        <v>14.787878787878789</v>
      </c>
      <c r="EK985" s="67">
        <f>CR985*1.5</f>
        <v>71.116666666666674</v>
      </c>
      <c r="EL985" s="67">
        <f>CI985/3</f>
        <v>0.94</v>
      </c>
    </row>
    <row r="986" spans="1:142" s="51" customFormat="1">
      <c r="B986" s="31" t="s">
        <v>919</v>
      </c>
      <c r="C986" s="51" t="s">
        <v>506</v>
      </c>
      <c r="E986" s="89"/>
      <c r="F986" s="89"/>
      <c r="G986" s="89"/>
      <c r="H986" s="89"/>
      <c r="I986" s="55">
        <v>3.84</v>
      </c>
      <c r="J986" s="55">
        <v>2.92</v>
      </c>
      <c r="K986" s="55">
        <v>0.70320000000000005</v>
      </c>
      <c r="L986" s="55">
        <v>74.430000000000007</v>
      </c>
      <c r="M986" s="55">
        <v>0.12509999999999999</v>
      </c>
      <c r="N986" s="55">
        <v>0.153</v>
      </c>
      <c r="O986" s="55">
        <v>0.98670000000000002</v>
      </c>
      <c r="P986" s="55">
        <v>0</v>
      </c>
      <c r="Q986" s="55">
        <v>12.24</v>
      </c>
      <c r="R986" s="55">
        <v>1.7399999999999999E-2</v>
      </c>
      <c r="S986" s="55">
        <v>95.415499999999994</v>
      </c>
      <c r="V986" s="55">
        <v>4.0245033563729171</v>
      </c>
      <c r="W986" s="55"/>
      <c r="X986" s="55">
        <v>3.0602994272419055</v>
      </c>
      <c r="Y986" s="55"/>
      <c r="Z986" s="55">
        <v>0.73698717713579043</v>
      </c>
      <c r="AA986" s="55"/>
      <c r="AB986" s="55">
        <v>78.006193962196932</v>
      </c>
      <c r="AC986" s="55"/>
      <c r="AD986" s="55">
        <v>0.13111077340683641</v>
      </c>
      <c r="AE986" s="55"/>
      <c r="AF986" s="55">
        <v>0.16035130560548339</v>
      </c>
      <c r="AG986" s="55"/>
      <c r="AH986" s="74">
        <v>1.0341087139930096</v>
      </c>
      <c r="AI986" s="74"/>
      <c r="AJ986" s="55">
        <v>0</v>
      </c>
      <c r="AK986" s="55"/>
      <c r="AL986" s="55">
        <v>12.828104448438671</v>
      </c>
      <c r="AM986" s="55"/>
      <c r="AN986" s="55">
        <v>1.8236030833564777E-2</v>
      </c>
      <c r="AO986" s="55"/>
      <c r="AP986" s="55">
        <v>7.0848027836148226</v>
      </c>
      <c r="AQ986" s="55">
        <f t="shared" si="1383"/>
        <v>4.2842465753424652E-2</v>
      </c>
      <c r="AR986" s="55">
        <f t="shared" si="1384"/>
        <v>594.96402877697858</v>
      </c>
      <c r="AS986" s="55">
        <f t="shared" si="1385"/>
        <v>25.489726027397261</v>
      </c>
      <c r="AT986" s="55">
        <f t="shared" si="1386"/>
        <v>0.15506232897537245</v>
      </c>
      <c r="AU986" s="55">
        <f t="shared" si="1387"/>
        <v>4.5960784313725496</v>
      </c>
      <c r="AV986" s="55">
        <f t="shared" si="1388"/>
        <v>5.6211031175059967</v>
      </c>
      <c r="AW986" s="55">
        <f t="shared" si="1389"/>
        <v>9.4478033051189035E-3</v>
      </c>
      <c r="AX986" s="55">
        <f t="shared" si="1390"/>
        <v>17.869656622284509</v>
      </c>
      <c r="AY986" s="55">
        <v>24.89</v>
      </c>
      <c r="AZ986" s="55"/>
      <c r="BA986" s="55"/>
      <c r="BB986" s="55"/>
      <c r="BC986" s="55">
        <v>7147.01</v>
      </c>
      <c r="BD986" s="55">
        <v>2.73</v>
      </c>
      <c r="BE986" s="55"/>
      <c r="BF986" s="55"/>
      <c r="BG986" s="55" t="s">
        <v>920</v>
      </c>
      <c r="BH986" s="55"/>
      <c r="BI986" s="55">
        <v>0.37</v>
      </c>
      <c r="BJ986" s="55"/>
      <c r="BK986" s="55"/>
      <c r="BL986" s="55"/>
      <c r="BM986" s="55">
        <v>88.46</v>
      </c>
      <c r="BN986" s="55">
        <v>144.05000000000001</v>
      </c>
      <c r="BO986" s="55">
        <v>7.63</v>
      </c>
      <c r="BP986" s="55">
        <v>72.19</v>
      </c>
      <c r="BQ986" s="55">
        <v>4.95</v>
      </c>
      <c r="BR986" s="55"/>
      <c r="BS986" s="55">
        <v>3.5</v>
      </c>
      <c r="BT986" s="55">
        <v>1035.68</v>
      </c>
      <c r="BU986" s="55">
        <v>26.84</v>
      </c>
      <c r="BV986" s="55">
        <v>46.53</v>
      </c>
      <c r="BW986" s="55">
        <v>4.45</v>
      </c>
      <c r="BX986" s="55">
        <v>15.43</v>
      </c>
      <c r="BY986" s="55">
        <v>2.13</v>
      </c>
      <c r="BZ986" s="55">
        <v>0.39</v>
      </c>
      <c r="CA986" s="55">
        <v>1.66</v>
      </c>
      <c r="CB986" s="55">
        <v>0.189</v>
      </c>
      <c r="CC986" s="55">
        <v>1.44</v>
      </c>
      <c r="CD986" s="55">
        <v>0.34200000000000003</v>
      </c>
      <c r="CE986" s="55">
        <v>0.57999999999999996</v>
      </c>
      <c r="CF986" s="55" t="s">
        <v>921</v>
      </c>
      <c r="CG986" s="55">
        <v>0.9</v>
      </c>
      <c r="CH986" s="55">
        <v>0.20699999999999999</v>
      </c>
      <c r="CI986" s="55">
        <v>2.16</v>
      </c>
      <c r="CJ986" s="55">
        <v>0.51200000000000001</v>
      </c>
      <c r="CK986" s="55">
        <v>11.54</v>
      </c>
      <c r="CL986" s="55">
        <v>10.35</v>
      </c>
      <c r="CM986" s="55">
        <v>2.64</v>
      </c>
      <c r="CN986" s="67">
        <f>BU986/CL986</f>
        <v>2.5932367149758453</v>
      </c>
      <c r="CO986" s="67">
        <f>BU986/CG986</f>
        <v>29.822222222222223</v>
      </c>
      <c r="CP986" s="67">
        <f>BM986/BU986</f>
        <v>3.2958271236959757</v>
      </c>
      <c r="CQ986" s="67">
        <f>BU986/BY986</f>
        <v>12.60093896713615</v>
      </c>
      <c r="CR986" s="67">
        <f>BV986/CG986</f>
        <v>51.7</v>
      </c>
      <c r="CS986" s="67">
        <f>BP986/BS986</f>
        <v>20.625714285714285</v>
      </c>
      <c r="CT986" s="67">
        <f>CK986/BX986</f>
        <v>0.74789371354504208</v>
      </c>
      <c r="CU986" s="67">
        <f>AY986/BO986</f>
        <v>3.2621231979030147</v>
      </c>
      <c r="CV986" s="67">
        <f>BQ986/BM986</f>
        <v>5.5957494912955014E-2</v>
      </c>
      <c r="CW986" s="67">
        <f>BT986/BV986</f>
        <v>22.25832796045562</v>
      </c>
      <c r="CX986" s="67">
        <f>BV986/CK986</f>
        <v>4.0320623916811096</v>
      </c>
      <c r="CY986" s="67">
        <f>CM986/CL986</f>
        <v>0.25507246376811599</v>
      </c>
      <c r="CZ986" s="67">
        <f>BT986/BU986</f>
        <v>38.587183308494787</v>
      </c>
      <c r="DA986" s="67">
        <f>CM986/CK986</f>
        <v>0.22876949740034666</v>
      </c>
      <c r="DB986" s="67">
        <f>BT986/BM986</f>
        <v>11.70789057200995</v>
      </c>
      <c r="DC986" s="67">
        <f>BQ986/CJ986</f>
        <v>9.66796875</v>
      </c>
      <c r="DD986" s="67">
        <f>BT986/CL986</f>
        <v>100.0657004830918</v>
      </c>
      <c r="DE986" s="67">
        <f>CL986/CJ986</f>
        <v>20.21484375</v>
      </c>
      <c r="DF986" s="67">
        <f>BT986/BQ986</f>
        <v>209.22828282828283</v>
      </c>
      <c r="DG986" s="67">
        <f>BQ986/CL986</f>
        <v>0.47826086956521741</v>
      </c>
      <c r="DH986" s="67">
        <f>BM986/CI986</f>
        <v>40.953703703703695</v>
      </c>
      <c r="DI986" s="67">
        <f>BM986/BX986</f>
        <v>5.7329876863253402</v>
      </c>
      <c r="DJ986" s="67">
        <f>BM986/BN986</f>
        <v>0.61409232905241229</v>
      </c>
      <c r="DK986" s="67">
        <f>BT986/BP986</f>
        <v>14.34658539963984</v>
      </c>
      <c r="DL986" s="67" t="e">
        <f>(#REF!*0.59933)/BP986*10000</f>
        <v>#REF!</v>
      </c>
      <c r="DM986" s="67">
        <f>BP986/BQ986</f>
        <v>14.583838383838383</v>
      </c>
      <c r="DN986" s="67">
        <f>CC986/CH986</f>
        <v>6.9565217391304346</v>
      </c>
      <c r="DO986" s="67">
        <f>BU986/BQ986</f>
        <v>5.4222222222222216</v>
      </c>
      <c r="DP986" s="67">
        <f>BY986/CG986</f>
        <v>2.3666666666666667</v>
      </c>
      <c r="DQ986" s="67">
        <f>CJ986/CM986</f>
        <v>0.19393939393939394</v>
      </c>
      <c r="DR986" s="67">
        <f>BQ986/BP986</f>
        <v>6.8569053885579725E-2</v>
      </c>
      <c r="DS986" s="67">
        <f>BV986/BZ986</f>
        <v>119.30769230769231</v>
      </c>
      <c r="DT986" s="67">
        <f>BV986/CI986</f>
        <v>21.541666666666664</v>
      </c>
      <c r="DU986" s="67">
        <f>BY986/BX986</f>
        <v>0.13804277381723914</v>
      </c>
      <c r="DV986" s="67">
        <f>BY986/BP986</f>
        <v>2.9505471671976726E-2</v>
      </c>
      <c r="DW986" s="67">
        <f>CH986/CI986</f>
        <v>9.5833333333333326E-2</v>
      </c>
      <c r="DX986" s="67" t="e">
        <f>(#REF!*0.83014)/BU986</f>
        <v>#REF!</v>
      </c>
      <c r="DY986" s="67">
        <f>BM986/CL986</f>
        <v>8.5468599033816428</v>
      </c>
      <c r="DZ986" s="67" t="e">
        <f>BQ986/(#REF!*0.59933)</f>
        <v>#REF!</v>
      </c>
      <c r="EA986" s="67">
        <f>BP986/CI986</f>
        <v>33.421296296296291</v>
      </c>
      <c r="EB986" s="67">
        <f>BQ986/CM986</f>
        <v>1.875</v>
      </c>
      <c r="EC986" s="67">
        <f>BM986/BS986</f>
        <v>25.274285714285714</v>
      </c>
      <c r="ED986" s="67">
        <f>BV986/CM986</f>
        <v>17.625</v>
      </c>
      <c r="EE986" s="67">
        <f>BN986/BX986</f>
        <v>9.335709656513286</v>
      </c>
      <c r="EF986" s="67">
        <f>CM986/BU986</f>
        <v>9.836065573770493E-2</v>
      </c>
      <c r="EG986" s="67">
        <f>BT986/BU986*0.1</f>
        <v>3.858718330849479</v>
      </c>
      <c r="EH986" s="67">
        <f>BT986/BU986*0.3</f>
        <v>11.576154992548435</v>
      </c>
      <c r="EI986" s="67">
        <f>DM986*1.1</f>
        <v>16.042222222222222</v>
      </c>
      <c r="EJ986" s="67">
        <f>CY986*50</f>
        <v>12.753623188405799</v>
      </c>
      <c r="EK986" s="67">
        <f>CR986*1.5</f>
        <v>77.550000000000011</v>
      </c>
      <c r="EL986" s="67">
        <f>CI986/3</f>
        <v>0.72000000000000008</v>
      </c>
    </row>
    <row r="987" spans="1:142" s="51" customFormat="1">
      <c r="B987" s="31" t="s">
        <v>922</v>
      </c>
      <c r="C987" s="51" t="s">
        <v>506</v>
      </c>
      <c r="E987" s="89"/>
      <c r="F987" s="89"/>
      <c r="G987" s="89"/>
      <c r="H987" s="89"/>
      <c r="I987" s="55">
        <v>4.0999999999999996</v>
      </c>
      <c r="J987" s="55">
        <v>2.4700000000000002</v>
      </c>
      <c r="K987" s="55">
        <v>0.94269999999999998</v>
      </c>
      <c r="L987" s="55">
        <v>74.11</v>
      </c>
      <c r="M987" s="55">
        <v>0.1298</v>
      </c>
      <c r="N987" s="55">
        <v>0.26550000000000001</v>
      </c>
      <c r="O987" s="55">
        <v>1.3281000000000001</v>
      </c>
      <c r="P987" s="55">
        <v>4.2299999999999997E-2</v>
      </c>
      <c r="Q987" s="55">
        <v>12.72</v>
      </c>
      <c r="R987" s="55">
        <v>3.3300000000000003E-2</v>
      </c>
      <c r="S987" s="55">
        <v>96.141800000000003</v>
      </c>
      <c r="V987" s="55">
        <v>4.2645342608521997</v>
      </c>
      <c r="W987" s="55"/>
      <c r="X987" s="55">
        <v>2.569121859586569</v>
      </c>
      <c r="Y987" s="55"/>
      <c r="Z987" s="55">
        <v>0.98053084090374831</v>
      </c>
      <c r="AA987" s="55"/>
      <c r="AB987" s="55">
        <v>77.084057090672317</v>
      </c>
      <c r="AC987" s="55"/>
      <c r="AD987" s="55">
        <v>0.13500891391673547</v>
      </c>
      <c r="AE987" s="55"/>
      <c r="AF987" s="55">
        <v>0.27615459664786801</v>
      </c>
      <c r="AG987" s="55"/>
      <c r="AH987" s="74">
        <v>1.3813970614238553</v>
      </c>
      <c r="AI987" s="74"/>
      <c r="AJ987" s="55">
        <v>4.3997512008304394E-2</v>
      </c>
      <c r="AK987" s="55"/>
      <c r="AL987" s="55">
        <v>13.230457511717066</v>
      </c>
      <c r="AM987" s="55"/>
      <c r="AN987" s="55">
        <v>3.4636339240580058E-2</v>
      </c>
      <c r="AO987" s="55"/>
      <c r="AP987" s="55">
        <v>6.8336561204387687</v>
      </c>
      <c r="AQ987" s="55">
        <f t="shared" si="1383"/>
        <v>5.255060728744939E-2</v>
      </c>
      <c r="AR987" s="55">
        <f t="shared" si="1384"/>
        <v>570.95531587057019</v>
      </c>
      <c r="AS987" s="55">
        <f t="shared" si="1385"/>
        <v>30.004048582995949</v>
      </c>
      <c r="AT987" s="55">
        <f t="shared" si="1386"/>
        <v>0.19990964535803021</v>
      </c>
      <c r="AU987" s="55">
        <f t="shared" si="1387"/>
        <v>3.5506591337099813</v>
      </c>
      <c r="AV987" s="55">
        <f t="shared" si="1388"/>
        <v>7.2627118644067794</v>
      </c>
      <c r="AW987" s="55">
        <f t="shared" si="1389"/>
        <v>1.2720280663878017E-2</v>
      </c>
      <c r="AX987" s="55">
        <f t="shared" si="1390"/>
        <v>21.974838602880318</v>
      </c>
      <c r="AY987" s="55"/>
      <c r="AZ987" s="55"/>
      <c r="BA987" s="55"/>
      <c r="BB987" s="55"/>
      <c r="BC987" s="55"/>
      <c r="BD987" s="55"/>
      <c r="BE987" s="55"/>
      <c r="BF987" s="55"/>
      <c r="BG987" s="55"/>
      <c r="BH987" s="55"/>
      <c r="BI987" s="55"/>
      <c r="BJ987" s="55"/>
      <c r="BK987" s="55"/>
      <c r="BL987" s="55"/>
      <c r="BM987" s="55"/>
      <c r="BN987" s="55"/>
      <c r="BO987" s="55"/>
      <c r="BP987" s="55"/>
      <c r="BQ987" s="55"/>
      <c r="BR987" s="55"/>
      <c r="BS987" s="55"/>
      <c r="BT987" s="55"/>
      <c r="BU987" s="55"/>
      <c r="BV987" s="55"/>
      <c r="BW987" s="55"/>
      <c r="BX987" s="55"/>
      <c r="BY987" s="55"/>
      <c r="BZ987" s="55"/>
      <c r="CA987" s="55"/>
      <c r="CB987" s="55"/>
      <c r="CC987" s="55"/>
      <c r="CD987" s="55"/>
      <c r="CE987" s="55"/>
      <c r="CF987" s="55"/>
      <c r="CG987" s="55"/>
      <c r="CH987" s="55"/>
      <c r="CI987" s="55"/>
      <c r="CJ987" s="55"/>
      <c r="CK987" s="55"/>
      <c r="CL987" s="55"/>
      <c r="CM987" s="55"/>
      <c r="CN987" s="55"/>
      <c r="CO987" s="55"/>
      <c r="CP987" s="55"/>
      <c r="CQ987" s="55"/>
      <c r="CR987" s="55"/>
      <c r="CS987" s="55"/>
      <c r="CT987" s="55"/>
      <c r="CU987" s="55"/>
      <c r="CV987" s="55"/>
      <c r="CW987" s="55"/>
      <c r="CX987" s="55"/>
      <c r="CY987" s="55"/>
      <c r="CZ987" s="55"/>
      <c r="DA987" s="55"/>
      <c r="DB987" s="55"/>
      <c r="DC987" s="55"/>
      <c r="DD987" s="55"/>
      <c r="DE987" s="55"/>
      <c r="DF987" s="55"/>
      <c r="DG987" s="55"/>
      <c r="DH987" s="55"/>
      <c r="DI987" s="55"/>
      <c r="DJ987" s="55"/>
      <c r="DK987" s="55"/>
      <c r="DL987" s="55"/>
      <c r="DM987" s="55"/>
      <c r="DN987" s="55"/>
      <c r="DO987" s="55"/>
      <c r="DP987" s="55"/>
      <c r="DQ987" s="55"/>
      <c r="DR987" s="55"/>
      <c r="DS987" s="55"/>
      <c r="DT987" s="55"/>
      <c r="DU987" s="55"/>
      <c r="DV987" s="55"/>
      <c r="DW987" s="55"/>
      <c r="DX987" s="55"/>
      <c r="DY987" s="55"/>
      <c r="DZ987" s="55"/>
      <c r="EA987" s="55"/>
      <c r="EB987" s="55"/>
      <c r="EC987" s="55"/>
      <c r="ED987" s="55"/>
      <c r="EE987" s="55"/>
      <c r="EF987" s="55"/>
      <c r="EG987" s="55"/>
      <c r="EH987" s="55"/>
      <c r="EI987" s="55"/>
      <c r="EJ987" s="55"/>
      <c r="EK987" s="55"/>
      <c r="EL987" s="55"/>
    </row>
    <row r="988" spans="1:142" s="51" customFormat="1">
      <c r="B988" s="31" t="s">
        <v>923</v>
      </c>
      <c r="C988" s="51" t="s">
        <v>506</v>
      </c>
      <c r="E988" s="89"/>
      <c r="F988" s="89"/>
      <c r="G988" s="89"/>
      <c r="H988" s="89"/>
      <c r="I988" s="55">
        <v>4.1100000000000003</v>
      </c>
      <c r="J988" s="55">
        <v>2.87</v>
      </c>
      <c r="K988" s="55">
        <v>0.80700000000000005</v>
      </c>
      <c r="L988" s="55">
        <v>74.56</v>
      </c>
      <c r="M988" s="55">
        <v>0.1119</v>
      </c>
      <c r="N988" s="55">
        <v>0.21229999999999999</v>
      </c>
      <c r="O988" s="55">
        <v>1.0011000000000001</v>
      </c>
      <c r="P988" s="55">
        <v>1.4200000000000001E-2</v>
      </c>
      <c r="Q988" s="55">
        <v>12.43</v>
      </c>
      <c r="R988" s="55">
        <v>1.6899999999999998E-2</v>
      </c>
      <c r="S988" s="55">
        <v>96.133499999999998</v>
      </c>
      <c r="V988" s="55">
        <v>4.2753046544648852</v>
      </c>
      <c r="W988" s="55"/>
      <c r="X988" s="55">
        <v>2.9854317173513918</v>
      </c>
      <c r="Y988" s="55"/>
      <c r="Z988" s="55">
        <v>0.83945762923434608</v>
      </c>
      <c r="AA988" s="55"/>
      <c r="AB988" s="55">
        <v>77.558811444501657</v>
      </c>
      <c r="AC988" s="55"/>
      <c r="AD988" s="55">
        <v>0.11640063037338701</v>
      </c>
      <c r="AE988" s="55"/>
      <c r="AF988" s="55">
        <v>0.22083872947515695</v>
      </c>
      <c r="AG988" s="55"/>
      <c r="AH988" s="74">
        <v>1.0413643526970309</v>
      </c>
      <c r="AI988" s="74"/>
      <c r="AJ988" s="55">
        <v>1.477112557017065E-2</v>
      </c>
      <c r="AK988" s="55"/>
      <c r="AL988" s="55">
        <v>12.929935974452194</v>
      </c>
      <c r="AM988" s="55"/>
      <c r="AN988" s="55">
        <v>1.7579719868724222E-2</v>
      </c>
      <c r="AO988" s="55"/>
      <c r="AP988" s="55">
        <v>7.260736371816277</v>
      </c>
      <c r="AQ988" s="55">
        <f t="shared" si="1383"/>
        <v>3.8989547038327521E-2</v>
      </c>
      <c r="AR988" s="55">
        <f t="shared" si="1384"/>
        <v>666.30920464700625</v>
      </c>
      <c r="AS988" s="55">
        <f t="shared" si="1385"/>
        <v>25.979094076655052</v>
      </c>
      <c r="AT988" s="55">
        <f t="shared" si="1386"/>
        <v>0.21206672660073916</v>
      </c>
      <c r="AU988" s="55">
        <f t="shared" si="1387"/>
        <v>3.8012246820536979</v>
      </c>
      <c r="AV988" s="55">
        <f t="shared" si="1388"/>
        <v>7.2117962466487944</v>
      </c>
      <c r="AW988" s="55">
        <f t="shared" si="1389"/>
        <v>1.0823497854077255E-2</v>
      </c>
      <c r="AX988" s="55">
        <f t="shared" si="1390"/>
        <v>20.828019228882564</v>
      </c>
      <c r="AY988" s="55"/>
      <c r="AZ988" s="55"/>
      <c r="BA988" s="55"/>
      <c r="BB988" s="55"/>
      <c r="BC988" s="55"/>
      <c r="BD988" s="55"/>
      <c r="BE988" s="55"/>
      <c r="BF988" s="55"/>
      <c r="BG988" s="55"/>
      <c r="BH988" s="55"/>
      <c r="BI988" s="55"/>
      <c r="BJ988" s="55"/>
      <c r="BK988" s="55"/>
      <c r="BL988" s="55"/>
      <c r="BM988" s="55"/>
      <c r="BN988" s="55"/>
      <c r="BO988" s="55"/>
      <c r="BP988" s="55"/>
      <c r="BQ988" s="55"/>
      <c r="BR988" s="55"/>
      <c r="BS988" s="55"/>
      <c r="BT988" s="55"/>
      <c r="BU988" s="55"/>
      <c r="BV988" s="55"/>
      <c r="BW988" s="55"/>
      <c r="BX988" s="55"/>
      <c r="BY988" s="55"/>
      <c r="BZ988" s="55"/>
      <c r="CA988" s="55"/>
      <c r="CB988" s="55"/>
      <c r="CC988" s="55"/>
      <c r="CD988" s="55"/>
      <c r="CE988" s="55"/>
      <c r="CF988" s="55"/>
      <c r="CG988" s="55"/>
      <c r="CH988" s="55"/>
      <c r="CI988" s="55"/>
      <c r="CJ988" s="55"/>
      <c r="CK988" s="55"/>
      <c r="CL988" s="55"/>
      <c r="CM988" s="55"/>
      <c r="CN988" s="55"/>
      <c r="CO988" s="55"/>
      <c r="CP988" s="55"/>
      <c r="CQ988" s="55"/>
      <c r="CR988" s="55"/>
      <c r="CS988" s="55"/>
      <c r="CT988" s="55"/>
      <c r="CU988" s="55"/>
      <c r="CV988" s="55"/>
      <c r="CW988" s="55"/>
      <c r="CX988" s="55"/>
      <c r="CY988" s="55"/>
      <c r="CZ988" s="55"/>
      <c r="DA988" s="55"/>
      <c r="DB988" s="55"/>
      <c r="DC988" s="55"/>
      <c r="DD988" s="55"/>
      <c r="DE988" s="55"/>
      <c r="DF988" s="55"/>
      <c r="DG988" s="55"/>
      <c r="DH988" s="55"/>
      <c r="DI988" s="55"/>
      <c r="DJ988" s="55"/>
      <c r="DK988" s="55"/>
      <c r="DL988" s="55"/>
      <c r="DM988" s="55"/>
      <c r="DN988" s="55"/>
      <c r="DO988" s="55"/>
      <c r="DP988" s="55"/>
      <c r="DQ988" s="55"/>
      <c r="DR988" s="55"/>
      <c r="DS988" s="55"/>
      <c r="DT988" s="55"/>
      <c r="DU988" s="55"/>
      <c r="DV988" s="55"/>
      <c r="DW988" s="55"/>
      <c r="DX988" s="55"/>
      <c r="DY988" s="55"/>
      <c r="DZ988" s="55"/>
      <c r="EA988" s="55"/>
      <c r="EB988" s="55"/>
      <c r="EC988" s="55"/>
      <c r="ED988" s="55"/>
      <c r="EE988" s="55"/>
      <c r="EF988" s="55"/>
      <c r="EG988" s="55"/>
      <c r="EH988" s="55"/>
      <c r="EI988" s="55"/>
      <c r="EJ988" s="55"/>
      <c r="EK988" s="55"/>
      <c r="EL988" s="55"/>
    </row>
    <row r="989" spans="1:142" s="51" customFormat="1">
      <c r="B989" s="31" t="s">
        <v>924</v>
      </c>
      <c r="C989" s="51" t="s">
        <v>506</v>
      </c>
      <c r="E989" s="89"/>
      <c r="F989" s="89"/>
      <c r="G989" s="89"/>
      <c r="H989" s="89"/>
      <c r="I989" s="55">
        <v>4.1399999999999997</v>
      </c>
      <c r="J989" s="55">
        <v>2.5</v>
      </c>
      <c r="K989" s="55">
        <v>0.96309999999999996</v>
      </c>
      <c r="L989" s="55">
        <v>73.98</v>
      </c>
      <c r="M989" s="55">
        <v>0.1295</v>
      </c>
      <c r="N989" s="55">
        <v>0.2535</v>
      </c>
      <c r="O989" s="55">
        <v>1.3385</v>
      </c>
      <c r="P989" s="55">
        <v>5.9900000000000002E-2</v>
      </c>
      <c r="Q989" s="55">
        <v>12.54</v>
      </c>
      <c r="R989" s="55">
        <v>0.05</v>
      </c>
      <c r="S989" s="55">
        <v>95.954599999999999</v>
      </c>
      <c r="V989" s="55">
        <v>4.3145404180727134</v>
      </c>
      <c r="W989" s="55"/>
      <c r="X989" s="55">
        <v>2.6053988031840056</v>
      </c>
      <c r="Y989" s="55"/>
      <c r="Z989" s="55">
        <v>1.0037038349386063</v>
      </c>
      <c r="AA989" s="55"/>
      <c r="AB989" s="55">
        <v>77.098961383821106</v>
      </c>
      <c r="AC989" s="55"/>
      <c r="AD989" s="55">
        <v>0.13495965800493151</v>
      </c>
      <c r="AE989" s="55"/>
      <c r="AF989" s="55">
        <v>0.26418743864285821</v>
      </c>
      <c r="AG989" s="55"/>
      <c r="AH989" s="74">
        <v>1.3949305192247166</v>
      </c>
      <c r="AI989" s="74"/>
      <c r="AJ989" s="55">
        <v>6.2425355324288778E-2</v>
      </c>
      <c r="AK989" s="55"/>
      <c r="AL989" s="55">
        <v>13.06868039677097</v>
      </c>
      <c r="AM989" s="55"/>
      <c r="AN989" s="55">
        <v>5.2107976063680117E-2</v>
      </c>
      <c r="AO989" s="55"/>
      <c r="AP989" s="55">
        <v>6.919939221256719</v>
      </c>
      <c r="AQ989" s="55">
        <f t="shared" si="1383"/>
        <v>5.1800000000000006E-2</v>
      </c>
      <c r="AR989" s="55">
        <f t="shared" si="1384"/>
        <v>571.27413127413126</v>
      </c>
      <c r="AS989" s="55">
        <f t="shared" si="1385"/>
        <v>29.592000000000006</v>
      </c>
      <c r="AT989" s="55">
        <f t="shared" si="1386"/>
        <v>0.18939110945087789</v>
      </c>
      <c r="AU989" s="55">
        <f t="shared" si="1387"/>
        <v>3.7992110453648906</v>
      </c>
      <c r="AV989" s="55">
        <f t="shared" si="1388"/>
        <v>7.4370656370656354</v>
      </c>
      <c r="AW989" s="55">
        <f t="shared" si="1389"/>
        <v>1.3018383346850498E-2</v>
      </c>
      <c r="AX989" s="55">
        <f t="shared" si="1390"/>
        <v>20.836758178530335</v>
      </c>
      <c r="AY989" s="55"/>
      <c r="AZ989" s="55"/>
      <c r="BA989" s="55"/>
      <c r="BB989" s="55"/>
      <c r="BC989" s="55"/>
      <c r="BD989" s="55"/>
      <c r="BE989" s="55"/>
      <c r="BF989" s="55"/>
      <c r="BG989" s="55"/>
      <c r="BH989" s="55"/>
      <c r="BI989" s="55"/>
      <c r="BJ989" s="55"/>
      <c r="BK989" s="55"/>
      <c r="BL989" s="55"/>
      <c r="BM989" s="55"/>
      <c r="BN989" s="55"/>
      <c r="BO989" s="55"/>
      <c r="BP989" s="55"/>
      <c r="BQ989" s="55"/>
      <c r="BR989" s="55"/>
      <c r="BS989" s="55"/>
      <c r="BT989" s="55"/>
      <c r="BU989" s="55"/>
      <c r="BV989" s="55"/>
      <c r="BW989" s="55"/>
      <c r="BX989" s="55"/>
      <c r="BY989" s="55"/>
      <c r="BZ989" s="55"/>
      <c r="CA989" s="55"/>
      <c r="CB989" s="55"/>
      <c r="CC989" s="55"/>
      <c r="CD989" s="55"/>
      <c r="CE989" s="55"/>
      <c r="CF989" s="55"/>
      <c r="CG989" s="55"/>
      <c r="CH989" s="55"/>
      <c r="CI989" s="55"/>
      <c r="CJ989" s="55"/>
      <c r="CK989" s="55"/>
      <c r="CL989" s="55"/>
      <c r="CM989" s="55"/>
      <c r="CN989" s="55"/>
      <c r="CO989" s="55"/>
      <c r="CP989" s="55"/>
      <c r="CQ989" s="55"/>
      <c r="CR989" s="55"/>
      <c r="CS989" s="55"/>
      <c r="CT989" s="55"/>
      <c r="CU989" s="55"/>
      <c r="CV989" s="55"/>
      <c r="CW989" s="55"/>
      <c r="CX989" s="55"/>
      <c r="CY989" s="55"/>
      <c r="CZ989" s="55"/>
      <c r="DA989" s="55"/>
      <c r="DB989" s="55"/>
      <c r="DC989" s="55"/>
      <c r="DD989" s="55"/>
      <c r="DE989" s="55"/>
      <c r="DF989" s="55"/>
      <c r="DG989" s="55"/>
      <c r="DH989" s="55"/>
      <c r="DI989" s="55"/>
      <c r="DJ989" s="55"/>
      <c r="DK989" s="55"/>
      <c r="DL989" s="55"/>
      <c r="DM989" s="55"/>
      <c r="DN989" s="55"/>
      <c r="DO989" s="55"/>
      <c r="DP989" s="55"/>
      <c r="DQ989" s="55"/>
      <c r="DR989" s="55"/>
      <c r="DS989" s="55"/>
      <c r="DT989" s="55"/>
      <c r="DU989" s="55"/>
      <c r="DV989" s="55"/>
      <c r="DW989" s="55"/>
      <c r="DX989" s="55"/>
      <c r="DY989" s="55"/>
      <c r="DZ989" s="55"/>
      <c r="EA989" s="55"/>
      <c r="EB989" s="55"/>
      <c r="EC989" s="55"/>
      <c r="ED989" s="55"/>
      <c r="EE989" s="55"/>
      <c r="EF989" s="55"/>
      <c r="EG989" s="55"/>
      <c r="EH989" s="55"/>
      <c r="EI989" s="55"/>
      <c r="EJ989" s="55"/>
      <c r="EK989" s="55"/>
      <c r="EL989" s="55"/>
    </row>
    <row r="990" spans="1:142" s="51" customFormat="1">
      <c r="B990" s="31" t="s">
        <v>925</v>
      </c>
      <c r="C990" s="51" t="s">
        <v>506</v>
      </c>
      <c r="E990" s="89"/>
      <c r="F990" s="89"/>
      <c r="G990" s="89"/>
      <c r="H990" s="89"/>
      <c r="I990" s="55">
        <v>4.04</v>
      </c>
      <c r="J990" s="55">
        <v>2.5099999999999998</v>
      </c>
      <c r="K990" s="55">
        <v>0.99139999999999995</v>
      </c>
      <c r="L990" s="55">
        <v>74.44</v>
      </c>
      <c r="M990" s="55">
        <v>0.14119999999999999</v>
      </c>
      <c r="N990" s="55">
        <v>0.24490000000000001</v>
      </c>
      <c r="O990" s="55">
        <v>1.2987</v>
      </c>
      <c r="P990" s="55">
        <v>6.6299999999999998E-2</v>
      </c>
      <c r="Q990" s="55">
        <v>12.76</v>
      </c>
      <c r="R990" s="55">
        <v>4.4499999999999998E-2</v>
      </c>
      <c r="S990" s="55">
        <v>96.537099999999995</v>
      </c>
      <c r="V990" s="55">
        <v>4.1849195801406927</v>
      </c>
      <c r="W990" s="55"/>
      <c r="X990" s="55">
        <v>2.6000366698398851</v>
      </c>
      <c r="Y990" s="55"/>
      <c r="Z990" s="55">
        <v>1.0269626910275946</v>
      </c>
      <c r="AA990" s="55"/>
      <c r="AB990" s="55">
        <v>77.11025087764186</v>
      </c>
      <c r="AC990" s="55"/>
      <c r="AD990" s="55">
        <v>0.1462650110682836</v>
      </c>
      <c r="AE990" s="55"/>
      <c r="AF990" s="55">
        <v>0.25368485276644942</v>
      </c>
      <c r="AG990" s="55"/>
      <c r="AH990" s="74">
        <v>1.3452859056259199</v>
      </c>
      <c r="AI990" s="74"/>
      <c r="AJ990" s="55">
        <v>6.8678259446368281E-2</v>
      </c>
      <c r="AK990" s="55"/>
      <c r="AL990" s="55">
        <v>13.217716297672085</v>
      </c>
      <c r="AM990" s="55"/>
      <c r="AN990" s="55">
        <v>4.6096267652539803E-2</v>
      </c>
      <c r="AO990" s="55"/>
      <c r="AP990" s="55">
        <v>6.7849562499805778</v>
      </c>
      <c r="AQ990" s="55">
        <f t="shared" si="1383"/>
        <v>5.6254980079681285E-2</v>
      </c>
      <c r="AR990" s="55">
        <f t="shared" si="1384"/>
        <v>527.19546742209627</v>
      </c>
      <c r="AS990" s="55">
        <f t="shared" si="1385"/>
        <v>29.657370517928289</v>
      </c>
      <c r="AT990" s="55">
        <f t="shared" si="1386"/>
        <v>0.18857318857318861</v>
      </c>
      <c r="AU990" s="55">
        <f t="shared" si="1387"/>
        <v>4.0481829318089009</v>
      </c>
      <c r="AV990" s="55">
        <f t="shared" si="1388"/>
        <v>7.0212464589235131</v>
      </c>
      <c r="AW990" s="55">
        <f t="shared" si="1389"/>
        <v>1.331810854379366E-2</v>
      </c>
      <c r="AX990" s="55">
        <f t="shared" si="1390"/>
        <v>19.809107821726119</v>
      </c>
      <c r="AY990" s="55"/>
      <c r="AZ990" s="55"/>
      <c r="BA990" s="55"/>
      <c r="BB990" s="55"/>
      <c r="BC990" s="55"/>
      <c r="BD990" s="55"/>
      <c r="BE990" s="55"/>
      <c r="BF990" s="55"/>
      <c r="BG990" s="55"/>
      <c r="BH990" s="55"/>
      <c r="BI990" s="55"/>
      <c r="BJ990" s="55"/>
      <c r="BK990" s="55"/>
      <c r="BL990" s="55"/>
      <c r="BM990" s="55"/>
      <c r="BN990" s="55"/>
      <c r="BO990" s="55"/>
      <c r="BP990" s="55"/>
      <c r="BQ990" s="55"/>
      <c r="BR990" s="55"/>
      <c r="BS990" s="55"/>
      <c r="BT990" s="55"/>
      <c r="BU990" s="55"/>
      <c r="BV990" s="55"/>
      <c r="BW990" s="55"/>
      <c r="BX990" s="55"/>
      <c r="BY990" s="55"/>
      <c r="BZ990" s="55"/>
      <c r="CA990" s="55"/>
      <c r="CB990" s="55"/>
      <c r="CC990" s="55"/>
      <c r="CD990" s="55"/>
      <c r="CE990" s="55"/>
      <c r="CF990" s="55"/>
      <c r="CG990" s="55"/>
      <c r="CH990" s="55"/>
      <c r="CI990" s="55"/>
      <c r="CJ990" s="55"/>
      <c r="CK990" s="55"/>
      <c r="CL990" s="55"/>
      <c r="CM990" s="55"/>
      <c r="CN990" s="55"/>
      <c r="CO990" s="55"/>
      <c r="CP990" s="55"/>
      <c r="CQ990" s="55"/>
      <c r="CR990" s="55"/>
      <c r="CS990" s="55"/>
      <c r="CT990" s="55"/>
      <c r="CU990" s="55"/>
      <c r="CV990" s="55"/>
      <c r="CW990" s="55"/>
      <c r="CX990" s="55"/>
      <c r="CY990" s="55"/>
      <c r="CZ990" s="55"/>
      <c r="DA990" s="55"/>
      <c r="DB990" s="55"/>
      <c r="DC990" s="55"/>
      <c r="DD990" s="55"/>
      <c r="DE990" s="55"/>
      <c r="DF990" s="55"/>
      <c r="DG990" s="55"/>
      <c r="DH990" s="55"/>
      <c r="DI990" s="55"/>
      <c r="DJ990" s="55"/>
      <c r="DK990" s="55"/>
      <c r="DL990" s="55"/>
      <c r="DM990" s="55"/>
      <c r="DN990" s="55"/>
      <c r="DO990" s="55"/>
      <c r="DP990" s="55"/>
      <c r="DQ990" s="55"/>
      <c r="DR990" s="55"/>
      <c r="DS990" s="55"/>
      <c r="DT990" s="55"/>
      <c r="DU990" s="55"/>
      <c r="DV990" s="55"/>
      <c r="DW990" s="55"/>
      <c r="DX990" s="55"/>
      <c r="DY990" s="55"/>
      <c r="DZ990" s="55"/>
      <c r="EA990" s="55"/>
      <c r="EB990" s="55"/>
      <c r="EC990" s="55"/>
      <c r="ED990" s="55"/>
      <c r="EE990" s="55"/>
      <c r="EF990" s="55"/>
      <c r="EG990" s="55"/>
      <c r="EH990" s="55"/>
      <c r="EI990" s="55"/>
      <c r="EJ990" s="55"/>
      <c r="EK990" s="55"/>
      <c r="EL990" s="55"/>
    </row>
    <row r="991" spans="1:142" s="51" customFormat="1">
      <c r="B991" s="31" t="s">
        <v>926</v>
      </c>
      <c r="C991" s="51" t="s">
        <v>506</v>
      </c>
      <c r="E991" s="89"/>
      <c r="F991" s="89"/>
      <c r="G991" s="89"/>
      <c r="H991" s="89"/>
      <c r="I991" s="55">
        <v>4.2</v>
      </c>
      <c r="J991" s="55">
        <v>2.52</v>
      </c>
      <c r="K991" s="55">
        <v>0.88149999999999995</v>
      </c>
      <c r="L991" s="55">
        <v>73.97</v>
      </c>
      <c r="M991" s="55">
        <v>0.17180000000000001</v>
      </c>
      <c r="N991" s="55">
        <v>0.25259999999999999</v>
      </c>
      <c r="O991" s="55">
        <v>1.288</v>
      </c>
      <c r="P991" s="55">
        <v>8.8700000000000001E-2</v>
      </c>
      <c r="Q991" s="55">
        <v>12.82</v>
      </c>
      <c r="R991" s="55">
        <v>3.04E-2</v>
      </c>
      <c r="S991" s="55">
        <v>96.223100000000002</v>
      </c>
      <c r="V991" s="55">
        <v>4.3648562559302286</v>
      </c>
      <c r="W991" s="55"/>
      <c r="X991" s="55">
        <v>2.6189137535581373</v>
      </c>
      <c r="Y991" s="55"/>
      <c r="Z991" s="55">
        <v>0.91610018800059434</v>
      </c>
      <c r="AA991" s="55"/>
      <c r="AB991" s="55">
        <v>76.873432678847394</v>
      </c>
      <c r="AC991" s="55"/>
      <c r="AD991" s="55">
        <v>0.1785434058973365</v>
      </c>
      <c r="AE991" s="55"/>
      <c r="AF991" s="55">
        <v>0.26251492624951805</v>
      </c>
      <c r="AG991" s="55"/>
      <c r="AH991" s="74">
        <v>1.3385559184852702</v>
      </c>
      <c r="AI991" s="74"/>
      <c r="AJ991" s="55">
        <v>9.2181607119288411E-2</v>
      </c>
      <c r="AK991" s="55"/>
      <c r="AL991" s="55">
        <v>13.32320409548227</v>
      </c>
      <c r="AM991" s="55"/>
      <c r="AN991" s="55">
        <v>3.1593245281018797E-2</v>
      </c>
      <c r="AO991" s="55"/>
      <c r="AP991" s="55">
        <v>6.9837700094883655</v>
      </c>
      <c r="AQ991" s="55">
        <f t="shared" si="1383"/>
        <v>6.8174603174603179E-2</v>
      </c>
      <c r="AR991" s="55">
        <f t="shared" si="1384"/>
        <v>430.55878928987198</v>
      </c>
      <c r="AS991" s="55">
        <f t="shared" si="1385"/>
        <v>29.353174603174605</v>
      </c>
      <c r="AT991" s="55">
        <f t="shared" si="1386"/>
        <v>0.19611801242236024</v>
      </c>
      <c r="AU991" s="55">
        <f t="shared" si="1387"/>
        <v>3.4897070467141722</v>
      </c>
      <c r="AV991" s="55">
        <f t="shared" si="1388"/>
        <v>5.1309662398137368</v>
      </c>
      <c r="AW991" s="55">
        <f t="shared" si="1389"/>
        <v>1.1916993375692846E-2</v>
      </c>
      <c r="AX991" s="55">
        <f t="shared" si="1390"/>
        <v>22.273168150956707</v>
      </c>
      <c r="AY991" s="55"/>
      <c r="AZ991" s="55"/>
      <c r="BA991" s="55"/>
      <c r="BB991" s="55"/>
      <c r="BC991" s="55"/>
      <c r="BD991" s="55"/>
      <c r="BE991" s="55"/>
      <c r="BF991" s="55"/>
      <c r="BG991" s="55"/>
      <c r="BH991" s="55"/>
      <c r="BI991" s="55"/>
      <c r="BJ991" s="55"/>
      <c r="BK991" s="55"/>
      <c r="BL991" s="55"/>
      <c r="BM991" s="55"/>
      <c r="BN991" s="55"/>
      <c r="BO991" s="55"/>
      <c r="BP991" s="55"/>
      <c r="BQ991" s="55"/>
      <c r="BR991" s="55"/>
      <c r="BS991" s="55"/>
      <c r="BT991" s="55"/>
      <c r="BU991" s="55"/>
      <c r="BV991" s="55"/>
      <c r="BW991" s="55"/>
      <c r="BX991" s="55"/>
      <c r="BY991" s="55"/>
      <c r="BZ991" s="55"/>
      <c r="CA991" s="55"/>
      <c r="CB991" s="55"/>
      <c r="CC991" s="55"/>
      <c r="CD991" s="55"/>
      <c r="CE991" s="55"/>
      <c r="CF991" s="55"/>
      <c r="CG991" s="55"/>
      <c r="CH991" s="55"/>
      <c r="CI991" s="55"/>
      <c r="CJ991" s="55"/>
      <c r="CK991" s="55"/>
      <c r="CL991" s="55"/>
      <c r="CM991" s="55"/>
      <c r="CN991" s="55"/>
      <c r="CO991" s="55"/>
      <c r="CP991" s="55"/>
      <c r="CQ991" s="55"/>
      <c r="CR991" s="55"/>
      <c r="CS991" s="55"/>
      <c r="CT991" s="55"/>
      <c r="CU991" s="55"/>
      <c r="CV991" s="55"/>
      <c r="CW991" s="55"/>
      <c r="CX991" s="55"/>
      <c r="CY991" s="55"/>
      <c r="CZ991" s="55"/>
      <c r="DA991" s="55"/>
      <c r="DB991" s="55"/>
      <c r="DC991" s="55"/>
      <c r="DD991" s="55"/>
      <c r="DE991" s="55"/>
      <c r="DF991" s="55"/>
      <c r="DG991" s="55"/>
      <c r="DH991" s="55"/>
      <c r="DI991" s="55"/>
      <c r="DJ991" s="55"/>
      <c r="DK991" s="55"/>
      <c r="DL991" s="55"/>
      <c r="DM991" s="55"/>
      <c r="DN991" s="55"/>
      <c r="DO991" s="55"/>
      <c r="DP991" s="55"/>
      <c r="DQ991" s="55"/>
      <c r="DR991" s="55"/>
      <c r="DS991" s="55"/>
      <c r="DT991" s="55"/>
      <c r="DU991" s="55"/>
      <c r="DV991" s="55"/>
      <c r="DW991" s="55"/>
      <c r="DX991" s="55"/>
      <c r="DY991" s="55"/>
      <c r="DZ991" s="55"/>
      <c r="EA991" s="55"/>
      <c r="EB991" s="55"/>
      <c r="EC991" s="55"/>
      <c r="ED991" s="55"/>
      <c r="EE991" s="55"/>
      <c r="EF991" s="55"/>
      <c r="EG991" s="55"/>
      <c r="EH991" s="55"/>
      <c r="EI991" s="55"/>
      <c r="EJ991" s="55"/>
      <c r="EK991" s="55"/>
      <c r="EL991" s="55"/>
    </row>
    <row r="992" spans="1:142" s="51" customFormat="1">
      <c r="B992" s="31" t="s">
        <v>927</v>
      </c>
      <c r="C992" s="51" t="s">
        <v>506</v>
      </c>
      <c r="E992" s="89"/>
      <c r="F992" s="89"/>
      <c r="G992" s="89"/>
      <c r="H992" s="89"/>
      <c r="I992" s="55">
        <v>3.89</v>
      </c>
      <c r="J992" s="55">
        <v>2.95</v>
      </c>
      <c r="K992" s="55">
        <v>0.60799999999999998</v>
      </c>
      <c r="L992" s="55">
        <v>74.56</v>
      </c>
      <c r="M992" s="55">
        <v>0.105</v>
      </c>
      <c r="N992" s="55">
        <v>0.17050000000000001</v>
      </c>
      <c r="O992" s="55">
        <v>0.94710000000000005</v>
      </c>
      <c r="P992" s="55">
        <v>0</v>
      </c>
      <c r="Q992" s="55">
        <v>12.36</v>
      </c>
      <c r="R992" s="55">
        <v>5.1200000000000002E-2</v>
      </c>
      <c r="S992" s="55">
        <v>95.641900000000007</v>
      </c>
      <c r="V992" s="55">
        <v>4.0672550419847369</v>
      </c>
      <c r="W992" s="55"/>
      <c r="X992" s="55">
        <v>3.0844222040758287</v>
      </c>
      <c r="Y992" s="55"/>
      <c r="Z992" s="55">
        <v>0.63570464409427241</v>
      </c>
      <c r="AA992" s="55"/>
      <c r="AB992" s="55">
        <v>77.957464249455526</v>
      </c>
      <c r="AC992" s="55"/>
      <c r="AD992" s="55">
        <v>0.1097845191281227</v>
      </c>
      <c r="AE992" s="55"/>
      <c r="AF992" s="55">
        <v>0.17826914772709451</v>
      </c>
      <c r="AG992" s="55"/>
      <c r="AH992" s="74">
        <v>0.99025636253566685</v>
      </c>
      <c r="AI992" s="74"/>
      <c r="AJ992" s="55">
        <v>0</v>
      </c>
      <c r="AK992" s="55"/>
      <c r="AL992" s="55">
        <v>12.923206251653301</v>
      </c>
      <c r="AM992" s="55"/>
      <c r="AN992" s="55">
        <v>5.3533022660570313E-2</v>
      </c>
      <c r="AO992" s="55"/>
      <c r="AP992" s="55">
        <v>7.1516772460605651</v>
      </c>
      <c r="AQ992" s="55">
        <f t="shared" si="1383"/>
        <v>3.5593220338983045E-2</v>
      </c>
      <c r="AR992" s="55">
        <f t="shared" si="1384"/>
        <v>710.09523809523819</v>
      </c>
      <c r="AS992" s="55">
        <f t="shared" si="1385"/>
        <v>25.274576271186444</v>
      </c>
      <c r="AT992" s="55">
        <f t="shared" si="1386"/>
        <v>0.18002322880371663</v>
      </c>
      <c r="AU992" s="55">
        <f t="shared" si="1387"/>
        <v>3.5659824046920816</v>
      </c>
      <c r="AV992" s="55">
        <f t="shared" si="1388"/>
        <v>5.7904761904761903</v>
      </c>
      <c r="AW992" s="55">
        <f t="shared" si="1389"/>
        <v>8.1545064377682389E-3</v>
      </c>
      <c r="AX992" s="55">
        <f t="shared" si="1390"/>
        <v>21.901091843288377</v>
      </c>
      <c r="AY992" s="55"/>
      <c r="AZ992" s="55"/>
      <c r="BA992" s="55"/>
      <c r="BB992" s="55"/>
      <c r="BC992" s="55"/>
      <c r="BD992" s="55"/>
      <c r="BE992" s="55"/>
      <c r="BF992" s="55"/>
      <c r="BG992" s="55"/>
      <c r="BH992" s="55"/>
      <c r="BI992" s="55"/>
      <c r="BJ992" s="55"/>
      <c r="BK992" s="55"/>
      <c r="BL992" s="55"/>
      <c r="BM992" s="55"/>
      <c r="BN992" s="55"/>
      <c r="BO992" s="55"/>
      <c r="BP992" s="55"/>
      <c r="BQ992" s="55"/>
      <c r="BR992" s="55"/>
      <c r="BS992" s="55"/>
      <c r="BT992" s="55"/>
      <c r="BU992" s="55"/>
      <c r="BV992" s="55"/>
      <c r="BW992" s="55"/>
      <c r="BX992" s="55"/>
      <c r="BY992" s="55"/>
      <c r="BZ992" s="55"/>
      <c r="CA992" s="55"/>
      <c r="CB992" s="55"/>
      <c r="CC992" s="55"/>
      <c r="CD992" s="55"/>
      <c r="CE992" s="55"/>
      <c r="CF992" s="55"/>
      <c r="CG992" s="55"/>
      <c r="CH992" s="55"/>
      <c r="CI992" s="55"/>
      <c r="CJ992" s="55"/>
      <c r="CK992" s="55"/>
      <c r="CL992" s="55"/>
      <c r="CM992" s="55"/>
      <c r="CN992" s="55"/>
      <c r="CO992" s="55"/>
      <c r="CP992" s="55"/>
      <c r="CQ992" s="55"/>
      <c r="CR992" s="55"/>
      <c r="CS992" s="55"/>
      <c r="CT992" s="55"/>
      <c r="CU992" s="55"/>
      <c r="CV992" s="55"/>
      <c r="CW992" s="55"/>
      <c r="CX992" s="55"/>
      <c r="CY992" s="55"/>
      <c r="CZ992" s="55"/>
      <c r="DA992" s="55"/>
      <c r="DB992" s="55"/>
      <c r="DC992" s="55"/>
      <c r="DD992" s="55"/>
      <c r="DE992" s="55"/>
      <c r="DF992" s="55"/>
      <c r="DG992" s="55"/>
      <c r="DH992" s="55"/>
      <c r="DI992" s="55"/>
      <c r="DJ992" s="55"/>
      <c r="DK992" s="55"/>
      <c r="DL992" s="55"/>
      <c r="DM992" s="55"/>
      <c r="DN992" s="55"/>
      <c r="DO992" s="55"/>
      <c r="DP992" s="55"/>
      <c r="DQ992" s="55"/>
      <c r="DR992" s="55"/>
      <c r="DS992" s="55"/>
      <c r="DT992" s="55"/>
      <c r="DU992" s="55"/>
      <c r="DV992" s="55"/>
      <c r="DW992" s="55"/>
      <c r="DX992" s="55"/>
      <c r="DY992" s="55"/>
      <c r="DZ992" s="55"/>
      <c r="EA992" s="55"/>
      <c r="EB992" s="55"/>
      <c r="EC992" s="55"/>
      <c r="ED992" s="55"/>
      <c r="EE992" s="55"/>
      <c r="EF992" s="55"/>
      <c r="EG992" s="55"/>
      <c r="EH992" s="55"/>
      <c r="EI992" s="55"/>
      <c r="EJ992" s="55"/>
      <c r="EK992" s="55"/>
      <c r="EL992" s="55"/>
    </row>
    <row r="993" spans="1:142" s="51" customFormat="1">
      <c r="B993" s="31" t="s">
        <v>928</v>
      </c>
      <c r="C993" s="51" t="s">
        <v>506</v>
      </c>
      <c r="E993" s="89"/>
      <c r="F993" s="89"/>
      <c r="G993" s="89"/>
      <c r="H993" s="89"/>
      <c r="I993" s="55">
        <v>3.77</v>
      </c>
      <c r="J993" s="55">
        <v>2.95</v>
      </c>
      <c r="K993" s="55">
        <v>0.94269999999999998</v>
      </c>
      <c r="L993" s="55">
        <v>73.430000000000007</v>
      </c>
      <c r="M993" s="55">
        <v>0.182</v>
      </c>
      <c r="N993" s="55">
        <v>0.315</v>
      </c>
      <c r="O993" s="55">
        <v>1.3784000000000001</v>
      </c>
      <c r="P993" s="55">
        <v>2.6499999999999999E-2</v>
      </c>
      <c r="Q993" s="55">
        <v>12.91</v>
      </c>
      <c r="R993" s="55">
        <v>5.1200000000000002E-2</v>
      </c>
      <c r="S993" s="55">
        <v>95.9559</v>
      </c>
      <c r="V993" s="55">
        <v>3.9288881663347439</v>
      </c>
      <c r="W993" s="55"/>
      <c r="X993" s="55">
        <v>3.0743289365218818</v>
      </c>
      <c r="Y993" s="55"/>
      <c r="Z993" s="55">
        <v>0.98243047066412792</v>
      </c>
      <c r="AA993" s="55"/>
      <c r="AB993" s="55">
        <v>76.524736884339589</v>
      </c>
      <c r="AC993" s="55"/>
      <c r="AD993" s="55">
        <v>0.18967046320236691</v>
      </c>
      <c r="AE993" s="55"/>
      <c r="AF993" s="55">
        <v>0.3282758016964043</v>
      </c>
      <c r="AG993" s="55"/>
      <c r="AH993" s="74">
        <v>1.4364932224073768</v>
      </c>
      <c r="AI993" s="74"/>
      <c r="AJ993" s="55">
        <v>2.7616853158586391E-2</v>
      </c>
      <c r="AK993" s="55"/>
      <c r="AL993" s="55">
        <v>13.454097142541521</v>
      </c>
      <c r="AM993" s="55"/>
      <c r="AN993" s="55">
        <v>5.3357844593193336E-2</v>
      </c>
      <c r="AO993" s="55"/>
      <c r="AP993" s="55">
        <v>7.0032171028566257</v>
      </c>
      <c r="AQ993" s="55">
        <f t="shared" si="1383"/>
        <v>6.169491525423728E-2</v>
      </c>
      <c r="AR993" s="55">
        <f t="shared" si="1384"/>
        <v>403.46153846153857</v>
      </c>
      <c r="AS993" s="55">
        <f t="shared" si="1385"/>
        <v>24.891525423728815</v>
      </c>
      <c r="AT993" s="55">
        <f t="shared" si="1386"/>
        <v>0.22852582704585025</v>
      </c>
      <c r="AU993" s="55">
        <f t="shared" si="1387"/>
        <v>2.9926984126984122</v>
      </c>
      <c r="AV993" s="55">
        <f t="shared" si="1388"/>
        <v>5.179670329670329</v>
      </c>
      <c r="AW993" s="55">
        <f t="shared" si="1389"/>
        <v>1.2838077080212444E-2</v>
      </c>
      <c r="AX993" s="55">
        <f t="shared" si="1390"/>
        <v>25.045718374811166</v>
      </c>
      <c r="AY993" s="55"/>
      <c r="AZ993" s="55"/>
      <c r="BA993" s="55"/>
      <c r="BB993" s="55"/>
      <c r="BC993" s="55"/>
      <c r="BD993" s="55"/>
      <c r="BE993" s="55"/>
      <c r="BF993" s="55"/>
      <c r="BG993" s="55"/>
      <c r="BH993" s="55"/>
      <c r="BI993" s="55"/>
      <c r="BJ993" s="55"/>
      <c r="BK993" s="55"/>
      <c r="BL993" s="55"/>
      <c r="BM993" s="55"/>
      <c r="BN993" s="55"/>
      <c r="BO993" s="55"/>
      <c r="BP993" s="55"/>
      <c r="BQ993" s="55"/>
      <c r="BR993" s="55"/>
      <c r="BS993" s="55"/>
      <c r="BT993" s="55"/>
      <c r="BU993" s="55"/>
      <c r="BV993" s="55"/>
      <c r="BW993" s="55"/>
      <c r="BX993" s="55"/>
      <c r="BY993" s="55"/>
      <c r="BZ993" s="55"/>
      <c r="CA993" s="55"/>
      <c r="CB993" s="55"/>
      <c r="CC993" s="55"/>
      <c r="CD993" s="55"/>
      <c r="CE993" s="55"/>
      <c r="CF993" s="55"/>
      <c r="CG993" s="55"/>
      <c r="CH993" s="55"/>
      <c r="CI993" s="55"/>
      <c r="CJ993" s="55"/>
      <c r="CK993" s="55"/>
      <c r="CL993" s="55"/>
      <c r="CM993" s="55"/>
      <c r="CN993" s="55"/>
      <c r="CO993" s="55"/>
      <c r="CP993" s="55"/>
      <c r="CQ993" s="55"/>
      <c r="CR993" s="55"/>
      <c r="CS993" s="55"/>
      <c r="CT993" s="55"/>
      <c r="CU993" s="55"/>
      <c r="CV993" s="55"/>
      <c r="CW993" s="55"/>
      <c r="CX993" s="55"/>
      <c r="CY993" s="55"/>
      <c r="CZ993" s="55"/>
      <c r="DA993" s="55"/>
      <c r="DB993" s="55"/>
      <c r="DC993" s="55"/>
      <c r="DD993" s="55"/>
      <c r="DE993" s="55"/>
      <c r="DF993" s="55"/>
      <c r="DG993" s="55"/>
      <c r="DH993" s="55"/>
      <c r="DI993" s="55"/>
      <c r="DJ993" s="55"/>
      <c r="DK993" s="55"/>
      <c r="DL993" s="55"/>
      <c r="DM993" s="55"/>
      <c r="DN993" s="55"/>
      <c r="DO993" s="55"/>
      <c r="DP993" s="55"/>
      <c r="DQ993" s="55"/>
      <c r="DR993" s="55"/>
      <c r="DS993" s="55"/>
      <c r="DT993" s="55"/>
      <c r="DU993" s="55"/>
      <c r="DV993" s="55"/>
      <c r="DW993" s="55"/>
      <c r="DX993" s="55"/>
      <c r="DY993" s="55"/>
      <c r="DZ993" s="55"/>
      <c r="EA993" s="55"/>
      <c r="EB993" s="55"/>
      <c r="EC993" s="55"/>
      <c r="ED993" s="55"/>
      <c r="EE993" s="55"/>
      <c r="EF993" s="55"/>
      <c r="EG993" s="55"/>
      <c r="EH993" s="55"/>
      <c r="EI993" s="55"/>
      <c r="EJ993" s="55"/>
      <c r="EK993" s="55"/>
      <c r="EL993" s="55"/>
    </row>
    <row r="994" spans="1:142" s="51" customFormat="1">
      <c r="B994" s="31" t="s">
        <v>929</v>
      </c>
      <c r="C994" s="51" t="s">
        <v>506</v>
      </c>
      <c r="E994" s="89"/>
      <c r="F994" s="89"/>
      <c r="G994" s="89"/>
      <c r="H994" s="89"/>
      <c r="I994" s="55">
        <v>4.1100000000000003</v>
      </c>
      <c r="J994" s="55">
        <v>2.5499999999999998</v>
      </c>
      <c r="K994" s="55">
        <v>0.91439999999999999</v>
      </c>
      <c r="L994" s="55">
        <v>74.64</v>
      </c>
      <c r="M994" s="55">
        <v>0.14630000000000001</v>
      </c>
      <c r="N994" s="55">
        <v>0.26889999999999997</v>
      </c>
      <c r="O994" s="55">
        <v>1.3349</v>
      </c>
      <c r="P994" s="55">
        <v>5.8999999999999999E-3</v>
      </c>
      <c r="Q994" s="55">
        <v>12.66</v>
      </c>
      <c r="R994" s="55">
        <v>3.2099999999999997E-2</v>
      </c>
      <c r="S994" s="55">
        <v>96.662599999999998</v>
      </c>
      <c r="V994" s="55">
        <v>4.2519030110921907</v>
      </c>
      <c r="W994" s="55"/>
      <c r="X994" s="55">
        <v>2.6380420141812864</v>
      </c>
      <c r="Y994" s="55"/>
      <c r="Z994" s="55">
        <v>0.94597083049700703</v>
      </c>
      <c r="AA994" s="55"/>
      <c r="AB994" s="55">
        <v>77.217041544506358</v>
      </c>
      <c r="AC994" s="55"/>
      <c r="AD994" s="55">
        <v>0.15135119477440087</v>
      </c>
      <c r="AE994" s="55"/>
      <c r="AF994" s="55">
        <v>0.27818411671111681</v>
      </c>
      <c r="AG994" s="55"/>
      <c r="AH994" s="74">
        <v>1.3809891312669016</v>
      </c>
      <c r="AI994" s="74"/>
      <c r="AJ994" s="55">
        <v>6.1037050524194465E-3</v>
      </c>
      <c r="AK994" s="55"/>
      <c r="AL994" s="55">
        <v>13.097102705700033</v>
      </c>
      <c r="AM994" s="55"/>
      <c r="AN994" s="55">
        <v>3.3208293590282073E-2</v>
      </c>
      <c r="AO994" s="55"/>
      <c r="AP994" s="55">
        <v>6.8899450252734766</v>
      </c>
      <c r="AQ994" s="55">
        <f t="shared" si="1383"/>
        <v>5.7372549019607845E-2</v>
      </c>
      <c r="AR994" s="55">
        <f t="shared" si="1384"/>
        <v>510.18455228981543</v>
      </c>
      <c r="AS994" s="55">
        <f t="shared" si="1385"/>
        <v>29.270588235294117</v>
      </c>
      <c r="AT994" s="55">
        <f t="shared" si="1386"/>
        <v>0.20143830998576673</v>
      </c>
      <c r="AU994" s="55">
        <f t="shared" si="1387"/>
        <v>3.4005206396429895</v>
      </c>
      <c r="AV994" s="55">
        <f t="shared" si="1388"/>
        <v>6.2501708817498276</v>
      </c>
      <c r="AW994" s="55">
        <f t="shared" si="1389"/>
        <v>1.22508038585209E-2</v>
      </c>
      <c r="AX994" s="55">
        <f t="shared" si="1390"/>
        <v>22.724583791092705</v>
      </c>
      <c r="AY994" s="55"/>
      <c r="AZ994" s="55"/>
      <c r="BA994" s="55"/>
      <c r="BB994" s="55"/>
      <c r="BC994" s="55"/>
      <c r="BD994" s="55"/>
      <c r="BE994" s="55"/>
      <c r="BF994" s="55"/>
      <c r="BG994" s="55"/>
      <c r="BH994" s="55"/>
      <c r="BI994" s="55"/>
      <c r="BJ994" s="55"/>
      <c r="BK994" s="55"/>
      <c r="BL994" s="55"/>
      <c r="BM994" s="55"/>
      <c r="BN994" s="55"/>
      <c r="BO994" s="55"/>
      <c r="BP994" s="55"/>
      <c r="BQ994" s="55"/>
      <c r="BR994" s="55"/>
      <c r="BS994" s="55"/>
      <c r="BT994" s="55"/>
      <c r="BU994" s="55"/>
      <c r="BV994" s="55"/>
      <c r="BW994" s="55"/>
      <c r="BX994" s="55"/>
      <c r="BY994" s="55"/>
      <c r="BZ994" s="55"/>
      <c r="CA994" s="55"/>
      <c r="CB994" s="55"/>
      <c r="CC994" s="55"/>
      <c r="CD994" s="55"/>
      <c r="CE994" s="55"/>
      <c r="CF994" s="55"/>
      <c r="CG994" s="55"/>
      <c r="CH994" s="55"/>
      <c r="CI994" s="55"/>
      <c r="CJ994" s="55"/>
      <c r="CK994" s="55"/>
      <c r="CL994" s="55"/>
      <c r="CM994" s="55"/>
      <c r="CN994" s="55"/>
      <c r="CO994" s="55"/>
      <c r="CP994" s="55"/>
      <c r="CQ994" s="55"/>
      <c r="CR994" s="55"/>
      <c r="CS994" s="55"/>
      <c r="CT994" s="55"/>
      <c r="CU994" s="55"/>
      <c r="CV994" s="55"/>
      <c r="CW994" s="55"/>
      <c r="CX994" s="55"/>
      <c r="CY994" s="55"/>
      <c r="CZ994" s="55"/>
      <c r="DA994" s="55"/>
      <c r="DB994" s="55"/>
      <c r="DC994" s="55"/>
      <c r="DD994" s="55"/>
      <c r="DE994" s="55"/>
      <c r="DF994" s="55"/>
      <c r="DG994" s="55"/>
      <c r="DH994" s="55"/>
      <c r="DI994" s="55"/>
      <c r="DJ994" s="55"/>
      <c r="DK994" s="55"/>
      <c r="DL994" s="55"/>
      <c r="DM994" s="55"/>
      <c r="DN994" s="55"/>
      <c r="DO994" s="55"/>
      <c r="DP994" s="55"/>
      <c r="DQ994" s="55"/>
      <c r="DR994" s="55"/>
      <c r="DS994" s="55"/>
      <c r="DT994" s="55"/>
      <c r="DU994" s="55"/>
      <c r="DV994" s="55"/>
      <c r="DW994" s="55"/>
      <c r="DX994" s="55"/>
      <c r="DY994" s="55"/>
      <c r="DZ994" s="55"/>
      <c r="EA994" s="55"/>
      <c r="EB994" s="55"/>
      <c r="EC994" s="55"/>
      <c r="ED994" s="55"/>
      <c r="EE994" s="55"/>
      <c r="EF994" s="55"/>
      <c r="EG994" s="55"/>
      <c r="EH994" s="55"/>
      <c r="EI994" s="55"/>
      <c r="EJ994" s="55"/>
      <c r="EK994" s="55"/>
      <c r="EL994" s="55"/>
    </row>
    <row r="995" spans="1:142" s="51" customFormat="1">
      <c r="B995" s="31" t="s">
        <v>930</v>
      </c>
      <c r="C995" s="51" t="s">
        <v>506</v>
      </c>
      <c r="E995" s="89"/>
      <c r="F995" s="89"/>
      <c r="G995" s="89"/>
      <c r="H995" s="89"/>
      <c r="I995" s="55">
        <v>3.89</v>
      </c>
      <c r="J995" s="55">
        <v>2.44</v>
      </c>
      <c r="K995" s="55">
        <v>1.0636000000000001</v>
      </c>
      <c r="L995" s="55">
        <v>72.959999999999994</v>
      </c>
      <c r="M995" s="55">
        <v>0.1804</v>
      </c>
      <c r="N995" s="55">
        <v>0.24690000000000001</v>
      </c>
      <c r="O995" s="55">
        <v>1.3007</v>
      </c>
      <c r="P995" s="55">
        <v>6.3200000000000006E-2</v>
      </c>
      <c r="Q995" s="55">
        <v>12.43</v>
      </c>
      <c r="R995" s="55">
        <v>3.2599999999999997E-2</v>
      </c>
      <c r="S995" s="55">
        <v>94.607500000000002</v>
      </c>
      <c r="V995" s="55">
        <v>4.1117247575509346</v>
      </c>
      <c r="W995" s="55"/>
      <c r="X995" s="55">
        <v>2.5790767116771924</v>
      </c>
      <c r="Y995" s="55"/>
      <c r="Z995" s="55">
        <v>1.1242237666146977</v>
      </c>
      <c r="AA995" s="55"/>
      <c r="AB995" s="55">
        <v>77.11862167375736</v>
      </c>
      <c r="AC995" s="55"/>
      <c r="AD995" s="55">
        <v>0.19068255687973998</v>
      </c>
      <c r="AE995" s="55"/>
      <c r="AF995" s="55">
        <v>0.26097296725946673</v>
      </c>
      <c r="AG995" s="55"/>
      <c r="AH995" s="74">
        <v>1.3748381470813624</v>
      </c>
      <c r="AI995" s="74"/>
      <c r="AJ995" s="55">
        <v>6.6802314827048598E-2</v>
      </c>
      <c r="AK995" s="55"/>
      <c r="AL995" s="55">
        <v>13.138493248421106</v>
      </c>
      <c r="AM995" s="55"/>
      <c r="AN995" s="55">
        <v>3.4458156065851009E-2</v>
      </c>
      <c r="AO995" s="55"/>
      <c r="AP995" s="55">
        <v>6.690801469228127</v>
      </c>
      <c r="AQ995" s="55">
        <f t="shared" si="1383"/>
        <v>7.3934426229508202E-2</v>
      </c>
      <c r="AR995" s="55">
        <f t="shared" si="1384"/>
        <v>404.4345898004434</v>
      </c>
      <c r="AS995" s="55">
        <f t="shared" si="1385"/>
        <v>29.901639344262296</v>
      </c>
      <c r="AT995" s="55">
        <f t="shared" si="1386"/>
        <v>0.18982086568770662</v>
      </c>
      <c r="AU995" s="55">
        <f t="shared" si="1387"/>
        <v>4.3078169299311471</v>
      </c>
      <c r="AV995" s="55">
        <f t="shared" si="1388"/>
        <v>5.8957871396895793</v>
      </c>
      <c r="AW995" s="55">
        <f t="shared" si="1389"/>
        <v>1.4577850877192985E-2</v>
      </c>
      <c r="AX995" s="55">
        <f t="shared" si="1390"/>
        <v>18.840137352155665</v>
      </c>
      <c r="AY995" s="55"/>
      <c r="AZ995" s="55"/>
      <c r="BA995" s="55"/>
      <c r="BB995" s="55"/>
      <c r="BC995" s="55"/>
      <c r="BD995" s="55"/>
      <c r="BE995" s="55"/>
      <c r="BF995" s="55"/>
      <c r="BG995" s="55"/>
      <c r="BH995" s="55"/>
      <c r="BI995" s="55"/>
      <c r="BJ995" s="55"/>
      <c r="BK995" s="55"/>
      <c r="BL995" s="55"/>
      <c r="BM995" s="55"/>
      <c r="BN995" s="55"/>
      <c r="BO995" s="55"/>
      <c r="BP995" s="55"/>
      <c r="BQ995" s="55"/>
      <c r="BR995" s="55"/>
      <c r="BS995" s="55"/>
      <c r="BT995" s="55"/>
      <c r="BU995" s="55"/>
      <c r="BV995" s="55"/>
      <c r="BW995" s="55"/>
      <c r="BX995" s="55"/>
      <c r="BY995" s="55"/>
      <c r="BZ995" s="55"/>
      <c r="CA995" s="55"/>
      <c r="CB995" s="55"/>
      <c r="CC995" s="55"/>
      <c r="CD995" s="55"/>
      <c r="CE995" s="55"/>
      <c r="CF995" s="55"/>
      <c r="CG995" s="55"/>
      <c r="CH995" s="55"/>
      <c r="CI995" s="55"/>
      <c r="CJ995" s="55"/>
      <c r="CK995" s="55"/>
      <c r="CL995" s="55"/>
      <c r="CM995" s="55"/>
      <c r="CN995" s="55"/>
      <c r="CO995" s="55"/>
      <c r="CP995" s="55"/>
      <c r="CQ995" s="55"/>
      <c r="CR995" s="55"/>
      <c r="CS995" s="55"/>
      <c r="CT995" s="55"/>
      <c r="CU995" s="55"/>
      <c r="CV995" s="55"/>
      <c r="CW995" s="55"/>
      <c r="CX995" s="55"/>
      <c r="CY995" s="55"/>
      <c r="CZ995" s="55"/>
      <c r="DA995" s="55"/>
      <c r="DB995" s="55"/>
      <c r="DC995" s="55"/>
      <c r="DD995" s="55"/>
      <c r="DE995" s="55"/>
      <c r="DF995" s="55"/>
      <c r="DG995" s="55"/>
      <c r="DH995" s="55"/>
      <c r="DI995" s="55"/>
      <c r="DJ995" s="55"/>
      <c r="DK995" s="55"/>
      <c r="DL995" s="55"/>
      <c r="DM995" s="55"/>
      <c r="DN995" s="55"/>
      <c r="DO995" s="55"/>
      <c r="DP995" s="55"/>
      <c r="DQ995" s="55"/>
      <c r="DR995" s="55"/>
      <c r="DS995" s="55"/>
      <c r="DT995" s="55"/>
      <c r="DU995" s="55"/>
      <c r="DV995" s="55"/>
      <c r="DW995" s="55"/>
      <c r="DX995" s="55"/>
      <c r="DY995" s="55"/>
      <c r="DZ995" s="55"/>
      <c r="EA995" s="55"/>
      <c r="EB995" s="55"/>
      <c r="EC995" s="55"/>
      <c r="ED995" s="55"/>
      <c r="EE995" s="55"/>
      <c r="EF995" s="55"/>
      <c r="EG995" s="55"/>
      <c r="EH995" s="55"/>
      <c r="EI995" s="55"/>
      <c r="EJ995" s="55"/>
      <c r="EK995" s="55"/>
      <c r="EL995" s="55"/>
    </row>
    <row r="996" spans="1:142" s="51" customFormat="1">
      <c r="B996" s="31" t="s">
        <v>931</v>
      </c>
      <c r="C996" s="51" t="s">
        <v>506</v>
      </c>
      <c r="E996" s="89"/>
      <c r="F996" s="89"/>
      <c r="G996" s="89"/>
      <c r="H996" s="89"/>
      <c r="I996" s="55">
        <v>3.91</v>
      </c>
      <c r="J996" s="55">
        <v>2.85</v>
      </c>
      <c r="K996" s="55">
        <v>0.74419999999999997</v>
      </c>
      <c r="L996" s="55">
        <v>74.77</v>
      </c>
      <c r="M996" s="55">
        <v>9.2600000000000002E-2</v>
      </c>
      <c r="N996" s="55">
        <v>0.1817</v>
      </c>
      <c r="O996" s="55">
        <v>0.99150000000000005</v>
      </c>
      <c r="P996" s="55">
        <v>1.4200000000000001E-2</v>
      </c>
      <c r="Q996" s="55">
        <v>12.22</v>
      </c>
      <c r="R996" s="55">
        <v>2.53E-2</v>
      </c>
      <c r="S996" s="55">
        <v>95.799599999999998</v>
      </c>
      <c r="V996" s="55">
        <v>4.0814366657063292</v>
      </c>
      <c r="W996" s="55"/>
      <c r="X996" s="55">
        <v>2.9749602294790378</v>
      </c>
      <c r="Y996" s="55"/>
      <c r="Z996" s="55">
        <v>0.77682996588712272</v>
      </c>
      <c r="AA996" s="55"/>
      <c r="AB996" s="55">
        <v>78.048342581806182</v>
      </c>
      <c r="AC996" s="55"/>
      <c r="AD996" s="55">
        <v>9.6660111315704872E-2</v>
      </c>
      <c r="AE996" s="55"/>
      <c r="AF996" s="55">
        <v>0.18966676270047056</v>
      </c>
      <c r="AG996" s="55"/>
      <c r="AH996" s="74">
        <v>1.0349730061503388</v>
      </c>
      <c r="AI996" s="74"/>
      <c r="AJ996" s="55">
        <v>1.4822608862667487E-2</v>
      </c>
      <c r="AK996" s="55"/>
      <c r="AL996" s="55">
        <v>12.75579438745047</v>
      </c>
      <c r="AM996" s="55"/>
      <c r="AN996" s="55">
        <v>2.6409296072217418E-2</v>
      </c>
      <c r="AO996" s="55"/>
      <c r="AP996" s="55">
        <v>7.0563968951853671</v>
      </c>
      <c r="AQ996" s="55">
        <f t="shared" si="1383"/>
        <v>3.2491228070175439E-2</v>
      </c>
      <c r="AR996" s="55">
        <f t="shared" si="1384"/>
        <v>807.45140388768891</v>
      </c>
      <c r="AS996" s="55">
        <f t="shared" si="1385"/>
        <v>26.235087719298242</v>
      </c>
      <c r="AT996" s="55">
        <f t="shared" si="1386"/>
        <v>0.18325769036812908</v>
      </c>
      <c r="AU996" s="55">
        <f t="shared" si="1387"/>
        <v>4.0957622454595493</v>
      </c>
      <c r="AV996" s="55">
        <f t="shared" si="1388"/>
        <v>8.0367170626349882</v>
      </c>
      <c r="AW996" s="55">
        <f t="shared" si="1389"/>
        <v>9.9531897819981289E-3</v>
      </c>
      <c r="AX996" s="55">
        <f t="shared" si="1390"/>
        <v>19.62414947618533</v>
      </c>
      <c r="AY996" s="55"/>
      <c r="AZ996" s="55"/>
      <c r="BA996" s="55"/>
      <c r="BB996" s="55"/>
      <c r="BC996" s="55"/>
      <c r="BD996" s="55"/>
      <c r="BE996" s="55"/>
      <c r="BF996" s="55"/>
      <c r="BG996" s="55"/>
      <c r="BH996" s="55"/>
      <c r="BI996" s="55"/>
      <c r="BJ996" s="55"/>
      <c r="BK996" s="55"/>
      <c r="BL996" s="55"/>
      <c r="BM996" s="55"/>
      <c r="BN996" s="55"/>
      <c r="BO996" s="55"/>
      <c r="BP996" s="55"/>
      <c r="BQ996" s="55"/>
      <c r="BR996" s="55"/>
      <c r="BS996" s="55"/>
      <c r="BT996" s="55"/>
      <c r="BU996" s="55"/>
      <c r="BV996" s="55"/>
      <c r="BW996" s="55"/>
      <c r="BX996" s="55"/>
      <c r="BY996" s="55"/>
      <c r="BZ996" s="55"/>
      <c r="CA996" s="55"/>
      <c r="CB996" s="55"/>
      <c r="CC996" s="55"/>
      <c r="CD996" s="55"/>
      <c r="CE996" s="55"/>
      <c r="CF996" s="55"/>
      <c r="CG996" s="55"/>
      <c r="CH996" s="55"/>
      <c r="CI996" s="55"/>
      <c r="CJ996" s="55"/>
      <c r="CK996" s="55"/>
      <c r="CL996" s="55"/>
      <c r="CM996" s="55"/>
      <c r="CN996" s="55"/>
      <c r="CO996" s="55"/>
      <c r="CP996" s="55"/>
      <c r="CQ996" s="55"/>
      <c r="CR996" s="55"/>
      <c r="CS996" s="55"/>
      <c r="CT996" s="55"/>
      <c r="CU996" s="55"/>
      <c r="CV996" s="55"/>
      <c r="CW996" s="55"/>
      <c r="CX996" s="55"/>
      <c r="CY996" s="55"/>
      <c r="CZ996" s="55"/>
      <c r="DA996" s="55"/>
      <c r="DB996" s="55"/>
      <c r="DC996" s="55"/>
      <c r="DD996" s="55"/>
      <c r="DE996" s="55"/>
      <c r="DF996" s="55"/>
      <c r="DG996" s="55"/>
      <c r="DH996" s="55"/>
      <c r="DI996" s="55"/>
      <c r="DJ996" s="55"/>
      <c r="DK996" s="55"/>
      <c r="DL996" s="55"/>
      <c r="DM996" s="55"/>
      <c r="DN996" s="55"/>
      <c r="DO996" s="55"/>
      <c r="DP996" s="55"/>
      <c r="DQ996" s="55"/>
      <c r="DR996" s="55"/>
      <c r="DS996" s="55"/>
      <c r="DT996" s="55"/>
      <c r="DU996" s="55"/>
      <c r="DV996" s="55"/>
      <c r="DW996" s="55"/>
      <c r="DX996" s="55"/>
      <c r="DY996" s="55"/>
      <c r="DZ996" s="55"/>
      <c r="EA996" s="55"/>
      <c r="EB996" s="55"/>
      <c r="EC996" s="55"/>
      <c r="ED996" s="55"/>
      <c r="EE996" s="55"/>
      <c r="EF996" s="55"/>
      <c r="EG996" s="55"/>
      <c r="EH996" s="55"/>
      <c r="EI996" s="55"/>
      <c r="EJ996" s="55"/>
      <c r="EK996" s="55"/>
      <c r="EL996" s="55"/>
    </row>
    <row r="997" spans="1:142" s="53" customFormat="1">
      <c r="B997" s="45" t="s">
        <v>932</v>
      </c>
      <c r="E997" s="94"/>
      <c r="F997" s="94"/>
      <c r="G997" s="94"/>
      <c r="H997" s="94"/>
      <c r="I997" s="56">
        <f>AVERAGE(I984:I996)</f>
        <v>3.9853846153846155</v>
      </c>
      <c r="J997" s="56">
        <f t="shared" ref="J997:BU997" si="1391">AVERAGE(J984:J996)</f>
        <v>2.7276923076923079</v>
      </c>
      <c r="K997" s="56">
        <f t="shared" si="1391"/>
        <v>0.84341538461538446</v>
      </c>
      <c r="L997" s="56">
        <f t="shared" si="1391"/>
        <v>74.268461538461551</v>
      </c>
      <c r="M997" s="56">
        <f t="shared" si="1391"/>
        <v>0.13489999999999999</v>
      </c>
      <c r="N997" s="56">
        <f t="shared" si="1391"/>
        <v>0.22989230769230773</v>
      </c>
      <c r="O997" s="56">
        <f t="shared" si="1391"/>
        <v>1.1635307692307693</v>
      </c>
      <c r="P997" s="56">
        <f t="shared" si="1391"/>
        <v>3.2369230769230775E-2</v>
      </c>
      <c r="Q997" s="56">
        <f t="shared" si="1391"/>
        <v>12.504615384615388</v>
      </c>
      <c r="R997" s="56">
        <f t="shared" si="1391"/>
        <v>3.6107692307692313E-2</v>
      </c>
      <c r="S997" s="56">
        <f t="shared" si="1391"/>
        <v>95.926469230769257</v>
      </c>
      <c r="V997" s="56">
        <f t="shared" si="1391"/>
        <v>4.1543323032376538</v>
      </c>
      <c r="W997" s="56">
        <f>STDEV(V984:V996)</f>
        <v>0.13207403989301458</v>
      </c>
      <c r="X997" s="56">
        <f t="shared" si="1391"/>
        <v>2.84367762170353</v>
      </c>
      <c r="Y997" s="56">
        <f>STDEV(X984:X996)</f>
        <v>0.23763149255898589</v>
      </c>
      <c r="Z997" s="56">
        <f t="shared" si="1391"/>
        <v>0.87925983935863761</v>
      </c>
      <c r="AA997" s="56">
        <f>STDEV(Z984:Z996)</f>
        <v>0.14883288181708249</v>
      </c>
      <c r="AB997" s="56">
        <f t="shared" si="1391"/>
        <v>77.422818833727604</v>
      </c>
      <c r="AC997" s="56">
        <f>STDEV(AB984:AB996)</f>
        <v>0.51279471716822977</v>
      </c>
      <c r="AD997" s="56">
        <f t="shared" si="1391"/>
        <v>0.14066180773685136</v>
      </c>
      <c r="AE997" s="56">
        <f>STDEV(AD984:AD996)</f>
        <v>3.1902880940336796E-2</v>
      </c>
      <c r="AF997" s="56">
        <f t="shared" si="1391"/>
        <v>0.23958970598407975</v>
      </c>
      <c r="AG997" s="56">
        <f>STDEV(AF984:AF996)</f>
        <v>4.6802859232898994E-2</v>
      </c>
      <c r="AH997" s="56">
        <f t="shared" si="1391"/>
        <v>1.2127883951164133</v>
      </c>
      <c r="AI997" s="56">
        <f>STDEV(AH984:AH996)</f>
        <v>0.1887177139161913</v>
      </c>
      <c r="AJ997" s="56">
        <f t="shared" si="1391"/>
        <v>3.3739978124278765E-2</v>
      </c>
      <c r="AK997" s="56">
        <f>STDEV(AJ984:AJ996)</f>
        <v>3.0232786305531546E-2</v>
      </c>
      <c r="AL997" s="56">
        <f t="shared" si="1391"/>
        <v>13.035395416835412</v>
      </c>
      <c r="AM997" s="56">
        <f>STDEV(AL984:AL996)</f>
        <v>0.23408221557854617</v>
      </c>
      <c r="AN997" s="56">
        <f t="shared" si="1391"/>
        <v>3.7631848797480418E-2</v>
      </c>
      <c r="AO997" s="56">
        <f>STDEV(AN984:AN996)</f>
        <v>1.2962552159168793E-2</v>
      </c>
      <c r="AP997" s="56">
        <f t="shared" si="1391"/>
        <v>6.9980099249411847</v>
      </c>
      <c r="AQ997" s="56">
        <f t="shared" si="1391"/>
        <v>5.0187077857285524E-2</v>
      </c>
      <c r="AR997" s="56">
        <f t="shared" si="1391"/>
        <v>578.42269638567529</v>
      </c>
      <c r="AS997" s="56">
        <f t="shared" si="1391"/>
        <v>27.395416973120085</v>
      </c>
      <c r="AT997" s="56">
        <f t="shared" si="1391"/>
        <v>0.19713150682720021</v>
      </c>
      <c r="AU997" s="56">
        <f t="shared" si="1391"/>
        <v>3.7121995111425665</v>
      </c>
      <c r="AV997" s="56">
        <f t="shared" si="1391"/>
        <v>6.3868665827839628</v>
      </c>
      <c r="AW997" s="56">
        <f t="shared" si="1391"/>
        <v>1.1366745345188913E-2</v>
      </c>
      <c r="AX997" s="56">
        <f t="shared" si="1391"/>
        <v>21.400184066141968</v>
      </c>
      <c r="AY997" s="56">
        <f t="shared" si="1391"/>
        <v>23.093333333333334</v>
      </c>
      <c r="AZ997" s="56" t="e">
        <f t="shared" si="1391"/>
        <v>#DIV/0!</v>
      </c>
      <c r="BA997" s="56" t="e">
        <f t="shared" si="1391"/>
        <v>#DIV/0!</v>
      </c>
      <c r="BB997" s="56" t="e">
        <f t="shared" si="1391"/>
        <v>#DIV/0!</v>
      </c>
      <c r="BC997" s="56">
        <f t="shared" si="1391"/>
        <v>8147.5899999999992</v>
      </c>
      <c r="BD997" s="56">
        <f t="shared" si="1391"/>
        <v>3.1199999999999997</v>
      </c>
      <c r="BE997" s="56" t="e">
        <f t="shared" si="1391"/>
        <v>#DIV/0!</v>
      </c>
      <c r="BF997" s="56" t="e">
        <f t="shared" si="1391"/>
        <v>#DIV/0!</v>
      </c>
      <c r="BG997" s="56" t="e">
        <f t="shared" si="1391"/>
        <v>#DIV/0!</v>
      </c>
      <c r="BH997" s="56" t="e">
        <f t="shared" si="1391"/>
        <v>#DIV/0!</v>
      </c>
      <c r="BI997" s="56">
        <f t="shared" si="1391"/>
        <v>0.73</v>
      </c>
      <c r="BJ997" s="56" t="e">
        <f t="shared" si="1391"/>
        <v>#DIV/0!</v>
      </c>
      <c r="BK997" s="56" t="e">
        <f t="shared" si="1391"/>
        <v>#DIV/0!</v>
      </c>
      <c r="BL997" s="56" t="e">
        <f t="shared" si="1391"/>
        <v>#DIV/0!</v>
      </c>
      <c r="BM997" s="56">
        <f t="shared" si="1391"/>
        <v>80.786666666666648</v>
      </c>
      <c r="BN997" s="56">
        <f t="shared" si="1391"/>
        <v>174.32666666666668</v>
      </c>
      <c r="BO997" s="56">
        <f t="shared" si="1391"/>
        <v>7.2433333333333332</v>
      </c>
      <c r="BP997" s="56">
        <f t="shared" si="1391"/>
        <v>97.316666666666663</v>
      </c>
      <c r="BQ997" s="56">
        <f t="shared" si="1391"/>
        <v>4.7833333333333323</v>
      </c>
      <c r="BR997" s="56" t="e">
        <f t="shared" si="1391"/>
        <v>#DIV/0!</v>
      </c>
      <c r="BS997" s="56">
        <f t="shared" si="1391"/>
        <v>3.1666666666666665</v>
      </c>
      <c r="BT997" s="56">
        <f t="shared" si="1391"/>
        <v>977.71</v>
      </c>
      <c r="BU997" s="56">
        <f t="shared" si="1391"/>
        <v>24.743333333333336</v>
      </c>
      <c r="BV997" s="56">
        <f t="shared" ref="BV997:EG997" si="1392">AVERAGE(BV984:BV996)</f>
        <v>44.169999999999995</v>
      </c>
      <c r="BW997" s="56">
        <f t="shared" si="1392"/>
        <v>4.29</v>
      </c>
      <c r="BX997" s="56">
        <f t="shared" si="1392"/>
        <v>14.636666666666665</v>
      </c>
      <c r="BY997" s="56">
        <f t="shared" si="1392"/>
        <v>2.2200000000000002</v>
      </c>
      <c r="BZ997" s="56">
        <f t="shared" si="1392"/>
        <v>0.44733333333333336</v>
      </c>
      <c r="CA997" s="56">
        <f t="shared" si="1392"/>
        <v>1.5666666666666667</v>
      </c>
      <c r="CB997" s="56">
        <f t="shared" si="1392"/>
        <v>0.23333333333333331</v>
      </c>
      <c r="CC997" s="56">
        <f t="shared" si="1392"/>
        <v>1.4133333333333333</v>
      </c>
      <c r="CD997" s="56">
        <f t="shared" si="1392"/>
        <v>0.27133333333333337</v>
      </c>
      <c r="CE997" s="56">
        <f t="shared" si="1392"/>
        <v>0.76333333333333331</v>
      </c>
      <c r="CF997" s="56">
        <f t="shared" si="1392"/>
        <v>0.113</v>
      </c>
      <c r="CG997" s="56">
        <f t="shared" si="1392"/>
        <v>1.0133333333333334</v>
      </c>
      <c r="CH997" s="56">
        <f t="shared" si="1392"/>
        <v>0.16999999999999998</v>
      </c>
      <c r="CI997" s="56">
        <f t="shared" si="1392"/>
        <v>2.74</v>
      </c>
      <c r="CJ997" s="56">
        <f t="shared" si="1392"/>
        <v>0.43733333333333335</v>
      </c>
      <c r="CK997" s="56">
        <f t="shared" si="1392"/>
        <v>11.276666666666666</v>
      </c>
      <c r="CL997" s="56">
        <f t="shared" si="1392"/>
        <v>9.0399999999999991</v>
      </c>
      <c r="CM997" s="56">
        <f t="shared" si="1392"/>
        <v>2.5333333333333332</v>
      </c>
      <c r="CN997" s="56">
        <f t="shared" si="1392"/>
        <v>2.7484939000125777</v>
      </c>
      <c r="CO997" s="56">
        <f t="shared" si="1392"/>
        <v>25.060394265232976</v>
      </c>
      <c r="CP997" s="56">
        <f t="shared" si="1392"/>
        <v>3.2642157161163854</v>
      </c>
      <c r="CQ997" s="56">
        <f t="shared" si="1392"/>
        <v>11.198434025606879</v>
      </c>
      <c r="CR997" s="56">
        <f t="shared" si="1392"/>
        <v>44.679510155316599</v>
      </c>
      <c r="CS997" s="56">
        <f t="shared" si="1392"/>
        <v>31.314747232226221</v>
      </c>
      <c r="CT997" s="56">
        <f t="shared" si="1392"/>
        <v>0.77097977475155799</v>
      </c>
      <c r="CU997" s="56">
        <f t="shared" si="1392"/>
        <v>3.1857158217007004</v>
      </c>
      <c r="CV997" s="56">
        <f t="shared" si="1392"/>
        <v>5.9382907758403582E-2</v>
      </c>
      <c r="CW997" s="56">
        <f t="shared" si="1392"/>
        <v>22.130792661839113</v>
      </c>
      <c r="CX997" s="56">
        <f t="shared" si="1392"/>
        <v>3.9182813597557549</v>
      </c>
      <c r="CY997" s="56">
        <f t="shared" si="1392"/>
        <v>0.2822015624710052</v>
      </c>
      <c r="CZ997" s="56">
        <f t="shared" si="1392"/>
        <v>39.553452551645371</v>
      </c>
      <c r="DA997" s="56">
        <f t="shared" si="1392"/>
        <v>0.22471313250628336</v>
      </c>
      <c r="DB997" s="56">
        <f t="shared" si="1392"/>
        <v>12.125795351757576</v>
      </c>
      <c r="DC997" s="56">
        <f t="shared" si="1392"/>
        <v>11.055955208118489</v>
      </c>
      <c r="DD997" s="56">
        <f t="shared" si="1392"/>
        <v>108.78514244300527</v>
      </c>
      <c r="DE997" s="56">
        <f t="shared" si="1392"/>
        <v>20.712806090780251</v>
      </c>
      <c r="DF997" s="56">
        <f t="shared" si="1392"/>
        <v>204.30670053424288</v>
      </c>
      <c r="DG997" s="56">
        <f t="shared" si="1392"/>
        <v>0.53317473572219443</v>
      </c>
      <c r="DH997" s="56">
        <f t="shared" si="1392"/>
        <v>30.680960511338757</v>
      </c>
      <c r="DI997" s="56">
        <f t="shared" si="1392"/>
        <v>5.5186029456859584</v>
      </c>
      <c r="DJ997" s="56">
        <f t="shared" si="1392"/>
        <v>0.47546328700486717</v>
      </c>
      <c r="DK997" s="56">
        <f t="shared" si="1392"/>
        <v>10.5394556775806</v>
      </c>
      <c r="DL997" s="56" t="e">
        <f t="shared" si="1392"/>
        <v>#REF!</v>
      </c>
      <c r="DM997" s="56">
        <f t="shared" si="1392"/>
        <v>20.445753602956994</v>
      </c>
      <c r="DN997" s="56" t="e">
        <f t="shared" si="1392"/>
        <v>#VALUE!</v>
      </c>
      <c r="DO997" s="56">
        <f t="shared" si="1392"/>
        <v>5.1683072577140372</v>
      </c>
      <c r="DP997" s="56">
        <f t="shared" si="1392"/>
        <v>2.2219235364396659</v>
      </c>
      <c r="DQ997" s="56">
        <f t="shared" si="1392"/>
        <v>0.1721969894101042</v>
      </c>
      <c r="DR997" s="56">
        <f t="shared" si="1392"/>
        <v>5.138643641609484E-2</v>
      </c>
      <c r="DS997" s="56">
        <f t="shared" si="1392"/>
        <v>99.988792352428717</v>
      </c>
      <c r="DT997" s="56">
        <f t="shared" si="1392"/>
        <v>16.680052097014272</v>
      </c>
      <c r="DU997" s="56">
        <f t="shared" si="1392"/>
        <v>0.15194496651757886</v>
      </c>
      <c r="DV997" s="56">
        <f t="shared" si="1392"/>
        <v>2.3564112387503625E-2</v>
      </c>
      <c r="DW997" s="56" t="e">
        <f t="shared" si="1392"/>
        <v>#VALUE!</v>
      </c>
      <c r="DX997" s="56" t="e">
        <f t="shared" si="1392"/>
        <v>#REF!</v>
      </c>
      <c r="DY997" s="56">
        <f t="shared" si="1392"/>
        <v>8.9700544534959743</v>
      </c>
      <c r="DZ997" s="56" t="e">
        <f t="shared" si="1392"/>
        <v>#REF!</v>
      </c>
      <c r="EA997" s="56">
        <f t="shared" si="1392"/>
        <v>35.39192058488748</v>
      </c>
      <c r="EB997" s="56">
        <f t="shared" si="1392"/>
        <v>1.8886828866337062</v>
      </c>
      <c r="EC997" s="56">
        <f t="shared" si="1392"/>
        <v>25.526580409941754</v>
      </c>
      <c r="ED997" s="56">
        <f t="shared" si="1392"/>
        <v>17.433070951513574</v>
      </c>
      <c r="EE997" s="56">
        <f t="shared" si="1392"/>
        <v>11.990239777170766</v>
      </c>
      <c r="EF997" s="56">
        <f t="shared" si="1392"/>
        <v>0.10255847518607374</v>
      </c>
      <c r="EG997" s="56">
        <f t="shared" si="1392"/>
        <v>3.9553452551645374</v>
      </c>
      <c r="EH997" s="56">
        <f t="shared" ref="EH997:EL997" si="1393">AVERAGE(EH984:EH996)</f>
        <v>11.866035765493612</v>
      </c>
      <c r="EI997" s="56">
        <f t="shared" si="1393"/>
        <v>22.490328963252693</v>
      </c>
      <c r="EJ997" s="56">
        <f t="shared" si="1393"/>
        <v>14.110078123550261</v>
      </c>
      <c r="EK997" s="56">
        <f t="shared" si="1393"/>
        <v>67.019265232974917</v>
      </c>
      <c r="EL997" s="56">
        <f t="shared" si="1393"/>
        <v>0.91333333333333344</v>
      </c>
    </row>
    <row r="998" spans="1:142" s="54" customFormat="1">
      <c r="B998" s="48" t="s">
        <v>933</v>
      </c>
      <c r="E998" s="95"/>
      <c r="F998" s="95"/>
      <c r="G998" s="95"/>
      <c r="H998" s="95"/>
      <c r="I998" s="57">
        <f>STDEV(I984:I996)</f>
        <v>0.13769624689967555</v>
      </c>
      <c r="J998" s="57">
        <f t="shared" ref="J998:S998" si="1394">STDEV(J984:J996)</f>
        <v>0.22642709813366152</v>
      </c>
      <c r="K998" s="57">
        <f t="shared" si="1394"/>
        <v>0.14225483498610328</v>
      </c>
      <c r="L998" s="57">
        <f t="shared" si="1394"/>
        <v>0.56686044952066439</v>
      </c>
      <c r="M998" s="57">
        <f t="shared" si="1394"/>
        <v>3.0393365504114069E-2</v>
      </c>
      <c r="N998" s="57">
        <f t="shared" si="1394"/>
        <v>4.5206847960946234E-2</v>
      </c>
      <c r="O998" s="57">
        <f t="shared" si="1394"/>
        <v>0.18212297761226878</v>
      </c>
      <c r="P998" s="57">
        <f t="shared" si="1394"/>
        <v>2.9006878052609764E-2</v>
      </c>
      <c r="Q998" s="57">
        <f t="shared" si="1394"/>
        <v>0.24720488751288169</v>
      </c>
      <c r="R998" s="57">
        <f t="shared" si="1394"/>
        <v>1.2459230951284083E-2</v>
      </c>
      <c r="S998" s="57">
        <f t="shared" si="1394"/>
        <v>0.52185078228777049</v>
      </c>
      <c r="V998" s="57"/>
      <c r="W998" s="57"/>
      <c r="X998" s="57"/>
      <c r="Y998" s="57"/>
      <c r="Z998" s="57"/>
      <c r="AA998" s="57"/>
      <c r="AB998" s="57"/>
      <c r="AC998" s="57"/>
      <c r="AD998" s="57"/>
      <c r="AE998" s="57"/>
      <c r="AF998" s="57"/>
      <c r="AG998" s="57"/>
      <c r="AH998" s="57"/>
      <c r="AI998" s="57"/>
      <c r="AJ998" s="57"/>
      <c r="AK998" s="57"/>
      <c r="AL998" s="57"/>
      <c r="AM998" s="57"/>
      <c r="AN998" s="57"/>
      <c r="AO998" s="57"/>
      <c r="AP998" s="57"/>
      <c r="AQ998" s="57"/>
      <c r="AR998" s="57"/>
      <c r="AS998" s="57"/>
      <c r="AT998" s="57"/>
      <c r="AU998" s="57"/>
      <c r="AV998" s="57"/>
      <c r="AW998" s="57"/>
      <c r="AX998" s="57">
        <f t="shared" ref="AX998:DI998" si="1395">STDEV(AX984:AX996)</f>
        <v>2.020526260493182</v>
      </c>
      <c r="AY998" s="57">
        <f t="shared" si="1395"/>
        <v>1.8256596981182822</v>
      </c>
      <c r="AZ998" s="57" t="e">
        <f t="shared" si="1395"/>
        <v>#DIV/0!</v>
      </c>
      <c r="BA998" s="57" t="e">
        <f t="shared" si="1395"/>
        <v>#DIV/0!</v>
      </c>
      <c r="BB998" s="57" t="e">
        <f t="shared" si="1395"/>
        <v>#DIV/0!</v>
      </c>
      <c r="BC998" s="57">
        <f t="shared" si="1395"/>
        <v>866.52769851863309</v>
      </c>
      <c r="BD998" s="57">
        <f t="shared" si="1395"/>
        <v>0.34073450074801637</v>
      </c>
      <c r="BE998" s="57" t="e">
        <f t="shared" si="1395"/>
        <v>#DIV/0!</v>
      </c>
      <c r="BF998" s="57" t="e">
        <f t="shared" si="1395"/>
        <v>#DIV/0!</v>
      </c>
      <c r="BG998" s="57" t="e">
        <f t="shared" si="1395"/>
        <v>#DIV/0!</v>
      </c>
      <c r="BH998" s="57" t="e">
        <f t="shared" si="1395"/>
        <v>#DIV/0!</v>
      </c>
      <c r="BI998" s="57">
        <f t="shared" si="1395"/>
        <v>0.32449961479175898</v>
      </c>
      <c r="BJ998" s="57" t="e">
        <f t="shared" si="1395"/>
        <v>#DIV/0!</v>
      </c>
      <c r="BK998" s="57" t="e">
        <f t="shared" si="1395"/>
        <v>#DIV/0!</v>
      </c>
      <c r="BL998" s="57" t="e">
        <f t="shared" si="1395"/>
        <v>#DIV/0!</v>
      </c>
      <c r="BM998" s="57">
        <f t="shared" si="1395"/>
        <v>6.7406923482186398</v>
      </c>
      <c r="BN998" s="57">
        <f t="shared" si="1395"/>
        <v>26.220820607550213</v>
      </c>
      <c r="BO998" s="57">
        <f t="shared" si="1395"/>
        <v>0.42394968254892379</v>
      </c>
      <c r="BP998" s="57">
        <f t="shared" si="1395"/>
        <v>21.925969381838843</v>
      </c>
      <c r="BQ998" s="57">
        <f t="shared" si="1395"/>
        <v>0.14571661996262955</v>
      </c>
      <c r="BR998" s="57" t="e">
        <f t="shared" si="1395"/>
        <v>#DIV/0!</v>
      </c>
      <c r="BS998" s="57">
        <f t="shared" si="1395"/>
        <v>0.29484459183327977</v>
      </c>
      <c r="BT998" s="57">
        <f t="shared" si="1395"/>
        <v>52.572870380073439</v>
      </c>
      <c r="BU998" s="57">
        <f t="shared" si="1395"/>
        <v>1.8335848312345224</v>
      </c>
      <c r="BV998" s="57">
        <f t="shared" si="1395"/>
        <v>2.0687194106499796</v>
      </c>
      <c r="BW998" s="57">
        <f t="shared" si="1395"/>
        <v>0.14730919862656242</v>
      </c>
      <c r="BX998" s="57">
        <f t="shared" si="1395"/>
        <v>0.81586355068315952</v>
      </c>
      <c r="BY998" s="57">
        <f t="shared" si="1395"/>
        <v>0.16462077633154337</v>
      </c>
      <c r="BZ998" s="57">
        <f t="shared" si="1395"/>
        <v>5.0292477900112785E-2</v>
      </c>
      <c r="CA998" s="57">
        <f t="shared" si="1395"/>
        <v>0.11372481406154654</v>
      </c>
      <c r="CB998" s="57">
        <f t="shared" si="1395"/>
        <v>4.2618462352991458E-2</v>
      </c>
      <c r="CC998" s="57">
        <f t="shared" si="1395"/>
        <v>0.12220201853215572</v>
      </c>
      <c r="CD998" s="57">
        <f t="shared" si="1395"/>
        <v>6.6890457715083174E-2</v>
      </c>
      <c r="CE998" s="57">
        <f t="shared" si="1395"/>
        <v>0.16072751268321536</v>
      </c>
      <c r="CF998" s="57" t="e">
        <f t="shared" si="1395"/>
        <v>#DIV/0!</v>
      </c>
      <c r="CG998" s="57">
        <f t="shared" si="1395"/>
        <v>0.1962990915244727</v>
      </c>
      <c r="CH998" s="57">
        <f t="shared" si="1395"/>
        <v>5.2325901807804623E-2</v>
      </c>
      <c r="CI998" s="57">
        <f t="shared" si="1395"/>
        <v>0.54442630355264821</v>
      </c>
      <c r="CJ998" s="57">
        <f t="shared" si="1395"/>
        <v>6.4670962056655248E-2</v>
      </c>
      <c r="CK998" s="57">
        <f t="shared" si="1395"/>
        <v>0.46479386111838139</v>
      </c>
      <c r="CL998" s="57">
        <f t="shared" si="1395"/>
        <v>1.14249726476698</v>
      </c>
      <c r="CM998" s="57">
        <f t="shared" si="1395"/>
        <v>0.10066445913694343</v>
      </c>
      <c r="CN998" s="57">
        <f t="shared" si="1395"/>
        <v>0.13530074657178862</v>
      </c>
      <c r="CO998" s="57">
        <f t="shared" si="1395"/>
        <v>5.3225217614980096</v>
      </c>
      <c r="CP998" s="57">
        <f t="shared" si="1395"/>
        <v>8.7064080241148797E-2</v>
      </c>
      <c r="CQ998" s="57">
        <f t="shared" si="1395"/>
        <v>1.3372427984788244</v>
      </c>
      <c r="CR998" s="57">
        <f t="shared" si="1395"/>
        <v>8.7135582978989436</v>
      </c>
      <c r="CS998" s="57">
        <f t="shared" si="1395"/>
        <v>9.3993609542120282</v>
      </c>
      <c r="CT998" s="57">
        <f t="shared" si="1395"/>
        <v>2.0442327734333611E-2</v>
      </c>
      <c r="CU998" s="57">
        <f t="shared" si="1395"/>
        <v>6.8951054168755577E-2</v>
      </c>
      <c r="CV998" s="57">
        <f t="shared" si="1395"/>
        <v>3.1841711940221E-3</v>
      </c>
      <c r="CW998" s="57">
        <f t="shared" si="1395"/>
        <v>0.22736299722908149</v>
      </c>
      <c r="CX998" s="57">
        <f t="shared" si="1395"/>
        <v>0.14888176683404933</v>
      </c>
      <c r="CY998" s="57">
        <f t="shared" si="1395"/>
        <v>2.349449020914763E-2</v>
      </c>
      <c r="CZ998" s="57">
        <f t="shared" si="1395"/>
        <v>0.86724310571465668</v>
      </c>
      <c r="DA998" s="57">
        <f t="shared" si="1395"/>
        <v>5.7112843407503399E-3</v>
      </c>
      <c r="DB998" s="57">
        <f t="shared" si="1395"/>
        <v>0.52762113893599372</v>
      </c>
      <c r="DC998" s="57">
        <f t="shared" si="1395"/>
        <v>1.2022084685621959</v>
      </c>
      <c r="DD998" s="57">
        <f t="shared" si="1395"/>
        <v>7.5513610779018654</v>
      </c>
      <c r="DE998" s="57">
        <f t="shared" si="1395"/>
        <v>0.51696647077511582</v>
      </c>
      <c r="DF998" s="57">
        <f t="shared" si="1395"/>
        <v>4.9218337410996922</v>
      </c>
      <c r="DG998" s="57">
        <f t="shared" si="1395"/>
        <v>4.8018258817442552E-2</v>
      </c>
      <c r="DH998" s="57">
        <f t="shared" si="1395"/>
        <v>9.1510058124835378</v>
      </c>
      <c r="DI998" s="57">
        <f t="shared" si="1395"/>
        <v>0.3086465015296736</v>
      </c>
      <c r="DJ998" s="57">
        <f t="shared" ref="DJ998:EL998" si="1396">STDEV(DJ984:DJ996)</f>
        <v>0.12022126892362002</v>
      </c>
      <c r="DK998" s="57">
        <f t="shared" si="1396"/>
        <v>3.2978013496348271</v>
      </c>
      <c r="DL998" s="57" t="e">
        <f t="shared" si="1396"/>
        <v>#REF!</v>
      </c>
      <c r="DM998" s="57">
        <f t="shared" si="1396"/>
        <v>5.098542820337185</v>
      </c>
      <c r="DN998" s="57" t="e">
        <f t="shared" si="1396"/>
        <v>#VALUE!</v>
      </c>
      <c r="DO998" s="57">
        <f t="shared" si="1396"/>
        <v>0.22232999891611277</v>
      </c>
      <c r="DP998" s="57">
        <f t="shared" si="1396"/>
        <v>0.24114395498599717</v>
      </c>
      <c r="DQ998" s="57">
        <f t="shared" si="1396"/>
        <v>1.895742204917418E-2</v>
      </c>
      <c r="DR998" s="57">
        <f t="shared" si="1396"/>
        <v>1.4905741420108674E-2</v>
      </c>
      <c r="DS998" s="57">
        <f t="shared" si="1396"/>
        <v>16.752027336056507</v>
      </c>
      <c r="DT998" s="57">
        <f t="shared" si="1396"/>
        <v>4.301665622666996</v>
      </c>
      <c r="DU998" s="57">
        <f t="shared" si="1396"/>
        <v>1.3143683901385298E-2</v>
      </c>
      <c r="DV998" s="57">
        <f t="shared" si="1396"/>
        <v>5.2095874398975115E-3</v>
      </c>
      <c r="DW998" s="57" t="e">
        <f t="shared" si="1396"/>
        <v>#VALUE!</v>
      </c>
      <c r="DX998" s="57" t="e">
        <f t="shared" si="1396"/>
        <v>#REF!</v>
      </c>
      <c r="DY998" s="57">
        <f t="shared" si="1396"/>
        <v>0.46279338988906038</v>
      </c>
      <c r="DZ998" s="57" t="e">
        <f t="shared" si="1396"/>
        <v>#REF!</v>
      </c>
      <c r="EA998" s="57">
        <f t="shared" si="1396"/>
        <v>2.362315350861151</v>
      </c>
      <c r="EB998" s="57">
        <f t="shared" si="1396"/>
        <v>2.5437112130778112E-2</v>
      </c>
      <c r="EC998" s="57">
        <f t="shared" si="1396"/>
        <v>0.25756769249761119</v>
      </c>
      <c r="ED998" s="57">
        <f t="shared" si="1396"/>
        <v>0.22429327934558965</v>
      </c>
      <c r="EE998" s="57">
        <f t="shared" si="1396"/>
        <v>2.3335352746810361</v>
      </c>
      <c r="EF998" s="57">
        <f t="shared" si="1396"/>
        <v>3.6785744239365703E-3</v>
      </c>
      <c r="EG998" s="57">
        <f t="shared" si="1396"/>
        <v>8.6724310571465707E-2</v>
      </c>
      <c r="EH998" s="57">
        <f t="shared" si="1396"/>
        <v>0.26017293171439693</v>
      </c>
      <c r="EI998" s="57">
        <f t="shared" si="1396"/>
        <v>5.6083971023708976</v>
      </c>
      <c r="EJ998" s="57">
        <f t="shared" si="1396"/>
        <v>1.1747245104573816</v>
      </c>
      <c r="EK998" s="57">
        <f t="shared" si="1396"/>
        <v>13.070337446848407</v>
      </c>
      <c r="EL998" s="57">
        <f t="shared" si="1396"/>
        <v>0.18147543451754913</v>
      </c>
    </row>
    <row r="999" spans="1:142" s="52" customFormat="1">
      <c r="B999" s="29"/>
      <c r="E999" s="96"/>
      <c r="F999" s="96"/>
      <c r="G999" s="96"/>
      <c r="H999" s="96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V999" s="74"/>
      <c r="W999" s="74"/>
      <c r="X999" s="74"/>
      <c r="Y999" s="74"/>
      <c r="Z999" s="74"/>
      <c r="AA999" s="74"/>
      <c r="AB999" s="74"/>
      <c r="AC999" s="74"/>
      <c r="AD999" s="74"/>
      <c r="AE999" s="74"/>
      <c r="AF999" s="74"/>
      <c r="AG999" s="74"/>
      <c r="AH999" s="74"/>
      <c r="AI999" s="74"/>
      <c r="AJ999" s="74"/>
      <c r="AK999" s="74"/>
      <c r="AL999" s="74"/>
      <c r="AM999" s="74"/>
      <c r="AN999" s="74"/>
      <c r="AO999" s="74"/>
      <c r="AP999" s="74"/>
      <c r="AQ999" s="74"/>
      <c r="AR999" s="74"/>
      <c r="AS999" s="74"/>
      <c r="AT999" s="74"/>
      <c r="AU999" s="74"/>
      <c r="AV999" s="74"/>
      <c r="AW999" s="74"/>
      <c r="AX999" s="74"/>
      <c r="AY999" s="74"/>
      <c r="AZ999" s="74"/>
      <c r="BA999" s="74"/>
      <c r="BB999" s="74"/>
      <c r="BC999" s="74"/>
      <c r="BD999" s="74"/>
      <c r="BE999" s="74"/>
      <c r="BF999" s="74"/>
      <c r="BG999" s="74"/>
      <c r="BH999" s="74"/>
      <c r="BI999" s="74"/>
      <c r="BJ999" s="74"/>
      <c r="BK999" s="74"/>
      <c r="BL999" s="74"/>
      <c r="BM999" s="74"/>
      <c r="BN999" s="74"/>
      <c r="BO999" s="74"/>
      <c r="BP999" s="74"/>
      <c r="BQ999" s="74"/>
      <c r="BR999" s="74"/>
      <c r="BS999" s="74"/>
      <c r="BT999" s="74"/>
      <c r="BU999" s="74"/>
      <c r="BV999" s="74"/>
      <c r="BW999" s="74"/>
      <c r="BX999" s="74"/>
      <c r="BY999" s="74"/>
      <c r="BZ999" s="74"/>
      <c r="CA999" s="74"/>
      <c r="CB999" s="74"/>
      <c r="CC999" s="74"/>
      <c r="CD999" s="74"/>
      <c r="CE999" s="74"/>
      <c r="CF999" s="74"/>
      <c r="CG999" s="74"/>
      <c r="CH999" s="74"/>
      <c r="CI999" s="74"/>
      <c r="CJ999" s="74"/>
      <c r="CK999" s="74"/>
      <c r="CL999" s="74"/>
      <c r="CM999" s="74"/>
      <c r="CN999" s="74"/>
      <c r="CO999" s="74"/>
      <c r="CP999" s="74"/>
      <c r="CQ999" s="74"/>
      <c r="CR999" s="74"/>
      <c r="CS999" s="74"/>
      <c r="CT999" s="74"/>
      <c r="CU999" s="74"/>
      <c r="CV999" s="74"/>
      <c r="CW999" s="74"/>
      <c r="CX999" s="74"/>
      <c r="CY999" s="74"/>
      <c r="CZ999" s="74"/>
      <c r="DA999" s="74"/>
      <c r="DB999" s="74"/>
      <c r="DC999" s="74"/>
      <c r="DD999" s="74"/>
      <c r="DE999" s="74"/>
      <c r="DF999" s="74"/>
      <c r="DG999" s="74"/>
      <c r="DH999" s="74"/>
      <c r="DI999" s="74"/>
      <c r="DJ999" s="74"/>
      <c r="DK999" s="74"/>
      <c r="DL999" s="74"/>
      <c r="DM999" s="74"/>
      <c r="DN999" s="74"/>
      <c r="DO999" s="74"/>
      <c r="DP999" s="74"/>
      <c r="DQ999" s="74"/>
      <c r="DR999" s="74"/>
      <c r="DS999" s="74"/>
      <c r="DT999" s="74"/>
      <c r="DU999" s="74"/>
      <c r="DV999" s="74"/>
      <c r="DW999" s="74"/>
      <c r="DX999" s="74"/>
      <c r="DY999" s="74"/>
      <c r="DZ999" s="74"/>
      <c r="EA999" s="74"/>
      <c r="EB999" s="74"/>
      <c r="EC999" s="74"/>
      <c r="ED999" s="74"/>
      <c r="EE999" s="74"/>
      <c r="EF999" s="74"/>
      <c r="EG999" s="74"/>
      <c r="EH999" s="74"/>
      <c r="EI999" s="74"/>
      <c r="EJ999" s="74"/>
      <c r="EK999" s="74"/>
      <c r="EL999" s="74"/>
    </row>
    <row r="1000" spans="1:142">
      <c r="B1000" s="31"/>
      <c r="I1000" s="63"/>
      <c r="J1000" s="63"/>
      <c r="K1000" s="63"/>
      <c r="L1000" s="63"/>
      <c r="M1000" s="63"/>
      <c r="N1000" s="63"/>
      <c r="O1000" s="63"/>
      <c r="P1000" s="63"/>
      <c r="Q1000" s="63"/>
      <c r="R1000" s="63"/>
      <c r="S1000" s="63"/>
      <c r="V1000" s="58"/>
      <c r="W1000" s="58"/>
      <c r="X1000" s="58"/>
      <c r="Y1000" s="58"/>
      <c r="Z1000" s="58"/>
      <c r="AA1000" s="58"/>
      <c r="AB1000" s="58"/>
      <c r="AC1000" s="58"/>
      <c r="AD1000" s="58"/>
      <c r="AE1000" s="58"/>
      <c r="AF1000" s="58"/>
      <c r="AG1000" s="58"/>
      <c r="AH1000" s="58"/>
      <c r="AI1000" s="58"/>
      <c r="AJ1000" s="58"/>
      <c r="AK1000" s="58"/>
      <c r="AL1000" s="58"/>
      <c r="AM1000" s="58"/>
      <c r="AN1000" s="58"/>
      <c r="AO1000" s="58"/>
      <c r="AP1000" s="58"/>
      <c r="AQ1000" s="55"/>
      <c r="AR1000" s="55"/>
      <c r="AS1000" s="55"/>
      <c r="AT1000" s="55"/>
      <c r="AU1000" s="55"/>
      <c r="AV1000" s="55"/>
      <c r="AW1000" s="55"/>
      <c r="AX1000" s="55"/>
      <c r="AY1000" s="58"/>
      <c r="AZ1000" s="58"/>
      <c r="BA1000" s="58"/>
      <c r="BB1000" s="58"/>
      <c r="BC1000" s="58"/>
      <c r="BD1000" s="58"/>
      <c r="BE1000" s="58"/>
      <c r="BF1000" s="58"/>
      <c r="BG1000" s="58"/>
      <c r="BH1000" s="58"/>
      <c r="BI1000" s="58"/>
      <c r="BJ1000" s="58"/>
      <c r="BK1000" s="58"/>
      <c r="BL1000" s="58"/>
      <c r="BM1000" s="58"/>
      <c r="BN1000" s="58"/>
      <c r="BO1000" s="58"/>
      <c r="BP1000" s="58"/>
      <c r="BQ1000" s="58"/>
      <c r="BR1000" s="58"/>
      <c r="BS1000" s="58"/>
      <c r="BT1000" s="58"/>
      <c r="BU1000" s="58"/>
      <c r="BV1000" s="58"/>
      <c r="BW1000" s="58"/>
      <c r="BX1000" s="58"/>
      <c r="BY1000" s="58"/>
      <c r="BZ1000" s="58"/>
      <c r="CA1000" s="58"/>
      <c r="CB1000" s="58"/>
      <c r="CC1000" s="58"/>
      <c r="CD1000" s="58"/>
      <c r="CE1000" s="58"/>
      <c r="CF1000" s="58"/>
      <c r="CG1000" s="58"/>
      <c r="CH1000" s="58"/>
      <c r="CI1000" s="58"/>
      <c r="CJ1000" s="58"/>
      <c r="CK1000" s="58"/>
      <c r="CL1000" s="58"/>
      <c r="CM1000" s="58"/>
      <c r="CN1000" s="58"/>
      <c r="CO1000" s="58"/>
      <c r="CP1000" s="58"/>
      <c r="CQ1000" s="58"/>
      <c r="CR1000" s="58"/>
      <c r="CS1000" s="58"/>
      <c r="CT1000" s="58"/>
      <c r="CU1000" s="58"/>
      <c r="CV1000" s="58"/>
      <c r="CW1000" s="58"/>
      <c r="CX1000" s="58"/>
      <c r="CY1000" s="58"/>
      <c r="CZ1000" s="58"/>
      <c r="DA1000" s="58"/>
      <c r="DB1000" s="58"/>
      <c r="DC1000" s="58"/>
      <c r="DD1000" s="58"/>
      <c r="DE1000" s="58"/>
      <c r="DF1000" s="58"/>
      <c r="DG1000" s="58"/>
      <c r="DH1000" s="58"/>
      <c r="DI1000" s="58"/>
      <c r="DJ1000" s="58"/>
      <c r="DK1000" s="58"/>
      <c r="DL1000" s="58"/>
      <c r="DM1000" s="58"/>
      <c r="DN1000" s="58"/>
      <c r="DO1000" s="58"/>
      <c r="DP1000" s="58"/>
      <c r="DQ1000" s="58"/>
      <c r="DR1000" s="58"/>
      <c r="DS1000" s="58"/>
      <c r="DT1000" s="58"/>
      <c r="DU1000" s="58"/>
      <c r="DV1000" s="58"/>
      <c r="DW1000" s="58"/>
      <c r="DX1000" s="58"/>
      <c r="DY1000" s="58"/>
      <c r="DZ1000" s="58"/>
      <c r="EA1000" s="58"/>
      <c r="EB1000" s="58"/>
      <c r="EC1000" s="58"/>
      <c r="ED1000" s="58"/>
      <c r="EE1000" s="58"/>
      <c r="EF1000" s="58"/>
      <c r="EG1000" s="58"/>
      <c r="EH1000" s="58"/>
      <c r="EI1000" s="58"/>
      <c r="EJ1000" s="58"/>
      <c r="EK1000" s="58"/>
      <c r="EL1000" s="58"/>
    </row>
    <row r="1001" spans="1:142">
      <c r="A1001" s="8" t="s">
        <v>1150</v>
      </c>
      <c r="B1001" s="31" t="s">
        <v>934</v>
      </c>
      <c r="C1001" s="51" t="s">
        <v>506</v>
      </c>
      <c r="G1001" s="8">
        <v>15.443481</v>
      </c>
      <c r="H1001" s="8">
        <v>-92.113270999999997</v>
      </c>
      <c r="I1001" s="55">
        <v>3.74</v>
      </c>
      <c r="J1001" s="55">
        <v>3.97</v>
      </c>
      <c r="K1001" s="55">
        <v>0.47470000000000001</v>
      </c>
      <c r="L1001" s="55">
        <v>75.599999999999994</v>
      </c>
      <c r="M1001" s="55">
        <v>9.5500000000000002E-2</v>
      </c>
      <c r="N1001" s="55">
        <v>8.7099999999999997E-2</v>
      </c>
      <c r="O1001" s="55">
        <v>0.60389999999999999</v>
      </c>
      <c r="P1001" s="55">
        <v>0.16950000000000001</v>
      </c>
      <c r="Q1001" s="55">
        <v>12.37</v>
      </c>
      <c r="R1001" s="55">
        <v>9.5999999999999992E-3</v>
      </c>
      <c r="S1001" s="55">
        <v>97.120400000000004</v>
      </c>
      <c r="V1001" s="58">
        <f t="shared" ref="V1001:V1015" si="1397">I1001*100/S1001</f>
        <v>3.8508902352131993</v>
      </c>
      <c r="W1001" s="58"/>
      <c r="X1001" s="58">
        <f>J1001*100/$S1001</f>
        <v>4.0877096881808557</v>
      </c>
      <c r="Y1001" s="58"/>
      <c r="Z1001" s="58">
        <f>K1001*100/$S1001</f>
        <v>0.48877475792933306</v>
      </c>
      <c r="AA1001" s="58"/>
      <c r="AB1001" s="58">
        <f>L1001*100/$S1001</f>
        <v>77.84152454067322</v>
      </c>
      <c r="AC1001" s="58"/>
      <c r="AD1001" s="58">
        <f>M1001*100/$S1001</f>
        <v>9.8331555471353083E-2</v>
      </c>
      <c r="AE1001" s="58"/>
      <c r="AF1001" s="58">
        <f>N1001*100/$S1001</f>
        <v>8.9682497189056049E-2</v>
      </c>
      <c r="AG1001" s="58"/>
      <c r="AH1001" s="58">
        <f>O1001*100/$S1001</f>
        <v>0.62180551150942542</v>
      </c>
      <c r="AI1001" s="58"/>
      <c r="AJ1001" s="58">
        <f>P1001*100/$S1001</f>
        <v>0.17452564033920784</v>
      </c>
      <c r="AK1001" s="58"/>
      <c r="AL1001" s="58">
        <f>Q1001*100/$S1001</f>
        <v>12.73676797047788</v>
      </c>
      <c r="AM1001" s="58"/>
      <c r="AN1001" s="58">
        <f>R1001*100/$S1001</f>
        <v>9.8846380369108852E-3</v>
      </c>
      <c r="AO1001" s="58"/>
      <c r="AP1001" s="58">
        <f t="shared" ref="AP1001:AP1012" si="1398">V1001+X1001</f>
        <v>7.9385999233940545</v>
      </c>
      <c r="AQ1001" s="55">
        <f t="shared" ref="AQ1001:AQ1012" si="1399">AD1001/X1001</f>
        <v>2.4055415617128467E-2</v>
      </c>
      <c r="AR1001" s="55">
        <f t="shared" ref="AR1001:AR1012" si="1400">AB1001/AD1001</f>
        <v>791.62303664921455</v>
      </c>
      <c r="AS1001" s="55">
        <f t="shared" ref="AS1001:AS1012" si="1401">AB1001/X1001</f>
        <v>19.042821158690177</v>
      </c>
      <c r="AT1001" s="55">
        <f t="shared" ref="AT1001:AT1012" si="1402">AF1001/AH1001</f>
        <v>0.14422917701606225</v>
      </c>
      <c r="AU1001" s="55">
        <f t="shared" ref="AU1001:AU1012" si="1403">Z1001/AF1001</f>
        <v>5.450057405281286</v>
      </c>
      <c r="AV1001" s="55">
        <f t="shared" ref="AV1001:AV1012" si="1404">Z1001/AD1001</f>
        <v>4.9706806282722509</v>
      </c>
      <c r="AW1001" s="55">
        <f t="shared" ref="AW1001:AW1012" si="1405">Z1001/AB1001</f>
        <v>6.2791005291005291E-3</v>
      </c>
      <c r="AX1001" s="55">
        <f t="shared" ref="AX1001:AX1012" si="1406">AF1001/(Z1001+AF1001)*100</f>
        <v>15.50373798504806</v>
      </c>
      <c r="AY1001" s="58"/>
      <c r="AZ1001" s="58"/>
      <c r="BA1001" s="58"/>
      <c r="BB1001" s="58"/>
      <c r="BC1001" s="58"/>
      <c r="BD1001" s="58"/>
      <c r="BE1001" s="58"/>
      <c r="BF1001" s="58"/>
      <c r="BG1001" s="58"/>
      <c r="BH1001" s="58"/>
      <c r="BI1001" s="58"/>
      <c r="BJ1001" s="58"/>
      <c r="BK1001" s="58"/>
      <c r="BL1001" s="58"/>
      <c r="BM1001" s="58"/>
      <c r="BN1001" s="58"/>
      <c r="BO1001" s="58"/>
      <c r="BP1001" s="58"/>
      <c r="BQ1001" s="58"/>
      <c r="BR1001" s="58"/>
      <c r="BS1001" s="58"/>
      <c r="BT1001" s="58"/>
      <c r="BU1001" s="58"/>
      <c r="BV1001" s="58"/>
      <c r="BW1001" s="58"/>
      <c r="BX1001" s="58"/>
      <c r="BY1001" s="58"/>
      <c r="BZ1001" s="58"/>
      <c r="CA1001" s="58"/>
      <c r="CB1001" s="58"/>
      <c r="CC1001" s="58"/>
      <c r="CD1001" s="58"/>
      <c r="CE1001" s="58"/>
      <c r="CF1001" s="58"/>
      <c r="CG1001" s="58"/>
      <c r="CH1001" s="58"/>
      <c r="CI1001" s="58"/>
      <c r="CJ1001" s="58"/>
      <c r="CK1001" s="58"/>
      <c r="CL1001" s="58"/>
      <c r="CM1001" s="58"/>
      <c r="CN1001" s="58"/>
      <c r="CO1001" s="58"/>
      <c r="CP1001" s="58"/>
      <c r="CQ1001" s="58"/>
      <c r="CR1001" s="58"/>
      <c r="CS1001" s="58"/>
      <c r="CT1001" s="58"/>
      <c r="CU1001" s="58"/>
      <c r="CV1001" s="58"/>
      <c r="CW1001" s="58"/>
      <c r="CX1001" s="58"/>
      <c r="CY1001" s="58"/>
      <c r="CZ1001" s="58"/>
      <c r="DA1001" s="58"/>
      <c r="DB1001" s="58"/>
      <c r="DC1001" s="58"/>
      <c r="DD1001" s="58"/>
      <c r="DE1001" s="58"/>
      <c r="DF1001" s="58"/>
      <c r="DG1001" s="58"/>
      <c r="DH1001" s="58"/>
      <c r="DI1001" s="58"/>
      <c r="DJ1001" s="58"/>
      <c r="DK1001" s="58"/>
      <c r="DL1001" s="58"/>
      <c r="DM1001" s="58"/>
      <c r="DN1001" s="58"/>
      <c r="DO1001" s="58"/>
      <c r="DP1001" s="58"/>
      <c r="DQ1001" s="58"/>
      <c r="DR1001" s="58"/>
      <c r="DS1001" s="58"/>
      <c r="DT1001" s="58"/>
      <c r="DU1001" s="58"/>
      <c r="DV1001" s="58"/>
      <c r="DW1001" s="58"/>
      <c r="DX1001" s="58"/>
      <c r="DY1001" s="58"/>
      <c r="DZ1001" s="58"/>
      <c r="EA1001" s="58"/>
      <c r="EB1001" s="58"/>
      <c r="EC1001" s="58"/>
      <c r="ED1001" s="58"/>
      <c r="EE1001" s="58"/>
      <c r="EF1001" s="58"/>
      <c r="EG1001" s="58"/>
      <c r="EH1001" s="58"/>
      <c r="EI1001" s="58"/>
      <c r="EJ1001" s="58"/>
      <c r="EK1001" s="58"/>
      <c r="EL1001" s="58"/>
    </row>
    <row r="1002" spans="1:142">
      <c r="A1002" s="8" t="s">
        <v>1151</v>
      </c>
      <c r="B1002" s="31" t="s">
        <v>935</v>
      </c>
      <c r="C1002" s="51" t="s">
        <v>506</v>
      </c>
      <c r="I1002" s="55">
        <v>3.56</v>
      </c>
      <c r="J1002" s="55">
        <v>4.03</v>
      </c>
      <c r="K1002" s="55">
        <v>0.52300000000000002</v>
      </c>
      <c r="L1002" s="55">
        <v>74.930000000000007</v>
      </c>
      <c r="M1002" s="55">
        <v>8.9200000000000002E-2</v>
      </c>
      <c r="N1002" s="55">
        <v>7.9200000000000007E-2</v>
      </c>
      <c r="O1002" s="55">
        <v>0.54859999999999998</v>
      </c>
      <c r="P1002" s="55">
        <v>2.3099999999999999E-2</v>
      </c>
      <c r="Q1002" s="55">
        <v>12.25</v>
      </c>
      <c r="R1002" s="55">
        <v>2.1600000000000001E-2</v>
      </c>
      <c r="S1002" s="55">
        <v>96.0548</v>
      </c>
      <c r="V1002" s="58">
        <f t="shared" si="1397"/>
        <v>3.7062177007291672</v>
      </c>
      <c r="W1002" s="58"/>
      <c r="X1002" s="58">
        <f>J1002*100/$S1002</f>
        <v>4.1955217230164452</v>
      </c>
      <c r="Y1002" s="58"/>
      <c r="Z1002" s="58">
        <f>K1002*100/$S1002</f>
        <v>0.54448085884307718</v>
      </c>
      <c r="AA1002" s="58"/>
      <c r="AB1002" s="58">
        <f>L1002*100/$S1002</f>
        <v>78.007554021246222</v>
      </c>
      <c r="AC1002" s="58"/>
      <c r="AD1002" s="58">
        <f>M1002*100/$S1002</f>
        <v>9.2863656995798224E-2</v>
      </c>
      <c r="AE1002" s="58"/>
      <c r="AF1002" s="58">
        <f>N1002*100/$S1002</f>
        <v>8.2452933117345528E-2</v>
      </c>
      <c r="AG1002" s="58"/>
      <c r="AH1002" s="58">
        <f>O1002*100/$S1002</f>
        <v>0.57113231197191605</v>
      </c>
      <c r="AI1002" s="58"/>
      <c r="AJ1002" s="58">
        <f>P1002*100/$S1002</f>
        <v>2.4048772159225774E-2</v>
      </c>
      <c r="AK1002" s="58"/>
      <c r="AL1002" s="58">
        <f>Q1002*100/$S1002</f>
        <v>12.753136751104577</v>
      </c>
      <c r="AM1002" s="58"/>
      <c r="AN1002" s="58">
        <f>R1002*100/$S1002</f>
        <v>2.2487163577457871E-2</v>
      </c>
      <c r="AO1002" s="58"/>
      <c r="AP1002" s="58">
        <f t="shared" si="1398"/>
        <v>7.901739423745612</v>
      </c>
      <c r="AQ1002" s="55">
        <f t="shared" si="1399"/>
        <v>2.2133995037220841E-2</v>
      </c>
      <c r="AR1002" s="55">
        <f t="shared" si="1400"/>
        <v>840.02242152466397</v>
      </c>
      <c r="AS1002" s="55">
        <f t="shared" si="1401"/>
        <v>18.593052109181144</v>
      </c>
      <c r="AT1002" s="55">
        <f t="shared" si="1402"/>
        <v>0.14436748086037188</v>
      </c>
      <c r="AU1002" s="55">
        <f t="shared" si="1403"/>
        <v>6.6035353535353538</v>
      </c>
      <c r="AV1002" s="55">
        <f t="shared" si="1404"/>
        <v>5.8632286995515708</v>
      </c>
      <c r="AW1002" s="55">
        <f t="shared" si="1405"/>
        <v>6.9798478580008006E-3</v>
      </c>
      <c r="AX1002" s="55">
        <f t="shared" si="1406"/>
        <v>13.151776818332777</v>
      </c>
      <c r="AY1002" s="58"/>
      <c r="AZ1002" s="58"/>
      <c r="BA1002" s="58"/>
      <c r="BB1002" s="58"/>
      <c r="BC1002" s="58"/>
      <c r="BD1002" s="58"/>
      <c r="BE1002" s="58"/>
      <c r="BF1002" s="58"/>
      <c r="BG1002" s="58"/>
      <c r="BH1002" s="58"/>
      <c r="BI1002" s="58"/>
      <c r="BJ1002" s="58"/>
      <c r="BK1002" s="58"/>
      <c r="BL1002" s="58"/>
      <c r="BM1002" s="58"/>
      <c r="BN1002" s="58"/>
      <c r="BO1002" s="58"/>
      <c r="BP1002" s="58"/>
      <c r="BQ1002" s="58"/>
      <c r="BR1002" s="58"/>
      <c r="BS1002" s="58"/>
      <c r="BT1002" s="58"/>
      <c r="BU1002" s="58"/>
      <c r="BV1002" s="58"/>
      <c r="BW1002" s="58"/>
      <c r="BX1002" s="58"/>
      <c r="BY1002" s="58"/>
      <c r="BZ1002" s="58"/>
      <c r="CA1002" s="58"/>
      <c r="CB1002" s="58"/>
      <c r="CC1002" s="58"/>
      <c r="CD1002" s="58"/>
      <c r="CE1002" s="58"/>
      <c r="CF1002" s="58"/>
      <c r="CG1002" s="58"/>
      <c r="CH1002" s="58"/>
      <c r="CI1002" s="58"/>
      <c r="CJ1002" s="58"/>
      <c r="CK1002" s="58"/>
      <c r="CL1002" s="58"/>
      <c r="CM1002" s="58"/>
      <c r="CN1002" s="58"/>
      <c r="CO1002" s="58"/>
      <c r="CP1002" s="58"/>
      <c r="CQ1002" s="58"/>
      <c r="CR1002" s="58"/>
      <c r="CS1002" s="58"/>
      <c r="CT1002" s="58"/>
      <c r="CU1002" s="58"/>
      <c r="CV1002" s="58"/>
      <c r="CW1002" s="58"/>
      <c r="CX1002" s="58"/>
      <c r="CY1002" s="58"/>
      <c r="CZ1002" s="58"/>
      <c r="DA1002" s="58"/>
      <c r="DB1002" s="58"/>
      <c r="DC1002" s="58"/>
      <c r="DD1002" s="58"/>
      <c r="DE1002" s="58"/>
      <c r="DF1002" s="58"/>
      <c r="DG1002" s="58"/>
      <c r="DH1002" s="58"/>
      <c r="DI1002" s="58"/>
      <c r="DJ1002" s="58"/>
      <c r="DK1002" s="58"/>
      <c r="DL1002" s="58"/>
      <c r="DM1002" s="58"/>
      <c r="DN1002" s="58"/>
      <c r="DO1002" s="58"/>
      <c r="DP1002" s="58"/>
      <c r="DQ1002" s="58"/>
      <c r="DR1002" s="58"/>
      <c r="DS1002" s="58"/>
      <c r="DT1002" s="58"/>
      <c r="DU1002" s="58"/>
      <c r="DV1002" s="58"/>
      <c r="DW1002" s="58"/>
      <c r="DX1002" s="58"/>
      <c r="DY1002" s="58"/>
      <c r="DZ1002" s="58"/>
      <c r="EA1002" s="58"/>
      <c r="EB1002" s="58"/>
      <c r="EC1002" s="58"/>
      <c r="ED1002" s="58"/>
      <c r="EE1002" s="58"/>
      <c r="EF1002" s="58"/>
      <c r="EG1002" s="58"/>
      <c r="EH1002" s="58"/>
      <c r="EI1002" s="58"/>
      <c r="EJ1002" s="58"/>
      <c r="EK1002" s="58"/>
      <c r="EL1002" s="58"/>
    </row>
    <row r="1003" spans="1:142">
      <c r="B1003" s="31" t="s">
        <v>936</v>
      </c>
      <c r="C1003" s="51" t="s">
        <v>506</v>
      </c>
      <c r="I1003" s="55">
        <v>3.67</v>
      </c>
      <c r="J1003" s="55">
        <v>4</v>
      </c>
      <c r="K1003" s="55">
        <v>0.51380000000000003</v>
      </c>
      <c r="L1003" s="55">
        <v>74.95</v>
      </c>
      <c r="M1003" s="55">
        <v>7.0000000000000007E-2</v>
      </c>
      <c r="N1003" s="55">
        <v>7.7399999999999997E-2</v>
      </c>
      <c r="O1003" s="55">
        <v>0.64670000000000005</v>
      </c>
      <c r="P1003" s="55">
        <v>6.0400000000000002E-2</v>
      </c>
      <c r="Q1003" s="55">
        <v>12.35</v>
      </c>
      <c r="R1003" s="55">
        <v>3.2399999999999998E-2</v>
      </c>
      <c r="S1003" s="55">
        <v>96.370800000000003</v>
      </c>
      <c r="V1003" s="58">
        <f t="shared" si="1397"/>
        <v>3.8082074653318223</v>
      </c>
      <c r="W1003" s="58"/>
      <c r="X1003" s="58">
        <f>J1003*100/$S1003</f>
        <v>4.1506348395987169</v>
      </c>
      <c r="Y1003" s="58"/>
      <c r="Z1003" s="58">
        <f>K1003*100/$S1003</f>
        <v>0.53314904514645511</v>
      </c>
      <c r="AA1003" s="58"/>
      <c r="AB1003" s="58">
        <f>L1003*100/$S1003</f>
        <v>77.772520306980951</v>
      </c>
      <c r="AC1003" s="58"/>
      <c r="AD1003" s="58">
        <f>M1003*100/$S1003</f>
        <v>7.2636109692977555E-2</v>
      </c>
      <c r="AE1003" s="58"/>
      <c r="AF1003" s="58">
        <f>N1003*100/$S1003</f>
        <v>8.0314784146235163E-2</v>
      </c>
      <c r="AG1003" s="58"/>
      <c r="AH1003" s="58">
        <f>O1003*100/$S1003</f>
        <v>0.67105388769212249</v>
      </c>
      <c r="AI1003" s="58"/>
      <c r="AJ1003" s="58">
        <f>P1003*100/$S1003</f>
        <v>6.2674586077940617E-2</v>
      </c>
      <c r="AK1003" s="58"/>
      <c r="AL1003" s="58">
        <f>Q1003*100/$S1003</f>
        <v>12.815085067261037</v>
      </c>
      <c r="AM1003" s="58"/>
      <c r="AN1003" s="58">
        <f>R1003*100/$S1003</f>
        <v>3.3620142200749603E-2</v>
      </c>
      <c r="AO1003" s="58"/>
      <c r="AP1003" s="58">
        <f t="shared" si="1398"/>
        <v>7.9588423049305392</v>
      </c>
      <c r="AQ1003" s="55">
        <f t="shared" si="1399"/>
        <v>1.7500000000000002E-2</v>
      </c>
      <c r="AR1003" s="55">
        <f t="shared" si="1400"/>
        <v>1070.7142857142856</v>
      </c>
      <c r="AS1003" s="55">
        <f t="shared" si="1401"/>
        <v>18.737499999999997</v>
      </c>
      <c r="AT1003" s="55">
        <f t="shared" si="1402"/>
        <v>0.11968455234266275</v>
      </c>
      <c r="AU1003" s="55">
        <f t="shared" si="1403"/>
        <v>6.6382428940568472</v>
      </c>
      <c r="AV1003" s="55">
        <f t="shared" si="1404"/>
        <v>7.3399999999999981</v>
      </c>
      <c r="AW1003" s="55">
        <f t="shared" si="1405"/>
        <v>6.8552368245496991E-3</v>
      </c>
      <c r="AX1003" s="55">
        <f t="shared" si="1406"/>
        <v>13.092016238159676</v>
      </c>
      <c r="AY1003" s="58"/>
      <c r="AZ1003" s="58"/>
      <c r="BA1003" s="58"/>
      <c r="BB1003" s="58"/>
      <c r="BC1003" s="58"/>
      <c r="BD1003" s="58"/>
      <c r="BE1003" s="58"/>
      <c r="BF1003" s="58"/>
      <c r="BG1003" s="58"/>
      <c r="BH1003" s="58"/>
      <c r="BI1003" s="58"/>
      <c r="BJ1003" s="58"/>
      <c r="BK1003" s="58"/>
      <c r="BL1003" s="58"/>
      <c r="BM1003" s="58"/>
      <c r="BN1003" s="58"/>
      <c r="BO1003" s="58"/>
      <c r="BP1003" s="58"/>
      <c r="BQ1003" s="58"/>
      <c r="BR1003" s="58"/>
      <c r="BS1003" s="58"/>
      <c r="BT1003" s="58"/>
      <c r="BU1003" s="58"/>
      <c r="BV1003" s="58"/>
      <c r="BW1003" s="58"/>
      <c r="BX1003" s="58"/>
      <c r="BY1003" s="58"/>
      <c r="BZ1003" s="58"/>
      <c r="CA1003" s="58"/>
      <c r="CB1003" s="58"/>
      <c r="CC1003" s="58"/>
      <c r="CD1003" s="58"/>
      <c r="CE1003" s="58"/>
      <c r="CF1003" s="58"/>
      <c r="CG1003" s="58"/>
      <c r="CH1003" s="58"/>
      <c r="CI1003" s="58"/>
      <c r="CJ1003" s="58"/>
      <c r="CK1003" s="58"/>
      <c r="CL1003" s="58"/>
      <c r="CM1003" s="58"/>
      <c r="CN1003" s="58"/>
      <c r="CO1003" s="58"/>
      <c r="CP1003" s="58"/>
      <c r="CQ1003" s="58"/>
      <c r="CR1003" s="58"/>
      <c r="CS1003" s="58"/>
      <c r="CT1003" s="58"/>
      <c r="CU1003" s="58"/>
      <c r="CV1003" s="58"/>
      <c r="CW1003" s="58"/>
      <c r="CX1003" s="58"/>
      <c r="CY1003" s="58"/>
      <c r="CZ1003" s="58"/>
      <c r="DA1003" s="58"/>
      <c r="DB1003" s="58"/>
      <c r="DC1003" s="58"/>
      <c r="DD1003" s="58"/>
      <c r="DE1003" s="58"/>
      <c r="DF1003" s="58"/>
      <c r="DG1003" s="58"/>
      <c r="DH1003" s="58"/>
      <c r="DI1003" s="58"/>
      <c r="DJ1003" s="58"/>
      <c r="DK1003" s="58"/>
      <c r="DL1003" s="58"/>
      <c r="DM1003" s="58"/>
      <c r="DN1003" s="58"/>
      <c r="DO1003" s="58"/>
      <c r="DP1003" s="58"/>
      <c r="DQ1003" s="58"/>
      <c r="DR1003" s="58"/>
      <c r="DS1003" s="58"/>
      <c r="DT1003" s="58"/>
      <c r="DU1003" s="58"/>
      <c r="DV1003" s="58"/>
      <c r="DW1003" s="58"/>
      <c r="DX1003" s="58"/>
      <c r="DY1003" s="58"/>
      <c r="DZ1003" s="58"/>
      <c r="EA1003" s="58"/>
      <c r="EB1003" s="58"/>
      <c r="EC1003" s="58"/>
      <c r="ED1003" s="58"/>
      <c r="EE1003" s="58"/>
      <c r="EF1003" s="58"/>
      <c r="EG1003" s="58"/>
      <c r="EH1003" s="58"/>
      <c r="EI1003" s="58"/>
      <c r="EJ1003" s="58"/>
      <c r="EK1003" s="58"/>
      <c r="EL1003" s="58"/>
    </row>
    <row r="1004" spans="1:142">
      <c r="B1004" s="31" t="s">
        <v>937</v>
      </c>
      <c r="C1004" s="51" t="s">
        <v>506</v>
      </c>
      <c r="I1004" s="55">
        <v>3.71</v>
      </c>
      <c r="J1004" s="55">
        <v>3.95</v>
      </c>
      <c r="K1004" s="55">
        <v>0.58230000000000004</v>
      </c>
      <c r="L1004" s="55">
        <v>74.69</v>
      </c>
      <c r="M1004" s="55">
        <v>0.1164</v>
      </c>
      <c r="N1004" s="55">
        <v>9.6699999999999994E-2</v>
      </c>
      <c r="O1004" s="55">
        <v>0.61499999999999999</v>
      </c>
      <c r="P1004" s="55">
        <v>5.5100000000000003E-2</v>
      </c>
      <c r="Q1004" s="55">
        <v>12.29</v>
      </c>
      <c r="R1004" s="55">
        <v>0</v>
      </c>
      <c r="S1004" s="55">
        <v>96.105599999999995</v>
      </c>
      <c r="V1004" s="58">
        <f t="shared" si="1397"/>
        <v>3.8603369626743915</v>
      </c>
      <c r="W1004" s="58"/>
      <c r="X1004" s="58">
        <f>J1004*100/$S1004</f>
        <v>4.1100622648420071</v>
      </c>
      <c r="Y1004" s="58"/>
      <c r="Z1004" s="58">
        <f>K1004*100/$S1004</f>
        <v>0.60589601438417751</v>
      </c>
      <c r="AA1004" s="58"/>
      <c r="AB1004" s="58">
        <f>L1004*100/$S1004</f>
        <v>77.716595078746721</v>
      </c>
      <c r="AC1004" s="58"/>
      <c r="AD1004" s="58">
        <f>M1004*100/$S1004</f>
        <v>0.12111677155129359</v>
      </c>
      <c r="AE1004" s="58"/>
      <c r="AF1004" s="58">
        <f>N1004*100/$S1004</f>
        <v>0.1006184863317018</v>
      </c>
      <c r="AG1004" s="58"/>
      <c r="AH1004" s="58">
        <f>O1004*100/$S1004</f>
        <v>0.63992108680451509</v>
      </c>
      <c r="AI1004" s="58"/>
      <c r="AJ1004" s="58">
        <f>P1004*100/$S1004</f>
        <v>5.7332767289315099E-2</v>
      </c>
      <c r="AK1004" s="58"/>
      <c r="AL1004" s="58">
        <f>Q1004*100/$S1004</f>
        <v>12.788016515166651</v>
      </c>
      <c r="AM1004" s="58"/>
      <c r="AN1004" s="58">
        <f>R1004*100/$S1004</f>
        <v>0</v>
      </c>
      <c r="AO1004" s="58"/>
      <c r="AP1004" s="58">
        <f t="shared" si="1398"/>
        <v>7.9703992275163991</v>
      </c>
      <c r="AQ1004" s="55">
        <f t="shared" si="1399"/>
        <v>2.9468354430379751E-2</v>
      </c>
      <c r="AR1004" s="55">
        <f t="shared" si="1400"/>
        <v>641.66666666666663</v>
      </c>
      <c r="AS1004" s="55">
        <f t="shared" si="1401"/>
        <v>18.908860759493674</v>
      </c>
      <c r="AT1004" s="55">
        <f t="shared" si="1402"/>
        <v>0.15723577235772357</v>
      </c>
      <c r="AU1004" s="55">
        <f t="shared" si="1403"/>
        <v>6.0217166494312311</v>
      </c>
      <c r="AV1004" s="55">
        <f t="shared" si="1404"/>
        <v>5.0025773195876289</v>
      </c>
      <c r="AW1004" s="55">
        <f t="shared" si="1405"/>
        <v>7.7962243941625386E-3</v>
      </c>
      <c r="AX1004" s="55">
        <f t="shared" si="1406"/>
        <v>14.241531664212076</v>
      </c>
      <c r="AY1004" s="58"/>
      <c r="AZ1004" s="58"/>
      <c r="BA1004" s="58"/>
      <c r="BB1004" s="58"/>
      <c r="BC1004" s="58"/>
      <c r="BD1004" s="58"/>
      <c r="BE1004" s="58"/>
      <c r="BF1004" s="58"/>
      <c r="BG1004" s="58"/>
      <c r="BH1004" s="58"/>
      <c r="BI1004" s="58"/>
      <c r="BJ1004" s="58"/>
      <c r="BK1004" s="58"/>
      <c r="BL1004" s="58"/>
      <c r="BM1004" s="58"/>
      <c r="BN1004" s="58"/>
      <c r="BO1004" s="58"/>
      <c r="BP1004" s="58"/>
      <c r="BQ1004" s="58"/>
      <c r="BR1004" s="58"/>
      <c r="BS1004" s="58"/>
      <c r="BT1004" s="58"/>
      <c r="BU1004" s="58"/>
      <c r="BV1004" s="58"/>
      <c r="BW1004" s="58"/>
      <c r="BX1004" s="58"/>
      <c r="BY1004" s="58"/>
      <c r="BZ1004" s="58"/>
      <c r="CA1004" s="58"/>
      <c r="CB1004" s="58"/>
      <c r="CC1004" s="58"/>
      <c r="CD1004" s="58"/>
      <c r="CE1004" s="58"/>
      <c r="CF1004" s="58"/>
      <c r="CG1004" s="58"/>
      <c r="CH1004" s="58"/>
      <c r="CI1004" s="58"/>
      <c r="CJ1004" s="58"/>
      <c r="CK1004" s="58"/>
      <c r="CL1004" s="58"/>
      <c r="CM1004" s="58"/>
      <c r="CN1004" s="58"/>
      <c r="CO1004" s="58"/>
      <c r="CP1004" s="58"/>
      <c r="CQ1004" s="58"/>
      <c r="CR1004" s="58"/>
      <c r="CS1004" s="58"/>
      <c r="CT1004" s="58"/>
      <c r="CU1004" s="58"/>
      <c r="CV1004" s="58"/>
      <c r="CW1004" s="58"/>
      <c r="CX1004" s="58"/>
      <c r="CY1004" s="58"/>
      <c r="CZ1004" s="58"/>
      <c r="DA1004" s="58"/>
      <c r="DB1004" s="58"/>
      <c r="DC1004" s="58"/>
      <c r="DD1004" s="58"/>
      <c r="DE1004" s="58"/>
      <c r="DF1004" s="58"/>
      <c r="DG1004" s="58"/>
      <c r="DH1004" s="58"/>
      <c r="DI1004" s="58"/>
      <c r="DJ1004" s="58"/>
      <c r="DK1004" s="58"/>
      <c r="DL1004" s="58"/>
      <c r="DM1004" s="58"/>
      <c r="DN1004" s="58"/>
      <c r="DO1004" s="58"/>
      <c r="DP1004" s="58"/>
      <c r="DQ1004" s="58"/>
      <c r="DR1004" s="58"/>
      <c r="DS1004" s="58"/>
      <c r="DT1004" s="58"/>
      <c r="DU1004" s="58"/>
      <c r="DV1004" s="58"/>
      <c r="DW1004" s="58"/>
      <c r="DX1004" s="58"/>
      <c r="DY1004" s="58"/>
      <c r="DZ1004" s="58"/>
      <c r="EA1004" s="58"/>
      <c r="EB1004" s="58"/>
      <c r="EC1004" s="58"/>
      <c r="ED1004" s="58"/>
      <c r="EE1004" s="58"/>
      <c r="EF1004" s="58"/>
      <c r="EG1004" s="58"/>
      <c r="EH1004" s="58"/>
      <c r="EI1004" s="58"/>
      <c r="EJ1004" s="58"/>
      <c r="EK1004" s="58"/>
      <c r="EL1004" s="58"/>
    </row>
    <row r="1005" spans="1:142">
      <c r="B1005" s="31" t="s">
        <v>938</v>
      </c>
      <c r="C1005" s="51" t="s">
        <v>506</v>
      </c>
      <c r="I1005" s="55">
        <v>3.77</v>
      </c>
      <c r="J1005" s="55">
        <v>4.0199999999999996</v>
      </c>
      <c r="K1005" s="55">
        <v>0.56299999999999994</v>
      </c>
      <c r="L1005" s="55">
        <v>75.11</v>
      </c>
      <c r="M1005" s="55">
        <v>0.1101</v>
      </c>
      <c r="N1005" s="55">
        <v>5.5100000000000003E-2</v>
      </c>
      <c r="O1005" s="55">
        <v>0.62539999999999996</v>
      </c>
      <c r="P1005" s="55">
        <v>7.9500000000000001E-2</v>
      </c>
      <c r="Q1005" s="55">
        <v>12.34</v>
      </c>
      <c r="R1005" s="55">
        <v>0</v>
      </c>
      <c r="S1005" s="55">
        <v>96.673100000000005</v>
      </c>
      <c r="V1005" s="58">
        <f t="shared" si="1397"/>
        <v>3.899740465548327</v>
      </c>
      <c r="W1005" s="58"/>
      <c r="X1005" s="58">
        <f>J1005*100/$S1005</f>
        <v>4.1583439446960933</v>
      </c>
      <c r="Y1005" s="58"/>
      <c r="Z1005" s="58">
        <f>K1005*100/$S1005</f>
        <v>0.58237503504077137</v>
      </c>
      <c r="AA1005" s="58"/>
      <c r="AB1005" s="58">
        <f>L1005*100/$S1005</f>
        <v>77.694829275155129</v>
      </c>
      <c r="AC1005" s="58"/>
      <c r="AD1005" s="58">
        <f>M1005*100/$S1005</f>
        <v>0.11388897221667661</v>
      </c>
      <c r="AE1005" s="58"/>
      <c r="AF1005" s="58">
        <f>N1005*100/$S1005</f>
        <v>5.6996206804167865E-2</v>
      </c>
      <c r="AG1005" s="58"/>
      <c r="AH1005" s="58">
        <f>O1005*100/$S1005</f>
        <v>0.64692246343605397</v>
      </c>
      <c r="AI1005" s="58"/>
      <c r="AJ1005" s="58">
        <f>P1005*100/$S1005</f>
        <v>8.2235906368989919E-2</v>
      </c>
      <c r="AK1005" s="58"/>
      <c r="AL1005" s="58">
        <f>Q1005*100/$S1005</f>
        <v>12.764667730733782</v>
      </c>
      <c r="AM1005" s="58"/>
      <c r="AN1005" s="58">
        <f>R1005*100/$S1005</f>
        <v>0</v>
      </c>
      <c r="AO1005" s="58"/>
      <c r="AP1005" s="58">
        <f t="shared" si="1398"/>
        <v>8.0580844102444207</v>
      </c>
      <c r="AQ1005" s="55">
        <f t="shared" si="1399"/>
        <v>2.7388059701492544E-2</v>
      </c>
      <c r="AR1005" s="55">
        <f t="shared" si="1400"/>
        <v>682.19800181653034</v>
      </c>
      <c r="AS1005" s="55">
        <f t="shared" si="1401"/>
        <v>18.684079601990053</v>
      </c>
      <c r="AT1005" s="55">
        <f t="shared" si="1402"/>
        <v>8.8103613687240193E-2</v>
      </c>
      <c r="AU1005" s="55">
        <f t="shared" si="1403"/>
        <v>10.217785843920144</v>
      </c>
      <c r="AV1005" s="55">
        <f t="shared" si="1404"/>
        <v>5.11353315168029</v>
      </c>
      <c r="AW1005" s="55">
        <f t="shared" si="1405"/>
        <v>7.4956730129143922E-3</v>
      </c>
      <c r="AX1005" s="55">
        <f t="shared" si="1406"/>
        <v>8.914415143180717</v>
      </c>
      <c r="AY1005" s="58"/>
      <c r="AZ1005" s="58"/>
      <c r="BA1005" s="58"/>
      <c r="BB1005" s="58"/>
      <c r="BC1005" s="58"/>
      <c r="BD1005" s="58"/>
      <c r="BE1005" s="58"/>
      <c r="BF1005" s="58"/>
      <c r="BG1005" s="58"/>
      <c r="BH1005" s="58"/>
      <c r="BI1005" s="58"/>
      <c r="BJ1005" s="58"/>
      <c r="BK1005" s="58"/>
      <c r="BL1005" s="58"/>
      <c r="BM1005" s="58"/>
      <c r="BN1005" s="58"/>
      <c r="BO1005" s="58"/>
      <c r="BP1005" s="58"/>
      <c r="BQ1005" s="58"/>
      <c r="BR1005" s="58"/>
      <c r="BS1005" s="58"/>
      <c r="BT1005" s="58"/>
      <c r="BU1005" s="58"/>
      <c r="BV1005" s="58"/>
      <c r="BW1005" s="58"/>
      <c r="BX1005" s="58"/>
      <c r="BY1005" s="58"/>
      <c r="BZ1005" s="58"/>
      <c r="CA1005" s="58"/>
      <c r="CB1005" s="58"/>
      <c r="CC1005" s="58"/>
      <c r="CD1005" s="58"/>
      <c r="CE1005" s="58"/>
      <c r="CF1005" s="58"/>
      <c r="CG1005" s="58"/>
      <c r="CH1005" s="58"/>
      <c r="CI1005" s="58"/>
      <c r="CJ1005" s="58"/>
      <c r="CK1005" s="58"/>
      <c r="CL1005" s="58"/>
      <c r="CM1005" s="58"/>
      <c r="CN1005" s="58"/>
      <c r="CO1005" s="58"/>
      <c r="CP1005" s="58"/>
      <c r="CQ1005" s="58"/>
      <c r="CR1005" s="58"/>
      <c r="CS1005" s="58"/>
      <c r="CT1005" s="58"/>
      <c r="CU1005" s="58"/>
      <c r="CV1005" s="58"/>
      <c r="CW1005" s="58"/>
      <c r="CX1005" s="58"/>
      <c r="CY1005" s="58"/>
      <c r="CZ1005" s="58"/>
      <c r="DA1005" s="58"/>
      <c r="DB1005" s="58"/>
      <c r="DC1005" s="58"/>
      <c r="DD1005" s="58"/>
      <c r="DE1005" s="58"/>
      <c r="DF1005" s="58"/>
      <c r="DG1005" s="58"/>
      <c r="DH1005" s="58"/>
      <c r="DI1005" s="58"/>
      <c r="DJ1005" s="58"/>
      <c r="DK1005" s="58"/>
      <c r="DL1005" s="58"/>
      <c r="DM1005" s="58"/>
      <c r="DN1005" s="58"/>
      <c r="DO1005" s="58"/>
      <c r="DP1005" s="58"/>
      <c r="DQ1005" s="58"/>
      <c r="DR1005" s="58"/>
      <c r="DS1005" s="58"/>
      <c r="DT1005" s="58"/>
      <c r="DU1005" s="58"/>
      <c r="DV1005" s="58"/>
      <c r="DW1005" s="58"/>
      <c r="DX1005" s="58"/>
      <c r="DY1005" s="58"/>
      <c r="DZ1005" s="58"/>
      <c r="EA1005" s="58"/>
      <c r="EB1005" s="58"/>
      <c r="EC1005" s="58"/>
      <c r="ED1005" s="58"/>
      <c r="EE1005" s="58"/>
      <c r="EF1005" s="58"/>
      <c r="EG1005" s="58"/>
      <c r="EH1005" s="58"/>
      <c r="EI1005" s="58"/>
      <c r="EJ1005" s="58"/>
      <c r="EK1005" s="58"/>
      <c r="EL1005" s="58"/>
    </row>
    <row r="1006" spans="1:142">
      <c r="B1006" s="31" t="s">
        <v>939</v>
      </c>
      <c r="C1006" s="51" t="s">
        <v>506</v>
      </c>
      <c r="I1006" s="55">
        <v>3.88</v>
      </c>
      <c r="J1006" s="55">
        <v>4.01</v>
      </c>
      <c r="K1006" s="55">
        <v>0.63790000000000002</v>
      </c>
      <c r="L1006" s="55">
        <v>75.3</v>
      </c>
      <c r="M1006" s="55">
        <v>9.5000000000000001E-2</v>
      </c>
      <c r="N1006" s="55">
        <v>7.0599999999999996E-2</v>
      </c>
      <c r="O1006" s="55">
        <v>0.63539999999999996</v>
      </c>
      <c r="P1006" s="55">
        <v>8.9499999999999996E-2</v>
      </c>
      <c r="Q1006" s="55">
        <v>12.48</v>
      </c>
      <c r="R1006" s="55">
        <v>5.0000000000000001E-3</v>
      </c>
      <c r="S1006" s="55">
        <v>97.203500000000005</v>
      </c>
      <c r="V1006" s="58">
        <f t="shared" si="1397"/>
        <v>3.9916258159428413</v>
      </c>
      <c r="W1006" s="58"/>
      <c r="X1006" s="58">
        <f>J1006*100/$S1006</f>
        <v>4.12536585616773</v>
      </c>
      <c r="Y1006" s="58"/>
      <c r="Z1006" s="58">
        <f>K1006*100/$S1006</f>
        <v>0.65625208968812843</v>
      </c>
      <c r="AA1006" s="58"/>
      <c r="AB1006" s="58">
        <f>L1006*100/$S1006</f>
        <v>77.466346376416482</v>
      </c>
      <c r="AC1006" s="58"/>
      <c r="AD1006" s="58">
        <f>M1006*100/$S1006</f>
        <v>9.7733106318188129E-2</v>
      </c>
      <c r="AE1006" s="58"/>
      <c r="AF1006" s="58">
        <f>N1006*100/$S1006</f>
        <v>7.2631129537516645E-2</v>
      </c>
      <c r="AG1006" s="58"/>
      <c r="AH1006" s="58">
        <f>O1006*100/$S1006</f>
        <v>0.65368016583764987</v>
      </c>
      <c r="AI1006" s="58"/>
      <c r="AJ1006" s="58">
        <f>P1006*100/$S1006</f>
        <v>9.2074873847135127E-2</v>
      </c>
      <c r="AK1006" s="58"/>
      <c r="AL1006" s="58">
        <f>Q1006*100/$S1006</f>
        <v>12.839043861589346</v>
      </c>
      <c r="AM1006" s="58"/>
      <c r="AN1006" s="58">
        <f>R1006*100/$S1006</f>
        <v>5.1438477009572697E-3</v>
      </c>
      <c r="AO1006" s="58"/>
      <c r="AP1006" s="58">
        <f t="shared" si="1398"/>
        <v>8.1169916721105722</v>
      </c>
      <c r="AQ1006" s="55">
        <f t="shared" si="1399"/>
        <v>2.3690773067331673E-2</v>
      </c>
      <c r="AR1006" s="55">
        <f t="shared" si="1400"/>
        <v>792.63157894736844</v>
      </c>
      <c r="AS1006" s="55">
        <f t="shared" si="1401"/>
        <v>18.778054862842893</v>
      </c>
      <c r="AT1006" s="55">
        <f t="shared" si="1402"/>
        <v>0.1111111111111111</v>
      </c>
      <c r="AU1006" s="55">
        <f t="shared" si="1403"/>
        <v>9.0354107648725215</v>
      </c>
      <c r="AV1006" s="55">
        <f t="shared" si="1404"/>
        <v>6.7147368421052622</v>
      </c>
      <c r="AW1006" s="55">
        <f t="shared" si="1405"/>
        <v>8.47144754316069E-3</v>
      </c>
      <c r="AX1006" s="55">
        <f t="shared" si="1406"/>
        <v>9.9647141848976712</v>
      </c>
      <c r="AY1006" s="58"/>
      <c r="AZ1006" s="58"/>
      <c r="BA1006" s="58"/>
      <c r="BB1006" s="58"/>
      <c r="BC1006" s="58"/>
      <c r="BD1006" s="58"/>
      <c r="BE1006" s="58"/>
      <c r="BF1006" s="58"/>
      <c r="BG1006" s="58"/>
      <c r="BH1006" s="58"/>
      <c r="BI1006" s="58"/>
      <c r="BJ1006" s="58"/>
      <c r="BK1006" s="58"/>
      <c r="BL1006" s="58"/>
      <c r="BM1006" s="58"/>
      <c r="BN1006" s="58"/>
      <c r="BO1006" s="58"/>
      <c r="BP1006" s="58"/>
      <c r="BQ1006" s="58"/>
      <c r="BR1006" s="58"/>
      <c r="BS1006" s="58"/>
      <c r="BT1006" s="58"/>
      <c r="BU1006" s="58"/>
      <c r="BV1006" s="58"/>
      <c r="BW1006" s="58"/>
      <c r="BX1006" s="58"/>
      <c r="BY1006" s="58"/>
      <c r="BZ1006" s="58"/>
      <c r="CA1006" s="58"/>
      <c r="CB1006" s="58"/>
      <c r="CC1006" s="58"/>
      <c r="CD1006" s="58"/>
      <c r="CE1006" s="58"/>
      <c r="CF1006" s="58"/>
      <c r="CG1006" s="58"/>
      <c r="CH1006" s="58"/>
      <c r="CI1006" s="58"/>
      <c r="CJ1006" s="58"/>
      <c r="CK1006" s="58"/>
      <c r="CL1006" s="58"/>
      <c r="CM1006" s="58"/>
      <c r="CN1006" s="58"/>
      <c r="CO1006" s="58"/>
      <c r="CP1006" s="58"/>
      <c r="CQ1006" s="58"/>
      <c r="CR1006" s="58"/>
      <c r="CS1006" s="58"/>
      <c r="CT1006" s="58"/>
      <c r="CU1006" s="58"/>
      <c r="CV1006" s="58"/>
      <c r="CW1006" s="58"/>
      <c r="CX1006" s="58"/>
      <c r="CY1006" s="58"/>
      <c r="CZ1006" s="58"/>
      <c r="DA1006" s="58"/>
      <c r="DB1006" s="58"/>
      <c r="DC1006" s="58"/>
      <c r="DD1006" s="58"/>
      <c r="DE1006" s="58"/>
      <c r="DF1006" s="58"/>
      <c r="DG1006" s="58"/>
      <c r="DH1006" s="58"/>
      <c r="DI1006" s="58"/>
      <c r="DJ1006" s="58"/>
      <c r="DK1006" s="58"/>
      <c r="DL1006" s="58"/>
      <c r="DM1006" s="58"/>
      <c r="DN1006" s="58"/>
      <c r="DO1006" s="58"/>
      <c r="DP1006" s="58"/>
      <c r="DQ1006" s="58"/>
      <c r="DR1006" s="58"/>
      <c r="DS1006" s="58"/>
      <c r="DT1006" s="58"/>
      <c r="DU1006" s="58"/>
      <c r="DV1006" s="58"/>
      <c r="DW1006" s="58"/>
      <c r="DX1006" s="58"/>
      <c r="DY1006" s="58"/>
      <c r="DZ1006" s="58"/>
      <c r="EA1006" s="58"/>
      <c r="EB1006" s="58"/>
      <c r="EC1006" s="58"/>
      <c r="ED1006" s="58"/>
      <c r="EE1006" s="58"/>
      <c r="EF1006" s="58"/>
      <c r="EG1006" s="58"/>
      <c r="EH1006" s="58"/>
      <c r="EI1006" s="58"/>
      <c r="EJ1006" s="58"/>
      <c r="EK1006" s="58"/>
      <c r="EL1006" s="58"/>
    </row>
    <row r="1007" spans="1:142">
      <c r="B1007" s="31" t="s">
        <v>940</v>
      </c>
      <c r="C1007" s="51" t="s">
        <v>506</v>
      </c>
      <c r="I1007" s="55">
        <v>3.6</v>
      </c>
      <c r="J1007" s="55">
        <v>3.99</v>
      </c>
      <c r="K1007" s="55">
        <v>0.50429999999999997</v>
      </c>
      <c r="L1007" s="55">
        <v>75.45</v>
      </c>
      <c r="M1007" s="55">
        <v>6.4199999999999993E-2</v>
      </c>
      <c r="N1007" s="55">
        <v>0.1081</v>
      </c>
      <c r="O1007" s="55">
        <v>0.58960000000000001</v>
      </c>
      <c r="P1007" s="55">
        <v>0.1016</v>
      </c>
      <c r="Q1007" s="55">
        <v>12.24</v>
      </c>
      <c r="R1007" s="55">
        <v>1.12E-2</v>
      </c>
      <c r="S1007" s="55">
        <v>96.659000000000006</v>
      </c>
      <c r="V1007" s="58">
        <f t="shared" si="1397"/>
        <v>3.7244333171251509</v>
      </c>
      <c r="W1007" s="58"/>
      <c r="X1007" s="58">
        <f>J1007*100/$S1007</f>
        <v>4.1279135931470421</v>
      </c>
      <c r="Y1007" s="58"/>
      <c r="Z1007" s="58">
        <f>K1007*100/$S1007</f>
        <v>0.52173103384061492</v>
      </c>
      <c r="AA1007" s="58"/>
      <c r="AB1007" s="58">
        <f>L1007*100/$S1007</f>
        <v>78.057914938081296</v>
      </c>
      <c r="AC1007" s="58"/>
      <c r="AD1007" s="58">
        <f>M1007*100/$S1007</f>
        <v>6.6419060822065182E-2</v>
      </c>
      <c r="AE1007" s="58"/>
      <c r="AF1007" s="58">
        <f>N1007*100/$S1007</f>
        <v>0.1118364559947858</v>
      </c>
      <c r="AG1007" s="58"/>
      <c r="AH1007" s="58">
        <f>O1007*100/$S1007</f>
        <v>0.60997941216027474</v>
      </c>
      <c r="AI1007" s="58"/>
      <c r="AJ1007" s="58">
        <f>P1007*100/$S1007</f>
        <v>0.10511178472775426</v>
      </c>
      <c r="AK1007" s="58"/>
      <c r="AL1007" s="58">
        <f>Q1007*100/$S1007</f>
        <v>12.663073278225514</v>
      </c>
      <c r="AM1007" s="58"/>
      <c r="AN1007" s="58">
        <f>R1007*100/$S1007</f>
        <v>1.1587125875500469E-2</v>
      </c>
      <c r="AO1007" s="58"/>
      <c r="AP1007" s="58">
        <f t="shared" si="1398"/>
        <v>7.8523469102721926</v>
      </c>
      <c r="AQ1007" s="55">
        <f t="shared" si="1399"/>
        <v>1.6090225563909773E-2</v>
      </c>
      <c r="AR1007" s="55">
        <f t="shared" si="1400"/>
        <v>1175.2336448598135</v>
      </c>
      <c r="AS1007" s="55">
        <f t="shared" si="1401"/>
        <v>18.909774436090228</v>
      </c>
      <c r="AT1007" s="55">
        <f t="shared" si="1402"/>
        <v>0.18334464043419268</v>
      </c>
      <c r="AU1007" s="55">
        <f t="shared" si="1403"/>
        <v>4.6651248843663273</v>
      </c>
      <c r="AV1007" s="55">
        <f t="shared" si="1404"/>
        <v>7.8551401869158894</v>
      </c>
      <c r="AW1007" s="55">
        <f t="shared" si="1405"/>
        <v>6.6838966202783295E-3</v>
      </c>
      <c r="AX1007" s="55">
        <f t="shared" si="1406"/>
        <v>17.651861528412805</v>
      </c>
      <c r="AY1007" s="58"/>
      <c r="AZ1007" s="58"/>
      <c r="BA1007" s="58"/>
      <c r="BB1007" s="58"/>
      <c r="BC1007" s="58"/>
      <c r="BD1007" s="58"/>
      <c r="BE1007" s="58"/>
      <c r="BF1007" s="58"/>
      <c r="BG1007" s="58"/>
      <c r="BH1007" s="58"/>
      <c r="BI1007" s="58"/>
      <c r="BJ1007" s="58"/>
      <c r="BK1007" s="58"/>
      <c r="BL1007" s="58"/>
      <c r="BM1007" s="58"/>
      <c r="BN1007" s="58"/>
      <c r="BO1007" s="58"/>
      <c r="BP1007" s="58"/>
      <c r="BQ1007" s="58"/>
      <c r="BR1007" s="58"/>
      <c r="BS1007" s="58"/>
      <c r="BT1007" s="58"/>
      <c r="BU1007" s="58"/>
      <c r="BV1007" s="58"/>
      <c r="BW1007" s="58"/>
      <c r="BX1007" s="58"/>
      <c r="BY1007" s="58"/>
      <c r="BZ1007" s="58"/>
      <c r="CA1007" s="58"/>
      <c r="CB1007" s="58"/>
      <c r="CC1007" s="58"/>
      <c r="CD1007" s="58"/>
      <c r="CE1007" s="58"/>
      <c r="CF1007" s="58"/>
      <c r="CG1007" s="58"/>
      <c r="CH1007" s="58"/>
      <c r="CI1007" s="58"/>
      <c r="CJ1007" s="58"/>
      <c r="CK1007" s="58"/>
      <c r="CL1007" s="58"/>
      <c r="CM1007" s="58"/>
      <c r="CN1007" s="58"/>
      <c r="CO1007" s="58"/>
      <c r="CP1007" s="58"/>
      <c r="CQ1007" s="58"/>
      <c r="CR1007" s="58"/>
      <c r="CS1007" s="58"/>
      <c r="CT1007" s="58"/>
      <c r="CU1007" s="58"/>
      <c r="CV1007" s="58"/>
      <c r="CW1007" s="58"/>
      <c r="CX1007" s="58"/>
      <c r="CY1007" s="58"/>
      <c r="CZ1007" s="58"/>
      <c r="DA1007" s="58"/>
      <c r="DB1007" s="58"/>
      <c r="DC1007" s="58"/>
      <c r="DD1007" s="58"/>
      <c r="DE1007" s="58"/>
      <c r="DF1007" s="58"/>
      <c r="DG1007" s="58"/>
      <c r="DH1007" s="58"/>
      <c r="DI1007" s="58"/>
      <c r="DJ1007" s="58"/>
      <c r="DK1007" s="58"/>
      <c r="DL1007" s="58"/>
      <c r="DM1007" s="58"/>
      <c r="DN1007" s="58"/>
      <c r="DO1007" s="58"/>
      <c r="DP1007" s="58"/>
      <c r="DQ1007" s="58"/>
      <c r="DR1007" s="58"/>
      <c r="DS1007" s="58"/>
      <c r="DT1007" s="58"/>
      <c r="DU1007" s="58"/>
      <c r="DV1007" s="58"/>
      <c r="DW1007" s="58"/>
      <c r="DX1007" s="58"/>
      <c r="DY1007" s="58"/>
      <c r="DZ1007" s="58"/>
      <c r="EA1007" s="58"/>
      <c r="EB1007" s="58"/>
      <c r="EC1007" s="58"/>
      <c r="ED1007" s="58"/>
      <c r="EE1007" s="58"/>
      <c r="EF1007" s="58"/>
      <c r="EG1007" s="58"/>
      <c r="EH1007" s="58"/>
      <c r="EI1007" s="58"/>
      <c r="EJ1007" s="58"/>
      <c r="EK1007" s="58"/>
      <c r="EL1007" s="58"/>
    </row>
    <row r="1008" spans="1:142">
      <c r="B1008" s="31" t="s">
        <v>941</v>
      </c>
      <c r="C1008" s="51" t="s">
        <v>506</v>
      </c>
      <c r="I1008" s="55">
        <v>3.8</v>
      </c>
      <c r="J1008" s="55">
        <v>3.99</v>
      </c>
      <c r="K1008" s="55">
        <v>0.53159999999999996</v>
      </c>
      <c r="L1008" s="55">
        <v>74.400000000000006</v>
      </c>
      <c r="M1008" s="55">
        <v>8.5099999999999995E-2</v>
      </c>
      <c r="N1008" s="55">
        <v>8.1900000000000001E-2</v>
      </c>
      <c r="O1008" s="55">
        <v>0.60629999999999995</v>
      </c>
      <c r="P1008" s="55">
        <v>0.02</v>
      </c>
      <c r="Q1008" s="55">
        <v>12.42</v>
      </c>
      <c r="R1008" s="55">
        <v>2.4400000000000002E-2</v>
      </c>
      <c r="S1008" s="55">
        <v>95.959400000000002</v>
      </c>
      <c r="V1008" s="58">
        <f t="shared" si="1397"/>
        <v>3.9600080867533558</v>
      </c>
      <c r="W1008" s="58"/>
      <c r="X1008" s="58">
        <f>J1008*100/$S1008</f>
        <v>4.1580084910910236</v>
      </c>
      <c r="Y1008" s="58"/>
      <c r="Z1008" s="58">
        <f>K1008*100/$S1008</f>
        <v>0.55398428918896947</v>
      </c>
      <c r="AA1008" s="58"/>
      <c r="AB1008" s="58">
        <f>L1008*100/$S1008</f>
        <v>77.532789909065713</v>
      </c>
      <c r="AC1008" s="58"/>
      <c r="AD1008" s="58">
        <f>M1008*100/$S1008</f>
        <v>8.8683338995450153E-2</v>
      </c>
      <c r="AE1008" s="58"/>
      <c r="AF1008" s="58">
        <f>N1008*100/$S1008</f>
        <v>8.5348595343447325E-2</v>
      </c>
      <c r="AG1008" s="58"/>
      <c r="AH1008" s="58">
        <f>O1008*100/$S1008</f>
        <v>0.63182971131541044</v>
      </c>
      <c r="AI1008" s="58"/>
      <c r="AJ1008" s="58">
        <f>P1008*100/$S1008</f>
        <v>2.0842147825017664E-2</v>
      </c>
      <c r="AK1008" s="58"/>
      <c r="AL1008" s="58">
        <f>Q1008*100/$S1008</f>
        <v>12.942973799335968</v>
      </c>
      <c r="AM1008" s="58"/>
      <c r="AN1008" s="58">
        <f>R1008*100/$S1008</f>
        <v>2.542742034652155E-2</v>
      </c>
      <c r="AO1008" s="58"/>
      <c r="AP1008" s="58">
        <f t="shared" si="1398"/>
        <v>8.1180165778443794</v>
      </c>
      <c r="AQ1008" s="55">
        <f t="shared" si="1399"/>
        <v>2.1328320802005012E-2</v>
      </c>
      <c r="AR1008" s="55">
        <f t="shared" si="1400"/>
        <v>874.26556991774396</v>
      </c>
      <c r="AS1008" s="55">
        <f t="shared" si="1401"/>
        <v>18.646616541353385</v>
      </c>
      <c r="AT1008" s="55">
        <f t="shared" si="1402"/>
        <v>0.13508164275111331</v>
      </c>
      <c r="AU1008" s="55">
        <f t="shared" si="1403"/>
        <v>6.4908424908424909</v>
      </c>
      <c r="AV1008" s="55">
        <f t="shared" si="1404"/>
        <v>6.2467685076380732</v>
      </c>
      <c r="AW1008" s="55">
        <f t="shared" si="1405"/>
        <v>7.1451612903225799E-3</v>
      </c>
      <c r="AX1008" s="55">
        <f t="shared" si="1406"/>
        <v>13.349633251833742</v>
      </c>
      <c r="AY1008" s="58"/>
      <c r="AZ1008" s="58"/>
      <c r="BA1008" s="58"/>
      <c r="BB1008" s="58"/>
      <c r="BC1008" s="58"/>
      <c r="BD1008" s="58"/>
      <c r="BE1008" s="58"/>
      <c r="BF1008" s="58"/>
      <c r="BG1008" s="58"/>
      <c r="BH1008" s="58"/>
      <c r="BI1008" s="58"/>
      <c r="BJ1008" s="58"/>
      <c r="BK1008" s="58"/>
      <c r="BL1008" s="58"/>
      <c r="BM1008" s="58"/>
      <c r="BN1008" s="58"/>
      <c r="BO1008" s="58"/>
      <c r="BP1008" s="58"/>
      <c r="BQ1008" s="58"/>
      <c r="BR1008" s="58"/>
      <c r="BS1008" s="58"/>
      <c r="BT1008" s="58"/>
      <c r="BU1008" s="58"/>
      <c r="BV1008" s="58"/>
      <c r="BW1008" s="58"/>
      <c r="BX1008" s="58"/>
      <c r="BY1008" s="58"/>
      <c r="BZ1008" s="58"/>
      <c r="CA1008" s="58"/>
      <c r="CB1008" s="58"/>
      <c r="CC1008" s="58"/>
      <c r="CD1008" s="58"/>
      <c r="CE1008" s="58"/>
      <c r="CF1008" s="58"/>
      <c r="CG1008" s="58"/>
      <c r="CH1008" s="58"/>
      <c r="CI1008" s="58"/>
      <c r="CJ1008" s="58"/>
      <c r="CK1008" s="58"/>
      <c r="CL1008" s="58"/>
      <c r="CM1008" s="58"/>
      <c r="CN1008" s="58"/>
      <c r="CO1008" s="58"/>
      <c r="CP1008" s="58"/>
      <c r="CQ1008" s="58"/>
      <c r="CR1008" s="58"/>
      <c r="CS1008" s="58"/>
      <c r="CT1008" s="58"/>
      <c r="CU1008" s="58"/>
      <c r="CV1008" s="58"/>
      <c r="CW1008" s="58"/>
      <c r="CX1008" s="58"/>
      <c r="CY1008" s="58"/>
      <c r="CZ1008" s="58"/>
      <c r="DA1008" s="58"/>
      <c r="DB1008" s="58"/>
      <c r="DC1008" s="58"/>
      <c r="DD1008" s="58"/>
      <c r="DE1008" s="58"/>
      <c r="DF1008" s="58"/>
      <c r="DG1008" s="58"/>
      <c r="DH1008" s="58"/>
      <c r="DI1008" s="58"/>
      <c r="DJ1008" s="58"/>
      <c r="DK1008" s="58"/>
      <c r="DL1008" s="58"/>
      <c r="DM1008" s="58"/>
      <c r="DN1008" s="58"/>
      <c r="DO1008" s="58"/>
      <c r="DP1008" s="58"/>
      <c r="DQ1008" s="58"/>
      <c r="DR1008" s="58"/>
      <c r="DS1008" s="58"/>
      <c r="DT1008" s="58"/>
      <c r="DU1008" s="58"/>
      <c r="DV1008" s="58"/>
      <c r="DW1008" s="58"/>
      <c r="DX1008" s="58"/>
      <c r="DY1008" s="58"/>
      <c r="DZ1008" s="58"/>
      <c r="EA1008" s="58"/>
      <c r="EB1008" s="58"/>
      <c r="EC1008" s="58"/>
      <c r="ED1008" s="58"/>
      <c r="EE1008" s="58"/>
      <c r="EF1008" s="58"/>
      <c r="EG1008" s="58"/>
      <c r="EH1008" s="58"/>
      <c r="EI1008" s="58"/>
      <c r="EJ1008" s="58"/>
      <c r="EK1008" s="58"/>
      <c r="EL1008" s="58"/>
    </row>
    <row r="1009" spans="1:142">
      <c r="B1009" s="31" t="s">
        <v>942</v>
      </c>
      <c r="C1009" s="51" t="s">
        <v>506</v>
      </c>
      <c r="I1009" s="55">
        <v>3.72</v>
      </c>
      <c r="J1009" s="55">
        <v>4.05</v>
      </c>
      <c r="K1009" s="55">
        <v>0.53800000000000003</v>
      </c>
      <c r="L1009" s="55">
        <v>74.92</v>
      </c>
      <c r="M1009" s="55">
        <v>9.6000000000000002E-2</v>
      </c>
      <c r="N1009" s="55">
        <v>0.1076</v>
      </c>
      <c r="O1009" s="55">
        <v>0.62090000000000001</v>
      </c>
      <c r="P1009" s="55">
        <v>0.13739999999999999</v>
      </c>
      <c r="Q1009" s="55">
        <v>12.38</v>
      </c>
      <c r="R1009" s="55">
        <v>6.4999999999999997E-3</v>
      </c>
      <c r="S1009" s="55">
        <v>96.576499999999996</v>
      </c>
      <c r="V1009" s="58">
        <f t="shared" si="1397"/>
        <v>3.8518687258287474</v>
      </c>
      <c r="W1009" s="58"/>
      <c r="X1009" s="58">
        <f>J1009*100/$S1009</f>
        <v>4.1935667579587168</v>
      </c>
      <c r="Y1009" s="58"/>
      <c r="Z1009" s="58">
        <f>K1009*100/$S1009</f>
        <v>0.55707133723007152</v>
      </c>
      <c r="AA1009" s="58"/>
      <c r="AB1009" s="58">
        <f>L1009*100/$S1009</f>
        <v>77.575807779325203</v>
      </c>
      <c r="AC1009" s="58"/>
      <c r="AD1009" s="58">
        <f>M1009*100/$S1009</f>
        <v>9.9403063892354759E-2</v>
      </c>
      <c r="AE1009" s="58"/>
      <c r="AF1009" s="58">
        <f>N1009*100/$S1009</f>
        <v>0.11141426744601431</v>
      </c>
      <c r="AG1009" s="58"/>
      <c r="AH1009" s="58">
        <f>O1009*100/$S1009</f>
        <v>0.64291002469544878</v>
      </c>
      <c r="AI1009" s="58"/>
      <c r="AJ1009" s="58">
        <f>P1009*100/$S1009</f>
        <v>0.14227063519593278</v>
      </c>
      <c r="AK1009" s="58"/>
      <c r="AL1009" s="58">
        <f>Q1009*100/$S1009</f>
        <v>12.818853447784917</v>
      </c>
      <c r="AM1009" s="58"/>
      <c r="AN1009" s="58">
        <f>R1009*100/$S1009</f>
        <v>6.7304157843781874E-3</v>
      </c>
      <c r="AO1009" s="58"/>
      <c r="AP1009" s="58">
        <f t="shared" si="1398"/>
        <v>8.0454354837874646</v>
      </c>
      <c r="AQ1009" s="55">
        <f t="shared" si="1399"/>
        <v>2.3703703703703703E-2</v>
      </c>
      <c r="AR1009" s="55">
        <f t="shared" si="1400"/>
        <v>780.41666666666674</v>
      </c>
      <c r="AS1009" s="55">
        <f t="shared" si="1401"/>
        <v>18.498765432098764</v>
      </c>
      <c r="AT1009" s="55">
        <f t="shared" si="1402"/>
        <v>0.1732968271863424</v>
      </c>
      <c r="AU1009" s="55">
        <f t="shared" si="1403"/>
        <v>5</v>
      </c>
      <c r="AV1009" s="55">
        <f t="shared" si="1404"/>
        <v>5.604166666666667</v>
      </c>
      <c r="AW1009" s="55">
        <f t="shared" si="1405"/>
        <v>7.1809930592632142E-3</v>
      </c>
      <c r="AX1009" s="55">
        <f t="shared" si="1406"/>
        <v>16.666666666666664</v>
      </c>
      <c r="AY1009" s="58"/>
      <c r="AZ1009" s="58"/>
      <c r="BA1009" s="58"/>
      <c r="BB1009" s="58"/>
      <c r="BC1009" s="58"/>
      <c r="BD1009" s="58"/>
      <c r="BE1009" s="58"/>
      <c r="BF1009" s="58"/>
      <c r="BG1009" s="58"/>
      <c r="BH1009" s="58"/>
      <c r="BI1009" s="58"/>
      <c r="BJ1009" s="58"/>
      <c r="BK1009" s="58"/>
      <c r="BL1009" s="58"/>
      <c r="BM1009" s="58"/>
      <c r="BN1009" s="58"/>
      <c r="BO1009" s="58"/>
      <c r="BP1009" s="58"/>
      <c r="BQ1009" s="58"/>
      <c r="BR1009" s="58"/>
      <c r="BS1009" s="58"/>
      <c r="BT1009" s="58"/>
      <c r="BU1009" s="58"/>
      <c r="BV1009" s="58"/>
      <c r="BW1009" s="58"/>
      <c r="BX1009" s="58"/>
      <c r="BY1009" s="58"/>
      <c r="BZ1009" s="58"/>
      <c r="CA1009" s="58"/>
      <c r="CB1009" s="58"/>
      <c r="CC1009" s="58"/>
      <c r="CD1009" s="58"/>
      <c r="CE1009" s="58"/>
      <c r="CF1009" s="58"/>
      <c r="CG1009" s="58"/>
      <c r="CH1009" s="58"/>
      <c r="CI1009" s="58"/>
      <c r="CJ1009" s="58"/>
      <c r="CK1009" s="58"/>
      <c r="CL1009" s="58"/>
      <c r="CM1009" s="58"/>
      <c r="CN1009" s="58"/>
      <c r="CO1009" s="58"/>
      <c r="CP1009" s="58"/>
      <c r="CQ1009" s="58"/>
      <c r="CR1009" s="58"/>
      <c r="CS1009" s="58"/>
      <c r="CT1009" s="58"/>
      <c r="CU1009" s="58"/>
      <c r="CV1009" s="58"/>
      <c r="CW1009" s="58"/>
      <c r="CX1009" s="58"/>
      <c r="CY1009" s="58"/>
      <c r="CZ1009" s="58"/>
      <c r="DA1009" s="58"/>
      <c r="DB1009" s="58"/>
      <c r="DC1009" s="58"/>
      <c r="DD1009" s="58"/>
      <c r="DE1009" s="58"/>
      <c r="DF1009" s="58"/>
      <c r="DG1009" s="58"/>
      <c r="DH1009" s="58"/>
      <c r="DI1009" s="58"/>
      <c r="DJ1009" s="58"/>
      <c r="DK1009" s="58"/>
      <c r="DL1009" s="58"/>
      <c r="DM1009" s="58"/>
      <c r="DN1009" s="58"/>
      <c r="DO1009" s="58"/>
      <c r="DP1009" s="58"/>
      <c r="DQ1009" s="58"/>
      <c r="DR1009" s="58"/>
      <c r="DS1009" s="58"/>
      <c r="DT1009" s="58"/>
      <c r="DU1009" s="58"/>
      <c r="DV1009" s="58"/>
      <c r="DW1009" s="58"/>
      <c r="DX1009" s="58"/>
      <c r="DY1009" s="58"/>
      <c r="DZ1009" s="58"/>
      <c r="EA1009" s="58"/>
      <c r="EB1009" s="58"/>
      <c r="EC1009" s="58"/>
      <c r="ED1009" s="58"/>
      <c r="EE1009" s="58"/>
      <c r="EF1009" s="58"/>
      <c r="EG1009" s="58"/>
      <c r="EH1009" s="58"/>
      <c r="EI1009" s="58"/>
      <c r="EJ1009" s="58"/>
      <c r="EK1009" s="58"/>
      <c r="EL1009" s="58"/>
    </row>
    <row r="1010" spans="1:142">
      <c r="B1010" s="31" t="s">
        <v>943</v>
      </c>
      <c r="C1010" s="51" t="s">
        <v>506</v>
      </c>
      <c r="I1010" s="55">
        <v>3.7</v>
      </c>
      <c r="J1010" s="55">
        <v>4</v>
      </c>
      <c r="K1010" s="55">
        <v>0.47470000000000001</v>
      </c>
      <c r="L1010" s="55">
        <v>75.19</v>
      </c>
      <c r="M1010" s="55">
        <v>6.6299999999999998E-2</v>
      </c>
      <c r="N1010" s="55">
        <v>7.3599999999999999E-2</v>
      </c>
      <c r="O1010" s="55">
        <v>0.64890000000000003</v>
      </c>
      <c r="P1010" s="55">
        <v>6.0999999999999999E-2</v>
      </c>
      <c r="Q1010" s="55">
        <v>12.25</v>
      </c>
      <c r="R1010" s="55">
        <v>0</v>
      </c>
      <c r="S1010" s="55">
        <v>96.464600000000004</v>
      </c>
      <c r="V1010" s="58">
        <f t="shared" si="1397"/>
        <v>3.8356039417568724</v>
      </c>
      <c r="W1010" s="58"/>
      <c r="X1010" s="58">
        <f>J1010*100/$S1010</f>
        <v>4.1465988559533757</v>
      </c>
      <c r="Y1010" s="58"/>
      <c r="Z1010" s="58">
        <f>K1010*100/$S1010</f>
        <v>0.49209761923026685</v>
      </c>
      <c r="AA1010" s="58"/>
      <c r="AB1010" s="58">
        <f>L1010*100/$S1010</f>
        <v>77.945691994783573</v>
      </c>
      <c r="AC1010" s="58"/>
      <c r="AD1010" s="58">
        <f>M1010*100/$S1010</f>
        <v>6.8729876037427196E-2</v>
      </c>
      <c r="AE1010" s="58"/>
      <c r="AF1010" s="58">
        <f>N1010*100/$S1010</f>
        <v>7.6297418949542103E-2</v>
      </c>
      <c r="AG1010" s="58"/>
      <c r="AH1010" s="58">
        <f>O1010*100/$S1010</f>
        <v>0.67268199940703632</v>
      </c>
      <c r="AI1010" s="58"/>
      <c r="AJ1010" s="58">
        <f>P1010*100/$S1010</f>
        <v>6.323563255328897E-2</v>
      </c>
      <c r="AK1010" s="58"/>
      <c r="AL1010" s="58">
        <f>Q1010*100/$S1010</f>
        <v>12.698958996357213</v>
      </c>
      <c r="AM1010" s="58"/>
      <c r="AN1010" s="58">
        <f>R1010*100/$S1010</f>
        <v>0</v>
      </c>
      <c r="AO1010" s="58"/>
      <c r="AP1010" s="58">
        <f t="shared" si="1398"/>
        <v>7.9822027977102481</v>
      </c>
      <c r="AQ1010" s="55">
        <f t="shared" si="1399"/>
        <v>1.6574999999999999E-2</v>
      </c>
      <c r="AR1010" s="55">
        <f t="shared" si="1400"/>
        <v>1134.0874811463048</v>
      </c>
      <c r="AS1010" s="55">
        <f t="shared" si="1401"/>
        <v>18.797499999999999</v>
      </c>
      <c r="AT1010" s="55">
        <f t="shared" si="1402"/>
        <v>0.11342271536446293</v>
      </c>
      <c r="AU1010" s="55">
        <f t="shared" si="1403"/>
        <v>6.4497282608695654</v>
      </c>
      <c r="AV1010" s="55">
        <f t="shared" si="1404"/>
        <v>7.1598793363499249</v>
      </c>
      <c r="AW1010" s="55">
        <f t="shared" si="1405"/>
        <v>6.3133395398324247E-3</v>
      </c>
      <c r="AX1010" s="55">
        <f t="shared" si="1406"/>
        <v>13.423308407805944</v>
      </c>
      <c r="AY1010" s="58"/>
      <c r="AZ1010" s="58"/>
      <c r="BA1010" s="58"/>
      <c r="BB1010" s="58"/>
      <c r="BC1010" s="58"/>
      <c r="BD1010" s="58"/>
      <c r="BE1010" s="58"/>
      <c r="BF1010" s="58"/>
      <c r="BG1010" s="58"/>
      <c r="BH1010" s="58"/>
      <c r="BI1010" s="58"/>
      <c r="BJ1010" s="58"/>
      <c r="BK1010" s="58"/>
      <c r="BL1010" s="58"/>
      <c r="BM1010" s="58"/>
      <c r="BN1010" s="58"/>
      <c r="BO1010" s="58"/>
      <c r="BP1010" s="58"/>
      <c r="BQ1010" s="58"/>
      <c r="BR1010" s="58"/>
      <c r="BS1010" s="58"/>
      <c r="BT1010" s="58"/>
      <c r="BU1010" s="58"/>
      <c r="BV1010" s="58"/>
      <c r="BW1010" s="58"/>
      <c r="BX1010" s="58"/>
      <c r="BY1010" s="58"/>
      <c r="BZ1010" s="58"/>
      <c r="CA1010" s="58"/>
      <c r="CB1010" s="58"/>
      <c r="CC1010" s="58"/>
      <c r="CD1010" s="58"/>
      <c r="CE1010" s="58"/>
      <c r="CF1010" s="58"/>
      <c r="CG1010" s="58"/>
      <c r="CH1010" s="58"/>
      <c r="CI1010" s="58"/>
      <c r="CJ1010" s="58"/>
      <c r="CK1010" s="58"/>
      <c r="CL1010" s="58"/>
      <c r="CM1010" s="58"/>
      <c r="CN1010" s="58"/>
      <c r="CO1010" s="58"/>
      <c r="CP1010" s="58"/>
      <c r="CQ1010" s="58"/>
      <c r="CR1010" s="58"/>
      <c r="CS1010" s="58"/>
      <c r="CT1010" s="58"/>
      <c r="CU1010" s="58"/>
      <c r="CV1010" s="58"/>
      <c r="CW1010" s="58"/>
      <c r="CX1010" s="58"/>
      <c r="CY1010" s="58"/>
      <c r="CZ1010" s="58"/>
      <c r="DA1010" s="58"/>
      <c r="DB1010" s="58"/>
      <c r="DC1010" s="58"/>
      <c r="DD1010" s="58"/>
      <c r="DE1010" s="58"/>
      <c r="DF1010" s="58"/>
      <c r="DG1010" s="58"/>
      <c r="DH1010" s="58"/>
      <c r="DI1010" s="58"/>
      <c r="DJ1010" s="58"/>
      <c r="DK1010" s="58"/>
      <c r="DL1010" s="58"/>
      <c r="DM1010" s="58"/>
      <c r="DN1010" s="58"/>
      <c r="DO1010" s="58"/>
      <c r="DP1010" s="58"/>
      <c r="DQ1010" s="58"/>
      <c r="DR1010" s="58"/>
      <c r="DS1010" s="58"/>
      <c r="DT1010" s="58"/>
      <c r="DU1010" s="58"/>
      <c r="DV1010" s="58"/>
      <c r="DW1010" s="58"/>
      <c r="DX1010" s="58"/>
      <c r="DY1010" s="58"/>
      <c r="DZ1010" s="58"/>
      <c r="EA1010" s="58"/>
      <c r="EB1010" s="58"/>
      <c r="EC1010" s="58"/>
      <c r="ED1010" s="58"/>
      <c r="EE1010" s="58"/>
      <c r="EF1010" s="58"/>
      <c r="EG1010" s="58"/>
      <c r="EH1010" s="58"/>
      <c r="EI1010" s="58"/>
      <c r="EJ1010" s="58"/>
      <c r="EK1010" s="58"/>
      <c r="EL1010" s="58"/>
    </row>
    <row r="1011" spans="1:142">
      <c r="B1011" s="31" t="s">
        <v>944</v>
      </c>
      <c r="C1011" s="51" t="s">
        <v>506</v>
      </c>
      <c r="I1011" s="55">
        <v>3.63</v>
      </c>
      <c r="J1011" s="55">
        <v>4.13</v>
      </c>
      <c r="K1011" s="55">
        <v>0.50649999999999995</v>
      </c>
      <c r="L1011" s="55">
        <v>75.09</v>
      </c>
      <c r="M1011" s="55">
        <v>9.5000000000000001E-2</v>
      </c>
      <c r="N1011" s="55">
        <v>4.8000000000000001E-2</v>
      </c>
      <c r="O1011" s="55">
        <v>0.64910000000000001</v>
      </c>
      <c r="P1011" s="55">
        <v>9.5299999999999996E-2</v>
      </c>
      <c r="Q1011" s="55">
        <v>12.28</v>
      </c>
      <c r="R1011" s="55">
        <v>2.3E-3</v>
      </c>
      <c r="S1011" s="55">
        <v>96.526200000000003</v>
      </c>
      <c r="V1011" s="58">
        <f t="shared" si="1397"/>
        <v>3.7606370083977199</v>
      </c>
      <c r="W1011" s="58"/>
      <c r="X1011" s="58">
        <f>J1011*100/$S1011</f>
        <v>4.2786310866894173</v>
      </c>
      <c r="Y1011" s="58"/>
      <c r="Z1011" s="58">
        <f>K1011*100/$S1011</f>
        <v>0.52472800130948893</v>
      </c>
      <c r="AA1011" s="58"/>
      <c r="AB1011" s="58">
        <f>L1011*100/$S1011</f>
        <v>77.792350677847054</v>
      </c>
      <c r="AC1011" s="58"/>
      <c r="AD1011" s="58">
        <f>M1011*100/$S1011</f>
        <v>9.8418874875422419E-2</v>
      </c>
      <c r="AE1011" s="58"/>
      <c r="AF1011" s="58">
        <f>N1011*100/$S1011</f>
        <v>4.9727431516002903E-2</v>
      </c>
      <c r="AG1011" s="58"/>
      <c r="AH1011" s="58">
        <f>O1011*100/$S1011</f>
        <v>0.67245991243828096</v>
      </c>
      <c r="AI1011" s="58"/>
      <c r="AJ1011" s="58">
        <f>P1011*100/$S1011</f>
        <v>9.8729671322397433E-2</v>
      </c>
      <c r="AK1011" s="58"/>
      <c r="AL1011" s="58">
        <f>Q1011*100/$S1011</f>
        <v>12.721934562844076</v>
      </c>
      <c r="AM1011" s="58"/>
      <c r="AN1011" s="58">
        <f>R1011*100/$S1011</f>
        <v>2.3827727601418059E-3</v>
      </c>
      <c r="AO1011" s="58"/>
      <c r="AP1011" s="58">
        <f t="shared" si="1398"/>
        <v>8.039268095087138</v>
      </c>
      <c r="AQ1011" s="55">
        <f t="shared" si="1399"/>
        <v>2.300242130750605E-2</v>
      </c>
      <c r="AR1011" s="55">
        <f t="shared" si="1400"/>
        <v>790.42105263157907</v>
      </c>
      <c r="AS1011" s="55">
        <f t="shared" si="1401"/>
        <v>18.181598062953995</v>
      </c>
      <c r="AT1011" s="55">
        <f t="shared" si="1402"/>
        <v>7.3948544138037281E-2</v>
      </c>
      <c r="AU1011" s="55">
        <f t="shared" si="1403"/>
        <v>10.552083333333332</v>
      </c>
      <c r="AV1011" s="55">
        <f t="shared" si="1404"/>
        <v>5.3315789473684205</v>
      </c>
      <c r="AW1011" s="55">
        <f t="shared" si="1405"/>
        <v>6.7452390464775589E-3</v>
      </c>
      <c r="AX1011" s="55">
        <f t="shared" si="1406"/>
        <v>8.6564472497745726</v>
      </c>
      <c r="AY1011" s="58"/>
      <c r="AZ1011" s="58"/>
      <c r="BA1011" s="58"/>
      <c r="BB1011" s="58"/>
      <c r="BC1011" s="58"/>
      <c r="BD1011" s="58"/>
      <c r="BE1011" s="58"/>
      <c r="BF1011" s="58"/>
      <c r="BG1011" s="58"/>
      <c r="BH1011" s="58"/>
      <c r="BI1011" s="58"/>
      <c r="BJ1011" s="58"/>
      <c r="BK1011" s="58"/>
      <c r="BL1011" s="58"/>
      <c r="BM1011" s="58"/>
      <c r="BN1011" s="58"/>
      <c r="BO1011" s="58"/>
      <c r="BP1011" s="58"/>
      <c r="BQ1011" s="58"/>
      <c r="BR1011" s="58"/>
      <c r="BS1011" s="58"/>
      <c r="BT1011" s="58"/>
      <c r="BU1011" s="58"/>
      <c r="BV1011" s="58"/>
      <c r="BW1011" s="58"/>
      <c r="BX1011" s="58"/>
      <c r="BY1011" s="58"/>
      <c r="BZ1011" s="58"/>
      <c r="CA1011" s="58"/>
      <c r="CB1011" s="58"/>
      <c r="CC1011" s="58"/>
      <c r="CD1011" s="58"/>
      <c r="CE1011" s="58"/>
      <c r="CF1011" s="58"/>
      <c r="CG1011" s="58"/>
      <c r="CH1011" s="58"/>
      <c r="CI1011" s="58"/>
      <c r="CJ1011" s="58"/>
      <c r="CK1011" s="58"/>
      <c r="CL1011" s="58"/>
      <c r="CM1011" s="58"/>
      <c r="CN1011" s="58"/>
      <c r="CO1011" s="58"/>
      <c r="CP1011" s="58"/>
      <c r="CQ1011" s="58"/>
      <c r="CR1011" s="58"/>
      <c r="CS1011" s="58"/>
      <c r="CT1011" s="58"/>
      <c r="CU1011" s="58"/>
      <c r="CV1011" s="58"/>
      <c r="CW1011" s="58"/>
      <c r="CX1011" s="58"/>
      <c r="CY1011" s="58"/>
      <c r="CZ1011" s="58"/>
      <c r="DA1011" s="58"/>
      <c r="DB1011" s="58"/>
      <c r="DC1011" s="58"/>
      <c r="DD1011" s="58"/>
      <c r="DE1011" s="58"/>
      <c r="DF1011" s="58"/>
      <c r="DG1011" s="58"/>
      <c r="DH1011" s="58"/>
      <c r="DI1011" s="58"/>
      <c r="DJ1011" s="58"/>
      <c r="DK1011" s="58"/>
      <c r="DL1011" s="58"/>
      <c r="DM1011" s="58"/>
      <c r="DN1011" s="58"/>
      <c r="DO1011" s="58"/>
      <c r="DP1011" s="58"/>
      <c r="DQ1011" s="58"/>
      <c r="DR1011" s="58"/>
      <c r="DS1011" s="58"/>
      <c r="DT1011" s="58"/>
      <c r="DU1011" s="58"/>
      <c r="DV1011" s="58"/>
      <c r="DW1011" s="58"/>
      <c r="DX1011" s="58"/>
      <c r="DY1011" s="58"/>
      <c r="DZ1011" s="58"/>
      <c r="EA1011" s="58"/>
      <c r="EB1011" s="58"/>
      <c r="EC1011" s="58"/>
      <c r="ED1011" s="58"/>
      <c r="EE1011" s="58"/>
      <c r="EF1011" s="58"/>
      <c r="EG1011" s="58"/>
      <c r="EH1011" s="58"/>
      <c r="EI1011" s="58"/>
      <c r="EJ1011" s="58"/>
      <c r="EK1011" s="58"/>
      <c r="EL1011" s="58"/>
    </row>
    <row r="1012" spans="1:142">
      <c r="B1012" s="31" t="s">
        <v>945</v>
      </c>
      <c r="C1012" s="51" t="s">
        <v>506</v>
      </c>
      <c r="I1012" s="55">
        <v>3.78</v>
      </c>
      <c r="J1012" s="55">
        <v>4.04</v>
      </c>
      <c r="K1012" s="55">
        <v>0.5272</v>
      </c>
      <c r="L1012" s="55">
        <v>75.239999999999995</v>
      </c>
      <c r="M1012" s="55">
        <v>7.6799999999999993E-2</v>
      </c>
      <c r="N1012" s="55">
        <v>8.3900000000000002E-2</v>
      </c>
      <c r="O1012" s="55">
        <v>0.61329999999999996</v>
      </c>
      <c r="P1012" s="55">
        <v>1.72E-2</v>
      </c>
      <c r="Q1012" s="55">
        <v>12.34</v>
      </c>
      <c r="R1012" s="55">
        <v>1.8599999999999998E-2</v>
      </c>
      <c r="S1012" s="55">
        <v>96.737099999999998</v>
      </c>
      <c r="V1012" s="58">
        <f t="shared" si="1397"/>
        <v>3.9074977438852314</v>
      </c>
      <c r="W1012" s="58"/>
      <c r="X1012" s="58">
        <f>J1012*100/$S1012</f>
        <v>4.1762674299725751</v>
      </c>
      <c r="Y1012" s="58"/>
      <c r="Z1012" s="58">
        <f>K1012*100/$S1012</f>
        <v>0.54498222502018356</v>
      </c>
      <c r="AA1012" s="58"/>
      <c r="AB1012" s="58">
        <f>L1012*100/$S1012</f>
        <v>77.777812235429835</v>
      </c>
      <c r="AC1012" s="58"/>
      <c r="AD1012" s="58">
        <f>M1012*100/$S1012</f>
        <v>7.9390430351953908E-2</v>
      </c>
      <c r="AE1012" s="58"/>
      <c r="AF1012" s="58">
        <f>N1012*100/$S1012</f>
        <v>8.6729910241262156E-2</v>
      </c>
      <c r="AG1012" s="58"/>
      <c r="AH1012" s="58">
        <f>O1012*100/$S1012</f>
        <v>0.6339863402975694</v>
      </c>
      <c r="AI1012" s="58"/>
      <c r="AJ1012" s="58">
        <f>P1012*100/$S1012</f>
        <v>1.7780148464239677E-2</v>
      </c>
      <c r="AK1012" s="58"/>
      <c r="AL1012" s="58">
        <f>Q1012*100/$S1012</f>
        <v>12.756222793530094</v>
      </c>
      <c r="AM1012" s="58"/>
      <c r="AN1012" s="58">
        <f>R1012*100/$S1012</f>
        <v>1.9227369850863835E-2</v>
      </c>
      <c r="AO1012" s="58"/>
      <c r="AP1012" s="58">
        <f t="shared" si="1398"/>
        <v>8.083765173857806</v>
      </c>
      <c r="AQ1012" s="55">
        <f t="shared" si="1399"/>
        <v>1.9009900990099013E-2</v>
      </c>
      <c r="AR1012" s="55">
        <f t="shared" si="1400"/>
        <v>979.68749999999989</v>
      </c>
      <c r="AS1012" s="55">
        <f t="shared" si="1401"/>
        <v>18.623762376237622</v>
      </c>
      <c r="AT1012" s="55">
        <f t="shared" si="1402"/>
        <v>0.13680091309310291</v>
      </c>
      <c r="AU1012" s="55">
        <f t="shared" si="1403"/>
        <v>6.2836710369487472</v>
      </c>
      <c r="AV1012" s="55">
        <f t="shared" si="1404"/>
        <v>6.864583333333333</v>
      </c>
      <c r="AW1012" s="55">
        <f t="shared" si="1405"/>
        <v>7.0069112174375335E-3</v>
      </c>
      <c r="AX1012" s="55">
        <f t="shared" si="1406"/>
        <v>13.729340533464246</v>
      </c>
      <c r="AY1012" s="58"/>
      <c r="AZ1012" s="58"/>
      <c r="BA1012" s="58"/>
      <c r="BB1012" s="58"/>
      <c r="BC1012" s="58"/>
      <c r="BD1012" s="58"/>
      <c r="BE1012" s="58"/>
      <c r="BF1012" s="58"/>
      <c r="BG1012" s="58"/>
      <c r="BH1012" s="58"/>
      <c r="BI1012" s="58"/>
      <c r="BJ1012" s="58"/>
      <c r="BK1012" s="58"/>
      <c r="BL1012" s="58"/>
      <c r="BM1012" s="58"/>
      <c r="BN1012" s="58"/>
      <c r="BO1012" s="58"/>
      <c r="BP1012" s="58"/>
      <c r="BQ1012" s="58"/>
      <c r="BR1012" s="58"/>
      <c r="BS1012" s="58"/>
      <c r="BT1012" s="58"/>
      <c r="BU1012" s="58"/>
      <c r="BV1012" s="58"/>
      <c r="BW1012" s="58"/>
      <c r="BX1012" s="58"/>
      <c r="BY1012" s="58"/>
      <c r="BZ1012" s="58"/>
      <c r="CA1012" s="58"/>
      <c r="CB1012" s="58"/>
      <c r="CC1012" s="58"/>
      <c r="CD1012" s="58"/>
      <c r="CE1012" s="58"/>
      <c r="CF1012" s="58"/>
      <c r="CG1012" s="58"/>
      <c r="CH1012" s="58"/>
      <c r="CI1012" s="58"/>
      <c r="CJ1012" s="58"/>
      <c r="CK1012" s="58"/>
      <c r="CL1012" s="58"/>
      <c r="CM1012" s="58"/>
      <c r="CN1012" s="58"/>
      <c r="CO1012" s="58"/>
      <c r="CP1012" s="58"/>
      <c r="CQ1012" s="58"/>
      <c r="CR1012" s="58"/>
      <c r="CS1012" s="58"/>
      <c r="CT1012" s="58"/>
      <c r="CU1012" s="58"/>
      <c r="CV1012" s="58"/>
      <c r="CW1012" s="58"/>
      <c r="CX1012" s="58"/>
      <c r="CY1012" s="58"/>
      <c r="CZ1012" s="58"/>
      <c r="DA1012" s="58"/>
      <c r="DB1012" s="58"/>
      <c r="DC1012" s="58"/>
      <c r="DD1012" s="58"/>
      <c r="DE1012" s="58"/>
      <c r="DF1012" s="58"/>
      <c r="DG1012" s="58"/>
      <c r="DH1012" s="58"/>
      <c r="DI1012" s="58"/>
      <c r="DJ1012" s="58"/>
      <c r="DK1012" s="58"/>
      <c r="DL1012" s="58"/>
      <c r="DM1012" s="58"/>
      <c r="DN1012" s="58"/>
      <c r="DO1012" s="58"/>
      <c r="DP1012" s="58"/>
      <c r="DQ1012" s="58"/>
      <c r="DR1012" s="58"/>
      <c r="DS1012" s="58"/>
      <c r="DT1012" s="58"/>
      <c r="DU1012" s="58"/>
      <c r="DV1012" s="58"/>
      <c r="DW1012" s="58"/>
      <c r="DX1012" s="58"/>
      <c r="DY1012" s="58"/>
      <c r="DZ1012" s="58"/>
      <c r="EA1012" s="58"/>
      <c r="EB1012" s="58"/>
      <c r="EC1012" s="58"/>
      <c r="ED1012" s="58"/>
      <c r="EE1012" s="58"/>
      <c r="EF1012" s="58"/>
      <c r="EG1012" s="58"/>
      <c r="EH1012" s="58"/>
      <c r="EI1012" s="58"/>
      <c r="EJ1012" s="58"/>
      <c r="EK1012" s="58"/>
      <c r="EL1012" s="58"/>
    </row>
    <row r="1013" spans="1:142">
      <c r="B1013" s="31" t="s">
        <v>946</v>
      </c>
      <c r="C1013" s="51" t="s">
        <v>506</v>
      </c>
      <c r="I1013" s="55">
        <v>3.74</v>
      </c>
      <c r="J1013" s="55">
        <v>3.93</v>
      </c>
      <c r="K1013" s="55">
        <v>0.50639999999999996</v>
      </c>
      <c r="L1013" s="55">
        <v>75.430000000000007</v>
      </c>
      <c r="M1013" s="55">
        <v>7.7299999999999994E-2</v>
      </c>
      <c r="N1013" s="55">
        <v>6.3399999999999998E-2</v>
      </c>
      <c r="O1013" s="55">
        <v>0.56830000000000003</v>
      </c>
      <c r="P1013" s="55">
        <v>6.3700000000000007E-2</v>
      </c>
      <c r="Q1013" s="55">
        <v>12.23</v>
      </c>
      <c r="R1013" s="55">
        <v>2.9700000000000001E-2</v>
      </c>
      <c r="S1013" s="55">
        <v>96.638900000000007</v>
      </c>
      <c r="V1013" s="58">
        <f t="shared" si="1397"/>
        <v>3.8700771635438729</v>
      </c>
      <c r="W1013" s="58"/>
      <c r="X1013" s="58">
        <f>J1013*100/$S1013</f>
        <v>4.0666853616918237</v>
      </c>
      <c r="Y1013" s="58"/>
      <c r="Z1013" s="58">
        <f>K1013*100/$S1013</f>
        <v>0.52401258706380127</v>
      </c>
      <c r="AA1013" s="58"/>
      <c r="AB1013" s="58">
        <f>L1013*100/$S1013</f>
        <v>78.053454664736464</v>
      </c>
      <c r="AC1013" s="58"/>
      <c r="AD1013" s="58">
        <f>M1013*100/$S1013</f>
        <v>7.9988493246508377E-2</v>
      </c>
      <c r="AE1013" s="58"/>
      <c r="AF1013" s="58">
        <f>N1013*100/$S1013</f>
        <v>6.5605051382000415E-2</v>
      </c>
      <c r="AG1013" s="58"/>
      <c r="AH1013" s="58">
        <f>O1013*100/$S1013</f>
        <v>0.58806546846042329</v>
      </c>
      <c r="AI1013" s="58"/>
      <c r="AJ1013" s="58">
        <f>P1013*100/$S1013</f>
        <v>6.5915485379076127E-2</v>
      </c>
      <c r="AK1013" s="58"/>
      <c r="AL1013" s="58">
        <f>Q1013*100/$S1013</f>
        <v>12.655359280786515</v>
      </c>
      <c r="AM1013" s="58"/>
      <c r="AN1013" s="58">
        <f>R1013*100/$S1013</f>
        <v>3.0732965710495462E-2</v>
      </c>
      <c r="AO1013" s="58"/>
      <c r="AP1013" s="58">
        <f>V1013+X1013</f>
        <v>7.9367625252356966</v>
      </c>
      <c r="AQ1013" s="55">
        <f>AD1013/X1013</f>
        <v>1.9669211195928751E-2</v>
      </c>
      <c r="AR1013" s="55">
        <f>AB1013/AD1013</f>
        <v>975.80853816300157</v>
      </c>
      <c r="AS1013" s="55">
        <f>AB1013/X1013</f>
        <v>19.193384223918578</v>
      </c>
      <c r="AT1013" s="55">
        <f>AF1013/AH1013</f>
        <v>0.11156079535456624</v>
      </c>
      <c r="AU1013" s="55">
        <f>Z1013/AF1013</f>
        <v>7.987381703470029</v>
      </c>
      <c r="AV1013" s="55">
        <f>Z1013/AD1013</f>
        <v>6.5510996119016811</v>
      </c>
      <c r="AW1013" s="55">
        <f>Z1013/AB1013</f>
        <v>6.7135092138406443E-3</v>
      </c>
      <c r="AX1013" s="55">
        <f>AF1013/(Z1013+AF1013)*100</f>
        <v>11.126711126711129</v>
      </c>
      <c r="AY1013" s="58"/>
      <c r="AZ1013" s="58"/>
      <c r="BA1013" s="58"/>
      <c r="BB1013" s="58"/>
      <c r="BC1013" s="58"/>
      <c r="BD1013" s="58"/>
      <c r="BE1013" s="58"/>
      <c r="BF1013" s="58"/>
      <c r="BG1013" s="58"/>
      <c r="BH1013" s="58"/>
      <c r="BI1013" s="58"/>
      <c r="BJ1013" s="58"/>
      <c r="BK1013" s="58"/>
      <c r="BL1013" s="58"/>
      <c r="BM1013" s="58"/>
      <c r="BN1013" s="58"/>
      <c r="BO1013" s="58"/>
      <c r="BP1013" s="58"/>
      <c r="BQ1013" s="58"/>
      <c r="BR1013" s="58"/>
      <c r="BS1013" s="58"/>
      <c r="BT1013" s="58"/>
      <c r="BU1013" s="58"/>
      <c r="BV1013" s="58"/>
      <c r="BW1013" s="58"/>
      <c r="BX1013" s="58"/>
      <c r="BY1013" s="58"/>
      <c r="BZ1013" s="58"/>
      <c r="CA1013" s="58"/>
      <c r="CB1013" s="58"/>
      <c r="CC1013" s="58"/>
      <c r="CD1013" s="58"/>
      <c r="CE1013" s="58"/>
      <c r="CF1013" s="58"/>
      <c r="CG1013" s="58"/>
      <c r="CH1013" s="58"/>
      <c r="CI1013" s="58"/>
      <c r="CJ1013" s="58"/>
      <c r="CK1013" s="58"/>
      <c r="CL1013" s="58"/>
      <c r="CM1013" s="58"/>
      <c r="CN1013" s="58"/>
      <c r="CO1013" s="58"/>
      <c r="CP1013" s="58"/>
      <c r="CQ1013" s="58"/>
      <c r="CR1013" s="58"/>
      <c r="CS1013" s="58"/>
      <c r="CT1013" s="58"/>
      <c r="CU1013" s="58"/>
      <c r="CV1013" s="58"/>
      <c r="CW1013" s="58"/>
      <c r="CX1013" s="58"/>
      <c r="CY1013" s="58"/>
      <c r="CZ1013" s="58"/>
      <c r="DA1013" s="58"/>
      <c r="DB1013" s="58"/>
      <c r="DC1013" s="58"/>
      <c r="DD1013" s="58"/>
      <c r="DE1013" s="58"/>
      <c r="DF1013" s="58"/>
      <c r="DG1013" s="58"/>
      <c r="DH1013" s="58"/>
      <c r="DI1013" s="58"/>
      <c r="DJ1013" s="58"/>
      <c r="DK1013" s="58"/>
      <c r="DL1013" s="58"/>
      <c r="DM1013" s="58"/>
      <c r="DN1013" s="58"/>
      <c r="DO1013" s="58"/>
      <c r="DP1013" s="58"/>
      <c r="DQ1013" s="58"/>
      <c r="DR1013" s="58"/>
      <c r="DS1013" s="58"/>
      <c r="DT1013" s="58"/>
      <c r="DU1013" s="58"/>
      <c r="DV1013" s="58"/>
      <c r="DW1013" s="58"/>
      <c r="DX1013" s="58"/>
      <c r="DY1013" s="58"/>
      <c r="DZ1013" s="58"/>
      <c r="EA1013" s="58"/>
      <c r="EB1013" s="58"/>
      <c r="EC1013" s="58"/>
      <c r="ED1013" s="58"/>
      <c r="EE1013" s="58"/>
      <c r="EF1013" s="58"/>
      <c r="EG1013" s="58"/>
      <c r="EH1013" s="58"/>
      <c r="EI1013" s="58"/>
      <c r="EJ1013" s="58"/>
      <c r="EK1013" s="58"/>
      <c r="EL1013" s="58"/>
    </row>
    <row r="1014" spans="1:142">
      <c r="B1014" s="31" t="s">
        <v>947</v>
      </c>
      <c r="C1014" s="51" t="s">
        <v>506</v>
      </c>
      <c r="I1014" s="55">
        <v>3.54</v>
      </c>
      <c r="J1014" s="55">
        <v>4.03</v>
      </c>
      <c r="K1014" s="55">
        <v>0.49440000000000001</v>
      </c>
      <c r="L1014" s="55">
        <v>75.62</v>
      </c>
      <c r="M1014" s="55">
        <v>8.6599999999999996E-2</v>
      </c>
      <c r="N1014" s="55">
        <v>0.1118</v>
      </c>
      <c r="O1014" s="55">
        <v>0.58640000000000003</v>
      </c>
      <c r="P1014" s="55">
        <v>0.1409</v>
      </c>
      <c r="Q1014" s="55">
        <v>12.45</v>
      </c>
      <c r="R1014" s="55">
        <v>0</v>
      </c>
      <c r="S1014" s="55">
        <v>97.060199999999995</v>
      </c>
      <c r="V1014" s="58">
        <f t="shared" si="1397"/>
        <v>3.6472210030475933</v>
      </c>
      <c r="W1014" s="58"/>
      <c r="X1014" s="58">
        <f>J1014*100/$S1014</f>
        <v>4.1520623283281921</v>
      </c>
      <c r="Y1014" s="58"/>
      <c r="Z1014" s="58">
        <f>K1014*100/$S1014</f>
        <v>0.50937459432393506</v>
      </c>
      <c r="AA1014" s="58"/>
      <c r="AB1014" s="58">
        <f>L1014*100/$S1014</f>
        <v>77.910410240242655</v>
      </c>
      <c r="AC1014" s="58"/>
      <c r="AD1014" s="58">
        <f>M1014*100/$S1014</f>
        <v>8.9222977080203839E-2</v>
      </c>
      <c r="AE1014" s="58"/>
      <c r="AF1014" s="58">
        <f>N1014*100/$S1014</f>
        <v>0.11518624523749178</v>
      </c>
      <c r="AG1014" s="58"/>
      <c r="AH1014" s="58">
        <f>O1014*100/$S1014</f>
        <v>0.60416112886641493</v>
      </c>
      <c r="AI1014" s="58"/>
      <c r="AJ1014" s="58">
        <f>P1014*100/$S1014</f>
        <v>0.14516763822864573</v>
      </c>
      <c r="AK1014" s="58"/>
      <c r="AL1014" s="58">
        <f>Q1014*100/$S1014</f>
        <v>12.827090815802977</v>
      </c>
      <c r="AM1014" s="58"/>
      <c r="AN1014" s="58">
        <f>R1014*100/$S1014</f>
        <v>0</v>
      </c>
      <c r="AO1014" s="58"/>
      <c r="AP1014" s="58">
        <f>V1014+X1014</f>
        <v>7.7992833313757854</v>
      </c>
      <c r="AQ1014" s="55">
        <f>AD1014/X1014</f>
        <v>2.1488833746898264E-2</v>
      </c>
      <c r="AR1014" s="55">
        <f>AB1014/AD1014</f>
        <v>873.21016166281754</v>
      </c>
      <c r="AS1014" s="55">
        <f>AB1014/X1014</f>
        <v>18.764267990074444</v>
      </c>
      <c r="AT1014" s="55">
        <f>AF1014/AH1014</f>
        <v>0.19065484311050476</v>
      </c>
      <c r="AU1014" s="55">
        <f>Z1014/AF1014</f>
        <v>4.4221824686940971</v>
      </c>
      <c r="AV1014" s="55">
        <f>Z1014/AD1014</f>
        <v>5.709006928406466</v>
      </c>
      <c r="AW1014" s="55">
        <f>Z1014/AB1014</f>
        <v>6.5379529225072733E-3</v>
      </c>
      <c r="AX1014" s="55">
        <f>AF1014/(Z1014+AF1014)*100</f>
        <v>18.442758165621907</v>
      </c>
      <c r="AY1014" s="58"/>
      <c r="AZ1014" s="58"/>
      <c r="BA1014" s="58"/>
      <c r="BB1014" s="58"/>
      <c r="BC1014" s="58"/>
      <c r="BD1014" s="58"/>
      <c r="BE1014" s="58"/>
      <c r="BF1014" s="58"/>
      <c r="BG1014" s="58"/>
      <c r="BH1014" s="58"/>
      <c r="BI1014" s="58"/>
      <c r="BJ1014" s="58"/>
      <c r="BK1014" s="58"/>
      <c r="BL1014" s="58"/>
      <c r="BM1014" s="58"/>
      <c r="BN1014" s="58"/>
      <c r="BO1014" s="58"/>
      <c r="BP1014" s="58"/>
      <c r="BQ1014" s="58"/>
      <c r="BR1014" s="58"/>
      <c r="BS1014" s="58"/>
      <c r="BT1014" s="58"/>
      <c r="BU1014" s="58"/>
      <c r="BV1014" s="58"/>
      <c r="BW1014" s="58"/>
      <c r="BX1014" s="58"/>
      <c r="BY1014" s="58"/>
      <c r="BZ1014" s="58"/>
      <c r="CA1014" s="58"/>
      <c r="CB1014" s="58"/>
      <c r="CC1014" s="58"/>
      <c r="CD1014" s="58"/>
      <c r="CE1014" s="58"/>
      <c r="CF1014" s="58"/>
      <c r="CG1014" s="58"/>
      <c r="CH1014" s="58"/>
      <c r="CI1014" s="58"/>
      <c r="CJ1014" s="58"/>
      <c r="CK1014" s="58"/>
      <c r="CL1014" s="58"/>
      <c r="CM1014" s="58"/>
      <c r="CN1014" s="58"/>
      <c r="CO1014" s="58"/>
      <c r="CP1014" s="58"/>
      <c r="CQ1014" s="58"/>
      <c r="CR1014" s="58"/>
      <c r="CS1014" s="58"/>
      <c r="CT1014" s="58"/>
      <c r="CU1014" s="58"/>
      <c r="CV1014" s="58"/>
      <c r="CW1014" s="58"/>
      <c r="CX1014" s="58"/>
      <c r="CY1014" s="58"/>
      <c r="CZ1014" s="58"/>
      <c r="DA1014" s="58"/>
      <c r="DB1014" s="58"/>
      <c r="DC1014" s="58"/>
      <c r="DD1014" s="58"/>
      <c r="DE1014" s="58"/>
      <c r="DF1014" s="58"/>
      <c r="DG1014" s="58"/>
      <c r="DH1014" s="58"/>
      <c r="DI1014" s="58"/>
      <c r="DJ1014" s="58"/>
      <c r="DK1014" s="58"/>
      <c r="DL1014" s="58"/>
      <c r="DM1014" s="58"/>
      <c r="DN1014" s="58"/>
      <c r="DO1014" s="58"/>
      <c r="DP1014" s="58"/>
      <c r="DQ1014" s="58"/>
      <c r="DR1014" s="58"/>
      <c r="DS1014" s="58"/>
      <c r="DT1014" s="58"/>
      <c r="DU1014" s="58"/>
      <c r="DV1014" s="58"/>
      <c r="DW1014" s="58"/>
      <c r="DX1014" s="58"/>
      <c r="DY1014" s="58"/>
      <c r="DZ1014" s="58"/>
      <c r="EA1014" s="58"/>
      <c r="EB1014" s="58"/>
      <c r="EC1014" s="58"/>
      <c r="ED1014" s="58"/>
      <c r="EE1014" s="58"/>
      <c r="EF1014" s="58"/>
      <c r="EG1014" s="58"/>
      <c r="EH1014" s="58"/>
      <c r="EI1014" s="58"/>
      <c r="EJ1014" s="58"/>
      <c r="EK1014" s="58"/>
      <c r="EL1014" s="58"/>
    </row>
    <row r="1015" spans="1:142">
      <c r="B1015" s="31" t="s">
        <v>948</v>
      </c>
      <c r="C1015" s="51" t="s">
        <v>506</v>
      </c>
      <c r="I1015" s="55">
        <v>3.8</v>
      </c>
      <c r="J1015" s="55">
        <v>4.04</v>
      </c>
      <c r="K1015" s="55">
        <v>0.54379999999999995</v>
      </c>
      <c r="L1015" s="55">
        <v>75.13</v>
      </c>
      <c r="M1015" s="55">
        <v>8.0399999999999999E-2</v>
      </c>
      <c r="N1015" s="55">
        <v>0.10059999999999999</v>
      </c>
      <c r="O1015" s="55">
        <v>0.57179999999999997</v>
      </c>
      <c r="P1015" s="55">
        <v>0.10979999999999999</v>
      </c>
      <c r="Q1015" s="55">
        <v>12.25</v>
      </c>
      <c r="R1015" s="55">
        <v>2.4299999999999999E-2</v>
      </c>
      <c r="S1015" s="55">
        <v>96.650800000000004</v>
      </c>
      <c r="V1015" s="58">
        <f t="shared" si="1397"/>
        <v>3.9316798205498555</v>
      </c>
      <c r="W1015" s="58"/>
      <c r="X1015" s="58">
        <f>J1015*100/$S1015</f>
        <v>4.1799964407951098</v>
      </c>
      <c r="Y1015" s="58"/>
      <c r="Z1015" s="58">
        <f>K1015*100/$S1015</f>
        <v>0.56264407537237138</v>
      </c>
      <c r="AA1015" s="58"/>
      <c r="AB1015" s="58">
        <f>L1015*100/$S1015</f>
        <v>77.733448662608069</v>
      </c>
      <c r="AC1015" s="58"/>
      <c r="AD1015" s="58">
        <f>M1015*100/$S1015</f>
        <v>8.3186067782160089E-2</v>
      </c>
      <c r="AE1015" s="58"/>
      <c r="AF1015" s="58">
        <f>N1015*100/$S1015</f>
        <v>0.10408604998613563</v>
      </c>
      <c r="AG1015" s="58"/>
      <c r="AH1015" s="58">
        <f>O1015*100/$S1015</f>
        <v>0.59161434773431776</v>
      </c>
      <c r="AI1015" s="58"/>
      <c r="AJ1015" s="58">
        <f>P1015*100/$S1015</f>
        <v>0.11360485376220371</v>
      </c>
      <c r="AK1015" s="58"/>
      <c r="AL1015" s="58">
        <f>Q1015*100/$S1015</f>
        <v>12.674494158351509</v>
      </c>
      <c r="AM1015" s="58"/>
      <c r="AN1015" s="58">
        <f>R1015*100/$S1015</f>
        <v>2.5142057799831967E-2</v>
      </c>
      <c r="AO1015" s="58"/>
      <c r="AP1015" s="58">
        <f>V1015+X1015</f>
        <v>8.1116762613449644</v>
      </c>
      <c r="AQ1015" s="55">
        <f>AD1015/X1015</f>
        <v>1.9900990099009898E-2</v>
      </c>
      <c r="AR1015" s="55">
        <f>AB1015/AD1015</f>
        <v>934.45273631840814</v>
      </c>
      <c r="AS1015" s="55">
        <f>AB1015/X1015</f>
        <v>18.596534653465348</v>
      </c>
      <c r="AT1015" s="55">
        <f>AF1015/AH1015</f>
        <v>0.17593564183280863</v>
      </c>
      <c r="AU1015" s="55">
        <f>Z1015/AF1015</f>
        <v>5.4055666003976146</v>
      </c>
      <c r="AV1015" s="55">
        <f>Z1015/AD1015</f>
        <v>6.7636815920398012</v>
      </c>
      <c r="AW1015" s="55">
        <f>Z1015/AB1015</f>
        <v>7.2381205909756415E-3</v>
      </c>
      <c r="AX1015" s="55">
        <f>AF1015/(Z1015+AF1015)*100</f>
        <v>15.611421477343265</v>
      </c>
      <c r="AY1015" s="58"/>
      <c r="AZ1015" s="58"/>
      <c r="BA1015" s="58"/>
      <c r="BB1015" s="58"/>
      <c r="BC1015" s="58"/>
      <c r="BD1015" s="58"/>
      <c r="BE1015" s="58"/>
      <c r="BF1015" s="58"/>
      <c r="BG1015" s="58"/>
      <c r="BH1015" s="58"/>
      <c r="BI1015" s="58"/>
      <c r="BJ1015" s="58"/>
      <c r="BK1015" s="58"/>
      <c r="BL1015" s="58"/>
      <c r="BM1015" s="58"/>
      <c r="BN1015" s="58"/>
      <c r="BO1015" s="58"/>
      <c r="BP1015" s="58"/>
      <c r="BQ1015" s="58"/>
      <c r="BR1015" s="58"/>
      <c r="BS1015" s="58"/>
      <c r="BT1015" s="58"/>
      <c r="BU1015" s="58"/>
      <c r="BV1015" s="58"/>
      <c r="BW1015" s="58"/>
      <c r="BX1015" s="58"/>
      <c r="BY1015" s="58"/>
      <c r="BZ1015" s="58"/>
      <c r="CA1015" s="58"/>
      <c r="CB1015" s="58"/>
      <c r="CC1015" s="58"/>
      <c r="CD1015" s="58"/>
      <c r="CE1015" s="58"/>
      <c r="CF1015" s="58"/>
      <c r="CG1015" s="58"/>
      <c r="CH1015" s="58"/>
      <c r="CI1015" s="58"/>
      <c r="CJ1015" s="58"/>
      <c r="CK1015" s="58"/>
      <c r="CL1015" s="58"/>
      <c r="CM1015" s="58"/>
      <c r="CN1015" s="58"/>
      <c r="CO1015" s="58"/>
      <c r="CP1015" s="58"/>
      <c r="CQ1015" s="58"/>
      <c r="CR1015" s="58"/>
      <c r="CS1015" s="58"/>
      <c r="CT1015" s="58"/>
      <c r="CU1015" s="58"/>
      <c r="CV1015" s="58"/>
      <c r="CW1015" s="58"/>
      <c r="CX1015" s="58"/>
      <c r="CY1015" s="58"/>
      <c r="CZ1015" s="58"/>
      <c r="DA1015" s="58"/>
      <c r="DB1015" s="58"/>
      <c r="DC1015" s="58"/>
      <c r="DD1015" s="58"/>
      <c r="DE1015" s="58"/>
      <c r="DF1015" s="58"/>
      <c r="DG1015" s="58"/>
      <c r="DH1015" s="58"/>
      <c r="DI1015" s="58"/>
      <c r="DJ1015" s="58"/>
      <c r="DK1015" s="58"/>
      <c r="DL1015" s="58"/>
      <c r="DM1015" s="58"/>
      <c r="DN1015" s="58"/>
      <c r="DO1015" s="58"/>
      <c r="DP1015" s="58"/>
      <c r="DQ1015" s="58"/>
      <c r="DR1015" s="58"/>
      <c r="DS1015" s="58"/>
      <c r="DT1015" s="58"/>
      <c r="DU1015" s="58"/>
      <c r="DV1015" s="58"/>
      <c r="DW1015" s="58"/>
      <c r="DX1015" s="58"/>
      <c r="DY1015" s="58"/>
      <c r="DZ1015" s="58"/>
      <c r="EA1015" s="58"/>
      <c r="EB1015" s="58"/>
      <c r="EC1015" s="58"/>
      <c r="ED1015" s="58"/>
      <c r="EE1015" s="58"/>
      <c r="EF1015" s="58"/>
      <c r="EG1015" s="58"/>
      <c r="EH1015" s="58"/>
      <c r="EI1015" s="58"/>
      <c r="EJ1015" s="58"/>
      <c r="EK1015" s="58"/>
      <c r="EL1015" s="58"/>
    </row>
    <row r="1016" spans="1:142" s="23" customFormat="1">
      <c r="B1016" s="45" t="s">
        <v>949</v>
      </c>
      <c r="I1016" s="56">
        <f>AVERAGE(I1001:I1015)</f>
        <v>3.7093333333333338</v>
      </c>
      <c r="J1016" s="56">
        <f>AVERAGE(J1001:J1015)</f>
        <v>4.0119999999999996</v>
      </c>
      <c r="K1016" s="56">
        <f>AVERAGE(K1001:K1015)</f>
        <v>0.52810666666666661</v>
      </c>
      <c r="L1016" s="56">
        <f>AVERAGE(L1001:L1015)</f>
        <v>75.136666666666684</v>
      </c>
      <c r="M1016" s="56">
        <f>AVERAGE(M1001:M1015)</f>
        <v>8.6926666666666666E-2</v>
      </c>
      <c r="N1016" s="56">
        <f>AVERAGE(N1001:N1015)</f>
        <v>8.299999999999999E-2</v>
      </c>
      <c r="O1016" s="56">
        <f>AVERAGE(O1001:O1015)</f>
        <v>0.60863999999999985</v>
      </c>
      <c r="P1016" s="56">
        <f>AVERAGE(P1001:P1015)</f>
        <v>8.1599999999999978E-2</v>
      </c>
      <c r="Q1016" s="56">
        <f>AVERAGE(Q1001:Q1015)</f>
        <v>12.327999999999998</v>
      </c>
      <c r="R1016" s="56">
        <f>AVERAGE(R1001:R1015)</f>
        <v>1.2373333333333332E-2</v>
      </c>
      <c r="S1016" s="56">
        <f>AVERAGE(S1001:S1015)</f>
        <v>96.58672666666665</v>
      </c>
      <c r="V1016" s="56">
        <f>AVERAGE(V1001:V1015)</f>
        <v>3.8404030304218764</v>
      </c>
      <c r="W1016" s="87"/>
      <c r="X1016" s="56">
        <f>AVERAGE(X1001:X1015)</f>
        <v>4.1538245774752749</v>
      </c>
      <c r="Y1016" s="87"/>
      <c r="Z1016" s="56">
        <f>AVERAGE(Z1001:Z1015)</f>
        <v>0.5467702375741097</v>
      </c>
      <c r="AA1016" s="87"/>
      <c r="AB1016" s="56">
        <f>AVERAGE(AB1001:AB1015)</f>
        <v>77.791936713422558</v>
      </c>
      <c r="AC1016" s="87"/>
      <c r="AD1016" s="56">
        <f>AVERAGE(AD1001:AD1015)</f>
        <v>9.0000823688655543E-2</v>
      </c>
      <c r="AE1016" s="87"/>
      <c r="AF1016" s="56">
        <f>AVERAGE(AF1001:AF1015)</f>
        <v>8.5928497548180369E-2</v>
      </c>
      <c r="AG1016" s="87"/>
      <c r="AH1016" s="56">
        <f>AVERAGE(AH1001:AH1015)</f>
        <v>0.63014691817512403</v>
      </c>
      <c r="AI1016" s="87"/>
      <c r="AJ1016" s="56">
        <f>AVERAGE(AJ1001:AJ1015)</f>
        <v>8.4370036236024709E-2</v>
      </c>
      <c r="AK1016" s="87"/>
      <c r="AL1016" s="56">
        <f>AVERAGE(AL1001:AL1015)</f>
        <v>12.763711935290138</v>
      </c>
      <c r="AM1016" s="87"/>
      <c r="AN1016" s="56">
        <f>AVERAGE(AN1001:AN1015)</f>
        <v>1.2824394642920595E-2</v>
      </c>
      <c r="AO1016" s="87"/>
      <c r="AP1016" s="56">
        <f>AVERAGE(AP1001:AP1015)</f>
        <v>7.9942276078971526</v>
      </c>
      <c r="AQ1016" s="56">
        <f>AVERAGE(AQ1001:AQ1015)</f>
        <v>2.1667013684174247E-2</v>
      </c>
      <c r="AR1016" s="56">
        <f>AVERAGE(AR1001:AR1015)</f>
        <v>889.09595617900425</v>
      </c>
      <c r="AS1016" s="56">
        <f>AVERAGE(AS1001:AS1015)</f>
        <v>18.730438147226021</v>
      </c>
      <c r="AT1016" s="56">
        <f>AVERAGE(AT1001:AT1015)</f>
        <v>0.13725188470935354</v>
      </c>
      <c r="AU1016" s="56">
        <f>AVERAGE(AU1001:AU1015)</f>
        <v>6.7482219793346401</v>
      </c>
      <c r="AV1016" s="56">
        <f>AVERAGE(AV1001:AV1015)</f>
        <v>6.2060441167878171</v>
      </c>
      <c r="AW1016" s="56">
        <f>AVERAGE(AW1001:AW1015)</f>
        <v>7.0295102441882574E-3</v>
      </c>
      <c r="AX1016" s="56">
        <f>AVERAGE(AX1001:AX1015)</f>
        <v>13.568422696097683</v>
      </c>
      <c r="AY1016" s="87"/>
      <c r="AZ1016" s="87"/>
      <c r="BA1016" s="87"/>
      <c r="BB1016" s="87"/>
      <c r="BC1016" s="56" t="e">
        <f>AVERAGE(BC1001:BC1015)</f>
        <v>#DIV/0!</v>
      </c>
      <c r="BD1016" s="56" t="e">
        <f>AVERAGE(BD1001:BD1015)</f>
        <v>#DIV/0!</v>
      </c>
      <c r="BE1016" s="87"/>
      <c r="BF1016" s="87"/>
      <c r="BG1016" s="56" t="e">
        <f>AVERAGE(BG1001:BG1015)</f>
        <v>#DIV/0!</v>
      </c>
      <c r="BH1016" s="87"/>
      <c r="BI1016" s="56" t="e">
        <f>AVERAGE(BI1001:BI1015)</f>
        <v>#DIV/0!</v>
      </c>
      <c r="BJ1016" s="87"/>
      <c r="BK1016" s="87"/>
      <c r="BL1016" s="87"/>
      <c r="BM1016" s="56" t="e">
        <f>AVERAGE(BM1001:BM1015)</f>
        <v>#DIV/0!</v>
      </c>
      <c r="BN1016" s="56" t="e">
        <f>AVERAGE(BN1001:BN1015)</f>
        <v>#DIV/0!</v>
      </c>
      <c r="BO1016" s="56" t="e">
        <f>AVERAGE(BO1001:BO1015)</f>
        <v>#DIV/0!</v>
      </c>
      <c r="BP1016" s="56" t="e">
        <f>AVERAGE(BP1001:BP1015)</f>
        <v>#DIV/0!</v>
      </c>
      <c r="BQ1016" s="56" t="e">
        <f>AVERAGE(BQ1001:BQ1015)</f>
        <v>#DIV/0!</v>
      </c>
      <c r="BR1016" s="87"/>
      <c r="BS1016" s="56" t="e">
        <f>AVERAGE(BS1001:BS1015)</f>
        <v>#DIV/0!</v>
      </c>
      <c r="BT1016" s="56" t="e">
        <f>AVERAGE(BT1001:BT1015)</f>
        <v>#DIV/0!</v>
      </c>
      <c r="BU1016" s="56" t="e">
        <f>AVERAGE(BU1001:BU1015)</f>
        <v>#DIV/0!</v>
      </c>
      <c r="BV1016" s="56" t="e">
        <f>AVERAGE(BV1001:BV1015)</f>
        <v>#DIV/0!</v>
      </c>
      <c r="BW1016" s="56" t="e">
        <f>AVERAGE(BW1001:BW1015)</f>
        <v>#DIV/0!</v>
      </c>
      <c r="BX1016" s="56" t="e">
        <f>AVERAGE(BX1001:BX1015)</f>
        <v>#DIV/0!</v>
      </c>
      <c r="BY1016" s="56" t="e">
        <f>AVERAGE(BY1001:BY1015)</f>
        <v>#DIV/0!</v>
      </c>
      <c r="BZ1016" s="56" t="e">
        <f>AVERAGE(BZ1001:BZ1015)</f>
        <v>#DIV/0!</v>
      </c>
      <c r="CA1016" s="56" t="e">
        <f>AVERAGE(CA1001:CA1015)</f>
        <v>#DIV/0!</v>
      </c>
      <c r="CB1016" s="56" t="e">
        <f>AVERAGE(CB1001:CB1015)</f>
        <v>#DIV/0!</v>
      </c>
      <c r="CC1016" s="56" t="e">
        <f>AVERAGE(CC1001:CC1015)</f>
        <v>#DIV/0!</v>
      </c>
      <c r="CD1016" s="56" t="e">
        <f>AVERAGE(CD1001:CD1015)</f>
        <v>#DIV/0!</v>
      </c>
      <c r="CE1016" s="56" t="e">
        <f>AVERAGE(CE1001:CE1015)</f>
        <v>#DIV/0!</v>
      </c>
      <c r="CF1016" s="56" t="e">
        <f>AVERAGE(CF1001:CF1015)</f>
        <v>#DIV/0!</v>
      </c>
      <c r="CG1016" s="56" t="e">
        <f>AVERAGE(CG1001:CG1015)</f>
        <v>#DIV/0!</v>
      </c>
      <c r="CH1016" s="56" t="e">
        <f>AVERAGE(CH1001:CH1015)</f>
        <v>#DIV/0!</v>
      </c>
      <c r="CI1016" s="56" t="e">
        <f>AVERAGE(CI1001:CI1015)</f>
        <v>#DIV/0!</v>
      </c>
      <c r="CJ1016" s="56" t="e">
        <f>AVERAGE(CJ1001:CJ1015)</f>
        <v>#DIV/0!</v>
      </c>
      <c r="CK1016" s="56" t="e">
        <f>AVERAGE(CK1001:CK1015)</f>
        <v>#DIV/0!</v>
      </c>
      <c r="CL1016" s="56" t="e">
        <f>AVERAGE(CL1001:CL1015)</f>
        <v>#DIV/0!</v>
      </c>
      <c r="CM1016" s="56" t="e">
        <f>AVERAGE(CM1001:CM1015)</f>
        <v>#DIV/0!</v>
      </c>
      <c r="CN1016" s="56" t="e">
        <f>AVERAGE(CN1001:CN1015)</f>
        <v>#DIV/0!</v>
      </c>
      <c r="CO1016" s="56" t="e">
        <f>AVERAGE(CO1001:CO1015)</f>
        <v>#DIV/0!</v>
      </c>
      <c r="CP1016" s="56" t="e">
        <f>AVERAGE(CP1001:CP1015)</f>
        <v>#DIV/0!</v>
      </c>
      <c r="CQ1016" s="56" t="e">
        <f>AVERAGE(CQ1001:CQ1015)</f>
        <v>#DIV/0!</v>
      </c>
      <c r="CR1016" s="56" t="e">
        <f>AVERAGE(CR1001:CR1015)</f>
        <v>#DIV/0!</v>
      </c>
      <c r="CS1016" s="56" t="e">
        <f>AVERAGE(CS1001:CS1015)</f>
        <v>#DIV/0!</v>
      </c>
      <c r="CT1016" s="56" t="e">
        <f>AVERAGE(CT1001:CT1015)</f>
        <v>#DIV/0!</v>
      </c>
      <c r="CU1016" s="56" t="e">
        <f>AVERAGE(CU1001:CU1015)</f>
        <v>#DIV/0!</v>
      </c>
      <c r="CV1016" s="56" t="e">
        <f>AVERAGE(CV1001:CV1015)</f>
        <v>#DIV/0!</v>
      </c>
      <c r="CW1016" s="56" t="e">
        <f>AVERAGE(CW1001:CW1015)</f>
        <v>#DIV/0!</v>
      </c>
      <c r="CX1016" s="56" t="e">
        <f>AVERAGE(CX1001:CX1015)</f>
        <v>#DIV/0!</v>
      </c>
      <c r="CY1016" s="56" t="e">
        <f>AVERAGE(CY1001:CY1015)</f>
        <v>#DIV/0!</v>
      </c>
      <c r="CZ1016" s="56" t="e">
        <f>AVERAGE(CZ1001:CZ1015)</f>
        <v>#DIV/0!</v>
      </c>
      <c r="DA1016" s="56" t="e">
        <f>AVERAGE(DA1001:DA1015)</f>
        <v>#DIV/0!</v>
      </c>
      <c r="DB1016" s="56" t="e">
        <f>AVERAGE(DB1001:DB1015)</f>
        <v>#DIV/0!</v>
      </c>
      <c r="DC1016" s="56" t="e">
        <f>AVERAGE(DC1001:DC1015)</f>
        <v>#DIV/0!</v>
      </c>
      <c r="DD1016" s="56" t="e">
        <f>AVERAGE(DD1001:DD1015)</f>
        <v>#DIV/0!</v>
      </c>
      <c r="DE1016" s="56" t="e">
        <f>AVERAGE(DE1001:DE1015)</f>
        <v>#DIV/0!</v>
      </c>
      <c r="DF1016" s="56" t="e">
        <f>AVERAGE(DF1001:DF1015)</f>
        <v>#DIV/0!</v>
      </c>
      <c r="DG1016" s="56" t="e">
        <f>AVERAGE(DG1001:DG1015)</f>
        <v>#DIV/0!</v>
      </c>
      <c r="DH1016" s="56" t="e">
        <f>AVERAGE(DH1001:DH1015)</f>
        <v>#DIV/0!</v>
      </c>
      <c r="DI1016" s="56" t="e">
        <f>AVERAGE(DI1001:DI1015)</f>
        <v>#DIV/0!</v>
      </c>
      <c r="DJ1016" s="56" t="e">
        <f>AVERAGE(DJ1001:DJ1015)</f>
        <v>#DIV/0!</v>
      </c>
      <c r="DK1016" s="56" t="e">
        <f>AVERAGE(DK1001:DK1015)</f>
        <v>#DIV/0!</v>
      </c>
      <c r="DL1016" s="56" t="e">
        <f>AVERAGE(DL1001:DL1015)</f>
        <v>#DIV/0!</v>
      </c>
      <c r="DM1016" s="56" t="e">
        <f>AVERAGE(DM1001:DM1015)</f>
        <v>#DIV/0!</v>
      </c>
      <c r="DN1016" s="56" t="e">
        <f>AVERAGE(DN1001:DN1015)</f>
        <v>#DIV/0!</v>
      </c>
      <c r="DO1016" s="56" t="e">
        <f>AVERAGE(DO1001:DO1015)</f>
        <v>#DIV/0!</v>
      </c>
      <c r="DP1016" s="56" t="e">
        <f>AVERAGE(DP1001:DP1015)</f>
        <v>#DIV/0!</v>
      </c>
      <c r="DQ1016" s="56" t="e">
        <f>AVERAGE(DQ1001:DQ1015)</f>
        <v>#DIV/0!</v>
      </c>
      <c r="DR1016" s="56" t="e">
        <f>AVERAGE(DR1001:DR1015)</f>
        <v>#DIV/0!</v>
      </c>
      <c r="DS1016" s="56" t="e">
        <f>AVERAGE(DS1001:DS1015)</f>
        <v>#DIV/0!</v>
      </c>
      <c r="DT1016" s="56" t="e">
        <f>AVERAGE(DT1001:DT1015)</f>
        <v>#DIV/0!</v>
      </c>
      <c r="DU1016" s="56" t="e">
        <f>AVERAGE(DU1001:DU1015)</f>
        <v>#DIV/0!</v>
      </c>
      <c r="DV1016" s="56" t="e">
        <f>AVERAGE(DV1001:DV1015)</f>
        <v>#DIV/0!</v>
      </c>
      <c r="DW1016" s="56" t="e">
        <f>AVERAGE(DW1001:DW1015)</f>
        <v>#DIV/0!</v>
      </c>
      <c r="DX1016" s="56" t="e">
        <f>AVERAGE(DX1001:DX1015)</f>
        <v>#DIV/0!</v>
      </c>
      <c r="DY1016" s="56" t="e">
        <f>AVERAGE(DY1001:DY1015)</f>
        <v>#DIV/0!</v>
      </c>
      <c r="DZ1016" s="56" t="e">
        <f>AVERAGE(DZ1001:DZ1015)</f>
        <v>#DIV/0!</v>
      </c>
      <c r="EA1016" s="56" t="e">
        <f>AVERAGE(EA1001:EA1015)</f>
        <v>#DIV/0!</v>
      </c>
      <c r="EB1016" s="56" t="e">
        <f>AVERAGE(EB1001:EB1015)</f>
        <v>#DIV/0!</v>
      </c>
      <c r="EC1016" s="56" t="e">
        <f>AVERAGE(EC1001:EC1015)</f>
        <v>#DIV/0!</v>
      </c>
      <c r="ED1016" s="56" t="e">
        <f>AVERAGE(ED1001:ED1015)</f>
        <v>#DIV/0!</v>
      </c>
      <c r="EE1016" s="56" t="e">
        <f>AVERAGE(EE1001:EE1015)</f>
        <v>#DIV/0!</v>
      </c>
      <c r="EF1016" s="56" t="e">
        <f>AVERAGE(EF1001:EF1015)</f>
        <v>#DIV/0!</v>
      </c>
      <c r="EG1016" s="56" t="e">
        <f>AVERAGE(EG1001:EG1015)</f>
        <v>#DIV/0!</v>
      </c>
      <c r="EH1016" s="56" t="e">
        <f>AVERAGE(EH1001:EH1015)</f>
        <v>#DIV/0!</v>
      </c>
      <c r="EI1016" s="56" t="e">
        <f>AVERAGE(EI1001:EI1015)</f>
        <v>#DIV/0!</v>
      </c>
      <c r="EJ1016" s="56" t="e">
        <f>AVERAGE(EJ1001:EJ1015)</f>
        <v>#DIV/0!</v>
      </c>
      <c r="EK1016" s="56" t="e">
        <f>AVERAGE(EK1001:EK1015)</f>
        <v>#DIV/0!</v>
      </c>
      <c r="EL1016" s="56" t="e">
        <f>AVERAGE(EL1001:EL1015)</f>
        <v>#DIV/0!</v>
      </c>
    </row>
    <row r="1017" spans="1:142" s="24" customFormat="1">
      <c r="B1017" s="48" t="s">
        <v>950</v>
      </c>
      <c r="I1017" s="57">
        <f>STDEV(I1001:I1015)</f>
        <v>9.5279038818069692E-2</v>
      </c>
      <c r="J1017" s="57">
        <f>STDEV(J1001:J1015)</f>
        <v>4.7237999231853206E-2</v>
      </c>
      <c r="K1017" s="57">
        <f>STDEV(K1001:K1015)</f>
        <v>4.2377933386318387E-2</v>
      </c>
      <c r="L1017" s="57">
        <f>STDEV(L1001:L1015)</f>
        <v>0.33191364338735169</v>
      </c>
      <c r="M1017" s="57">
        <f>STDEV(M1001:M1015)</f>
        <v>1.50398739863008E-2</v>
      </c>
      <c r="N1017" s="57">
        <f>STDEV(N1001:N1015)</f>
        <v>1.9376679650696494E-2</v>
      </c>
      <c r="O1017" s="57">
        <f>STDEV(O1001:O1015)</f>
        <v>3.0926521212152436E-2</v>
      </c>
      <c r="P1017" s="57">
        <f>STDEV(P1001:P1015)</f>
        <v>4.5565431759488177E-2</v>
      </c>
      <c r="Q1017" s="57">
        <f>STDEV(Q1001:Q1015)</f>
        <v>8.0640294784041666E-2</v>
      </c>
      <c r="R1017" s="57">
        <f>STDEV(R1001:R1015)</f>
        <v>1.1722595194547923E-2</v>
      </c>
      <c r="S1017" s="57">
        <f>STDEV(S1001:S1015)</f>
        <v>0.36885845614092561</v>
      </c>
      <c r="V1017" s="57">
        <f>STDEV(V1001:V1015)</f>
        <v>9.6822119951409394E-2</v>
      </c>
      <c r="W1017" s="88"/>
      <c r="X1017" s="57">
        <f>STDEV(X1001:X1015)</f>
        <v>5.0389671503009013E-2</v>
      </c>
      <c r="Y1017" s="88"/>
      <c r="Z1017" s="57">
        <f>STDEV(Z1001:Z1015)</f>
        <v>4.3700017674428632E-2</v>
      </c>
      <c r="AA1017" s="88"/>
      <c r="AB1017" s="57">
        <f>STDEV(AB1001:AB1015)</f>
        <v>0.18219771081538619</v>
      </c>
      <c r="AC1017" s="88"/>
      <c r="AD1017" s="57">
        <f>STDEV(AD1001:AD1015)</f>
        <v>1.5600347116926986E-2</v>
      </c>
      <c r="AE1017" s="88"/>
      <c r="AF1017" s="57">
        <f>STDEV(AF1001:AF1015)</f>
        <v>2.0019872648496476E-2</v>
      </c>
      <c r="AG1017" s="88"/>
      <c r="AH1017" s="57">
        <f>STDEV(AH1001:AH1015)</f>
        <v>3.1930884516369287E-2</v>
      </c>
      <c r="AI1017" s="88"/>
      <c r="AJ1017" s="57">
        <f>STDEV(AJ1001:AJ1015)</f>
        <v>4.692659476964104E-2</v>
      </c>
      <c r="AK1017" s="88"/>
      <c r="AL1017" s="57">
        <f>STDEV(AL1001:AL1015)</f>
        <v>7.780857851256659E-2</v>
      </c>
      <c r="AM1017" s="88"/>
      <c r="AN1017" s="57">
        <f>STDEV(AN1001:AN1015)</f>
        <v>1.2163459780464731E-2</v>
      </c>
      <c r="AO1017" s="88"/>
      <c r="AP1017" s="57">
        <f>STDEV(AP1001:AP1015)</f>
        <v>9.8554959164895664E-2</v>
      </c>
      <c r="AQ1017" s="57">
        <f>STDEV(AQ1001:AQ1015)</f>
        <v>3.7630798290786663E-3</v>
      </c>
      <c r="AR1017" s="57">
        <f>STDEV(AR1001:AR1015)</f>
        <v>155.82196276846787</v>
      </c>
      <c r="AS1017" s="57">
        <f>STDEV(AS1001:AS1015)</f>
        <v>0.2384645782555537</v>
      </c>
      <c r="AT1017" s="57">
        <f>STDEV(AT1001:AT1015)</f>
        <v>3.4762819335285237E-2</v>
      </c>
      <c r="AU1017" s="57">
        <f>STDEV(AU1001:AU1015)</f>
        <v>1.8992472568090788</v>
      </c>
      <c r="AV1017" s="57">
        <f>STDEV(AV1001:AV1015)</f>
        <v>0.91412911704159261</v>
      </c>
      <c r="AW1017" s="57">
        <f>STDEV(AW1001:AW1015)</f>
        <v>5.7416334333693325E-4</v>
      </c>
      <c r="AX1017" s="57">
        <f>STDEV(AX1001:AX1015)</f>
        <v>2.9717291452346073</v>
      </c>
      <c r="AY1017" s="88"/>
      <c r="AZ1017" s="88"/>
      <c r="BA1017" s="88"/>
      <c r="BB1017" s="88"/>
      <c r="BC1017" s="57" t="e">
        <f>STDEV(BC1001:BC1015)</f>
        <v>#DIV/0!</v>
      </c>
      <c r="BD1017" s="57" t="e">
        <f>STDEV(BD1001:BD1015)</f>
        <v>#DIV/0!</v>
      </c>
      <c r="BE1017" s="88"/>
      <c r="BF1017" s="88"/>
      <c r="BG1017" s="57" t="e">
        <f>STDEV(BG1001:BG1015)</f>
        <v>#DIV/0!</v>
      </c>
      <c r="BH1017" s="88"/>
      <c r="BI1017" s="57" t="e">
        <f>STDEV(BI1001:BI1015)</f>
        <v>#DIV/0!</v>
      </c>
      <c r="BJ1017" s="88"/>
      <c r="BK1017" s="88"/>
      <c r="BL1017" s="88"/>
      <c r="BM1017" s="57" t="e">
        <f>STDEV(BM1001:BM1015)</f>
        <v>#DIV/0!</v>
      </c>
      <c r="BN1017" s="57" t="e">
        <f>STDEV(BN1001:BN1015)</f>
        <v>#DIV/0!</v>
      </c>
      <c r="BO1017" s="57" t="e">
        <f>STDEV(BO1001:BO1015)</f>
        <v>#DIV/0!</v>
      </c>
      <c r="BP1017" s="57" t="e">
        <f>STDEV(BP1001:BP1015)</f>
        <v>#DIV/0!</v>
      </c>
      <c r="BQ1017" s="57" t="e">
        <f>STDEV(BQ1001:BQ1015)</f>
        <v>#DIV/0!</v>
      </c>
      <c r="BR1017" s="88"/>
      <c r="BS1017" s="57" t="e">
        <f>STDEV(BS1001:BS1015)</f>
        <v>#DIV/0!</v>
      </c>
      <c r="BT1017" s="57" t="e">
        <f>STDEV(BT1001:BT1015)</f>
        <v>#DIV/0!</v>
      </c>
      <c r="BU1017" s="57" t="e">
        <f>STDEV(BU1001:BU1015)</f>
        <v>#DIV/0!</v>
      </c>
      <c r="BV1017" s="57" t="e">
        <f>STDEV(BV1001:BV1015)</f>
        <v>#DIV/0!</v>
      </c>
      <c r="BW1017" s="57" t="e">
        <f>STDEV(BW1001:BW1015)</f>
        <v>#DIV/0!</v>
      </c>
      <c r="BX1017" s="57" t="e">
        <f>STDEV(BX1001:BX1015)</f>
        <v>#DIV/0!</v>
      </c>
      <c r="BY1017" s="57" t="e">
        <f>STDEV(BY1001:BY1015)</f>
        <v>#DIV/0!</v>
      </c>
      <c r="BZ1017" s="57" t="e">
        <f>STDEV(BZ1001:BZ1015)</f>
        <v>#DIV/0!</v>
      </c>
      <c r="CA1017" s="57" t="e">
        <f>STDEV(CA1001:CA1015)</f>
        <v>#DIV/0!</v>
      </c>
      <c r="CB1017" s="57" t="e">
        <f>STDEV(CB1001:CB1015)</f>
        <v>#DIV/0!</v>
      </c>
      <c r="CC1017" s="57" t="e">
        <f>STDEV(CC1001:CC1015)</f>
        <v>#DIV/0!</v>
      </c>
      <c r="CD1017" s="57" t="e">
        <f>STDEV(CD1001:CD1015)</f>
        <v>#DIV/0!</v>
      </c>
      <c r="CE1017" s="57" t="e">
        <f>STDEV(CE1001:CE1015)</f>
        <v>#DIV/0!</v>
      </c>
      <c r="CF1017" s="57" t="e">
        <f>STDEV(CF1001:CF1015)</f>
        <v>#DIV/0!</v>
      </c>
      <c r="CG1017" s="57" t="e">
        <f>STDEV(CG1001:CG1015)</f>
        <v>#DIV/0!</v>
      </c>
      <c r="CH1017" s="57" t="e">
        <f>STDEV(CH1001:CH1015)</f>
        <v>#DIV/0!</v>
      </c>
      <c r="CI1017" s="57" t="e">
        <f>STDEV(CI1001:CI1015)</f>
        <v>#DIV/0!</v>
      </c>
      <c r="CJ1017" s="57" t="e">
        <f>STDEV(CJ1001:CJ1015)</f>
        <v>#DIV/0!</v>
      </c>
      <c r="CK1017" s="57" t="e">
        <f>STDEV(CK1001:CK1015)</f>
        <v>#DIV/0!</v>
      </c>
      <c r="CL1017" s="57" t="e">
        <f>STDEV(CL1001:CL1015)</f>
        <v>#DIV/0!</v>
      </c>
      <c r="CM1017" s="57" t="e">
        <f>STDEV(CM1001:CM1015)</f>
        <v>#DIV/0!</v>
      </c>
      <c r="CN1017" s="57" t="e">
        <f>STDEV(CN1001:CN1015)</f>
        <v>#DIV/0!</v>
      </c>
      <c r="CO1017" s="57" t="e">
        <f>STDEV(CO1001:CO1015)</f>
        <v>#DIV/0!</v>
      </c>
      <c r="CP1017" s="57" t="e">
        <f>STDEV(CP1001:CP1015)</f>
        <v>#DIV/0!</v>
      </c>
      <c r="CQ1017" s="57" t="e">
        <f>STDEV(CQ1001:CQ1015)</f>
        <v>#DIV/0!</v>
      </c>
      <c r="CR1017" s="57" t="e">
        <f>STDEV(CR1001:CR1015)</f>
        <v>#DIV/0!</v>
      </c>
      <c r="CS1017" s="57" t="e">
        <f>STDEV(CS1001:CS1015)</f>
        <v>#DIV/0!</v>
      </c>
      <c r="CT1017" s="57" t="e">
        <f>STDEV(CT1001:CT1015)</f>
        <v>#DIV/0!</v>
      </c>
      <c r="CU1017" s="57" t="e">
        <f>STDEV(CU1001:CU1015)</f>
        <v>#DIV/0!</v>
      </c>
      <c r="CV1017" s="57" t="e">
        <f>STDEV(CV1001:CV1015)</f>
        <v>#DIV/0!</v>
      </c>
      <c r="CW1017" s="57" t="e">
        <f>STDEV(CW1001:CW1015)</f>
        <v>#DIV/0!</v>
      </c>
      <c r="CX1017" s="57" t="e">
        <f>STDEV(CX1001:CX1015)</f>
        <v>#DIV/0!</v>
      </c>
      <c r="CY1017" s="57" t="e">
        <f>STDEV(CY1001:CY1015)</f>
        <v>#DIV/0!</v>
      </c>
      <c r="CZ1017" s="57" t="e">
        <f>STDEV(CZ1001:CZ1015)</f>
        <v>#DIV/0!</v>
      </c>
      <c r="DA1017" s="57" t="e">
        <f>STDEV(DA1001:DA1015)</f>
        <v>#DIV/0!</v>
      </c>
      <c r="DB1017" s="57" t="e">
        <f>STDEV(DB1001:DB1015)</f>
        <v>#DIV/0!</v>
      </c>
      <c r="DC1017" s="57" t="e">
        <f>STDEV(DC1001:DC1015)</f>
        <v>#DIV/0!</v>
      </c>
      <c r="DD1017" s="57" t="e">
        <f>STDEV(DD1001:DD1015)</f>
        <v>#DIV/0!</v>
      </c>
      <c r="DE1017" s="57" t="e">
        <f>STDEV(DE1001:DE1015)</f>
        <v>#DIV/0!</v>
      </c>
      <c r="DF1017" s="57" t="e">
        <f>STDEV(DF1001:DF1015)</f>
        <v>#DIV/0!</v>
      </c>
      <c r="DG1017" s="57" t="e">
        <f>STDEV(DG1001:DG1015)</f>
        <v>#DIV/0!</v>
      </c>
      <c r="DH1017" s="57" t="e">
        <f>STDEV(DH1001:DH1015)</f>
        <v>#DIV/0!</v>
      </c>
      <c r="DI1017" s="57" t="e">
        <f>STDEV(DI1001:DI1015)</f>
        <v>#DIV/0!</v>
      </c>
      <c r="DJ1017" s="57" t="e">
        <f>STDEV(DJ1001:DJ1015)</f>
        <v>#DIV/0!</v>
      </c>
      <c r="DK1017" s="57" t="e">
        <f>STDEV(DK1001:DK1015)</f>
        <v>#DIV/0!</v>
      </c>
      <c r="DL1017" s="57" t="e">
        <f>STDEV(DL1001:DL1015)</f>
        <v>#DIV/0!</v>
      </c>
      <c r="DM1017" s="57" t="e">
        <f>STDEV(DM1001:DM1015)</f>
        <v>#DIV/0!</v>
      </c>
      <c r="DN1017" s="57" t="e">
        <f>STDEV(DN1001:DN1015)</f>
        <v>#DIV/0!</v>
      </c>
      <c r="DO1017" s="57" t="e">
        <f>STDEV(DO1001:DO1015)</f>
        <v>#DIV/0!</v>
      </c>
      <c r="DP1017" s="57" t="e">
        <f>STDEV(DP1001:DP1015)</f>
        <v>#DIV/0!</v>
      </c>
      <c r="DQ1017" s="57" t="e">
        <f>STDEV(DQ1001:DQ1015)</f>
        <v>#DIV/0!</v>
      </c>
      <c r="DR1017" s="57" t="e">
        <f>STDEV(DR1001:DR1015)</f>
        <v>#DIV/0!</v>
      </c>
      <c r="DS1017" s="57" t="e">
        <f>STDEV(DS1001:DS1015)</f>
        <v>#DIV/0!</v>
      </c>
      <c r="DT1017" s="57" t="e">
        <f>STDEV(DT1001:DT1015)</f>
        <v>#DIV/0!</v>
      </c>
      <c r="DU1017" s="57" t="e">
        <f>STDEV(DU1001:DU1015)</f>
        <v>#DIV/0!</v>
      </c>
      <c r="DV1017" s="57" t="e">
        <f>STDEV(DV1001:DV1015)</f>
        <v>#DIV/0!</v>
      </c>
      <c r="DW1017" s="57" t="e">
        <f>STDEV(DW1001:DW1015)</f>
        <v>#DIV/0!</v>
      </c>
      <c r="DX1017" s="57" t="e">
        <f>STDEV(DX1001:DX1015)</f>
        <v>#DIV/0!</v>
      </c>
      <c r="DY1017" s="57" t="e">
        <f>STDEV(DY1001:DY1015)</f>
        <v>#DIV/0!</v>
      </c>
      <c r="DZ1017" s="57" t="e">
        <f>STDEV(DZ1001:DZ1015)</f>
        <v>#DIV/0!</v>
      </c>
      <c r="EA1017" s="57" t="e">
        <f>STDEV(EA1001:EA1015)</f>
        <v>#DIV/0!</v>
      </c>
      <c r="EB1017" s="57" t="e">
        <f>STDEV(EB1001:EB1015)</f>
        <v>#DIV/0!</v>
      </c>
      <c r="EC1017" s="57" t="e">
        <f>STDEV(EC1001:EC1015)</f>
        <v>#DIV/0!</v>
      </c>
      <c r="ED1017" s="57" t="e">
        <f>STDEV(ED1001:ED1015)</f>
        <v>#DIV/0!</v>
      </c>
      <c r="EE1017" s="57" t="e">
        <f>STDEV(EE1001:EE1015)</f>
        <v>#DIV/0!</v>
      </c>
      <c r="EF1017" s="57" t="e">
        <f>STDEV(EF1001:EF1015)</f>
        <v>#DIV/0!</v>
      </c>
      <c r="EG1017" s="57" t="e">
        <f>STDEV(EG1001:EG1015)</f>
        <v>#DIV/0!</v>
      </c>
      <c r="EH1017" s="57" t="e">
        <f>STDEV(EH1001:EH1015)</f>
        <v>#DIV/0!</v>
      </c>
      <c r="EI1017" s="57" t="e">
        <f>STDEV(EI1001:EI1015)</f>
        <v>#DIV/0!</v>
      </c>
      <c r="EJ1017" s="57" t="e">
        <f>STDEV(EJ1001:EJ1015)</f>
        <v>#DIV/0!</v>
      </c>
      <c r="EK1017" s="57" t="e">
        <f>STDEV(EK1001:EK1015)</f>
        <v>#DIV/0!</v>
      </c>
      <c r="EL1017" s="57" t="e">
        <f>STDEV(EL1001:EL1015)</f>
        <v>#DIV/0!</v>
      </c>
    </row>
    <row r="1018" spans="1:142">
      <c r="B1018" s="31"/>
      <c r="Z1018" s="18"/>
      <c r="AB1018" s="18"/>
      <c r="AD1018" s="18"/>
      <c r="AF1018" s="18"/>
      <c r="AH1018" s="18"/>
      <c r="AJ1018" s="18"/>
      <c r="AL1018" s="18"/>
      <c r="AN1018" s="18"/>
      <c r="AP1018" s="18"/>
      <c r="AQ1018" s="51"/>
      <c r="AR1018" s="51"/>
      <c r="AS1018" s="51"/>
      <c r="AT1018" s="51"/>
      <c r="AU1018" s="51"/>
      <c r="AV1018" s="51"/>
      <c r="AW1018" s="51"/>
      <c r="AX1018" s="51"/>
    </row>
    <row r="1019" spans="1:142">
      <c r="A1019" s="8" t="s">
        <v>1167</v>
      </c>
      <c r="B1019" s="8" t="s">
        <v>1152</v>
      </c>
      <c r="C1019" s="8" t="s">
        <v>530</v>
      </c>
      <c r="G1019" s="8">
        <v>14.83506496</v>
      </c>
      <c r="H1019" s="8">
        <v>-91.329963030000002</v>
      </c>
      <c r="I1019" s="58">
        <v>3.5</v>
      </c>
      <c r="J1019" s="58">
        <v>3.65</v>
      </c>
      <c r="K1019" s="58">
        <v>0.58140000000000003</v>
      </c>
      <c r="L1019" s="58">
        <v>74.540000000000006</v>
      </c>
      <c r="M1019" s="58">
        <v>0.151</v>
      </c>
      <c r="N1019" s="58">
        <v>0.1045</v>
      </c>
      <c r="O1019" s="58">
        <v>0.77229999999999999</v>
      </c>
      <c r="P1019" s="58">
        <v>7.1300000000000002E-2</v>
      </c>
      <c r="Q1019" s="58">
        <v>11.8</v>
      </c>
      <c r="R1019" s="58">
        <v>1.8E-3</v>
      </c>
      <c r="S1019" s="58">
        <v>95.172399999999996</v>
      </c>
      <c r="V1019" s="58">
        <v>3.6775367648604007</v>
      </c>
      <c r="W1019" s="58"/>
      <c r="X1019" s="58">
        <v>3.8351454833544176</v>
      </c>
      <c r="Y1019" s="58"/>
      <c r="Z1019" s="58">
        <v>0.61089139288281058</v>
      </c>
      <c r="AA1019" s="58"/>
      <c r="AB1019" s="58">
        <v>78.321025843626941</v>
      </c>
      <c r="AD1019" s="58">
        <v>0.1586594432839773</v>
      </c>
      <c r="AE1019" s="58"/>
      <c r="AF1019" s="58">
        <v>0.10980074055083197</v>
      </c>
      <c r="AG1019" s="58"/>
      <c r="AH1019" s="58">
        <v>0.8114747552861965</v>
      </c>
      <c r="AI1019" s="58"/>
      <c r="AJ1019" s="58">
        <v>7.4916677524156164E-2</v>
      </c>
      <c r="AK1019" s="58"/>
      <c r="AL1019" s="58">
        <v>12.398552521529352</v>
      </c>
      <c r="AM1019" s="58"/>
      <c r="AN1019" s="58">
        <v>1.8913046219282061E-3</v>
      </c>
      <c r="AO1019" s="58"/>
      <c r="AP1019" s="58">
        <v>7.5126822482148183</v>
      </c>
      <c r="AQ1019" s="55">
        <f>AD1019/X1019</f>
        <v>4.1369863013698632E-2</v>
      </c>
      <c r="AR1019" s="55">
        <f>AB1019/AD1019</f>
        <v>493.64238410596028</v>
      </c>
      <c r="AS1019" s="55">
        <f>AB1019/X1019</f>
        <v>20.421917808219181</v>
      </c>
      <c r="AT1019" s="55">
        <f>AF1019/AH1019</f>
        <v>0.13531011265052439</v>
      </c>
      <c r="AU1019" s="55">
        <f>Z1019/AF1019</f>
        <v>5.5636363636363635</v>
      </c>
      <c r="AV1019" s="55">
        <f>Z1019/AD1019</f>
        <v>3.8503311258278146</v>
      </c>
      <c r="AW1019" s="55">
        <f>Z1019/AB1019</f>
        <v>7.7998390126106784E-3</v>
      </c>
      <c r="AX1019" s="55">
        <f>AF1019/(Z1019+AF1019)*100</f>
        <v>15.235457063711911</v>
      </c>
      <c r="AY1019" s="58">
        <v>52.21</v>
      </c>
      <c r="AZ1019" s="58"/>
      <c r="BA1019" s="58"/>
      <c r="BB1019" s="58"/>
      <c r="BC1019" s="58">
        <v>5717.61</v>
      </c>
      <c r="BD1019" s="58">
        <v>3.24</v>
      </c>
      <c r="BE1019" s="58"/>
      <c r="BF1019" s="58"/>
      <c r="BG1019" s="58" t="s">
        <v>1168</v>
      </c>
      <c r="BH1019" s="58"/>
      <c r="BI1019" s="58">
        <v>0.47399999999999998</v>
      </c>
      <c r="BJ1019" s="58"/>
      <c r="BK1019" s="58"/>
      <c r="BL1019" s="58"/>
      <c r="BM1019" s="58">
        <v>121.94</v>
      </c>
      <c r="BN1019" s="58">
        <v>84.49</v>
      </c>
      <c r="BO1019" s="58">
        <v>11.62</v>
      </c>
      <c r="BP1019" s="58">
        <v>77.63</v>
      </c>
      <c r="BQ1019" s="58">
        <v>6.78</v>
      </c>
      <c r="BR1019" s="58"/>
      <c r="BS1019" s="58">
        <v>6.13</v>
      </c>
      <c r="BT1019" s="58">
        <v>974.84</v>
      </c>
      <c r="BU1019" s="58">
        <v>19.18</v>
      </c>
      <c r="BV1019" s="58">
        <v>35.270000000000003</v>
      </c>
      <c r="BW1019" s="58">
        <v>3.74</v>
      </c>
      <c r="BX1019" s="58">
        <v>12.45</v>
      </c>
      <c r="BY1019" s="58">
        <v>1.96</v>
      </c>
      <c r="BZ1019" s="58">
        <v>0.182</v>
      </c>
      <c r="CA1019" s="58">
        <v>1.48</v>
      </c>
      <c r="CB1019" s="58">
        <v>0.33700000000000002</v>
      </c>
      <c r="CC1019" s="58">
        <v>1.57</v>
      </c>
      <c r="CD1019" s="58">
        <v>0.311</v>
      </c>
      <c r="CE1019" s="58">
        <v>1.1399999999999999</v>
      </c>
      <c r="CF1019" s="58">
        <v>0.17899999999999999</v>
      </c>
      <c r="CG1019" s="58">
        <v>1.55</v>
      </c>
      <c r="CH1019" s="58">
        <v>0.252</v>
      </c>
      <c r="CI1019" s="58">
        <v>3</v>
      </c>
      <c r="CJ1019" s="58">
        <v>0.63200000000000001</v>
      </c>
      <c r="CK1019" s="58">
        <v>15.36</v>
      </c>
      <c r="CL1019" s="58">
        <v>11.45</v>
      </c>
      <c r="CM1019" s="58">
        <v>4.41</v>
      </c>
      <c r="CN1019" s="58">
        <v>1.6751091703056769</v>
      </c>
      <c r="CO1019" s="58">
        <v>12.374193548387096</v>
      </c>
      <c r="CP1019" s="58">
        <v>6.3576642335766422</v>
      </c>
      <c r="CQ1019" s="58">
        <v>9.7857142857142865</v>
      </c>
      <c r="CR1019" s="58">
        <v>22.754838709677422</v>
      </c>
      <c r="CS1019" s="58">
        <v>12.663947797716149</v>
      </c>
      <c r="CT1019" s="58">
        <v>1.2337349397590363</v>
      </c>
      <c r="CU1019" s="58">
        <v>4.4931153184165238</v>
      </c>
      <c r="CV1019" s="58">
        <v>5.5601115302607841E-2</v>
      </c>
      <c r="CW1019" s="58">
        <v>27.639353558264812</v>
      </c>
      <c r="CX1019" s="58">
        <v>2.2962239583333335</v>
      </c>
      <c r="CY1019" s="58">
        <v>0.38515283842794762</v>
      </c>
      <c r="CZ1019" s="58">
        <v>50.825860271115751</v>
      </c>
      <c r="DA1019" s="58">
        <v>0.287109375</v>
      </c>
      <c r="DB1019" s="58">
        <v>7.9944234869608009</v>
      </c>
      <c r="DC1019" s="58">
        <v>10.727848101265822</v>
      </c>
      <c r="DD1019" s="58">
        <v>85.138864628820969</v>
      </c>
      <c r="DE1019" s="58">
        <v>18.117088607594937</v>
      </c>
      <c r="DF1019" s="58">
        <v>143.78171091445427</v>
      </c>
      <c r="DG1019" s="58">
        <v>0.5921397379912664</v>
      </c>
      <c r="DH1019" s="58">
        <v>40.646666666666668</v>
      </c>
      <c r="DI1019" s="58">
        <v>9.7943775100401602</v>
      </c>
      <c r="DJ1019" s="58">
        <v>1.4432477216238608</v>
      </c>
      <c r="DK1019" s="58">
        <v>12.557516424062863</v>
      </c>
      <c r="DL1019" s="58" t="e">
        <v>#REF!</v>
      </c>
      <c r="DM1019" s="58">
        <v>11.449852507374629</v>
      </c>
      <c r="DN1019" s="58">
        <v>6.2301587301587302</v>
      </c>
      <c r="DO1019" s="58">
        <v>2.8289085545722714</v>
      </c>
      <c r="DP1019" s="58">
        <v>1.264516129032258</v>
      </c>
      <c r="DQ1019" s="58">
        <v>0.14331065759637188</v>
      </c>
      <c r="DR1019" s="58">
        <v>8.7337369573618456E-2</v>
      </c>
      <c r="DS1019" s="58">
        <v>193.79120879120882</v>
      </c>
      <c r="DT1019" s="58">
        <v>11.756666666666668</v>
      </c>
      <c r="DU1019" s="58">
        <v>0.157429718875502</v>
      </c>
      <c r="DV1019" s="58">
        <v>2.5247971145175834E-2</v>
      </c>
      <c r="DW1019" s="58">
        <v>8.4000000000000005E-2</v>
      </c>
      <c r="DX1019" s="58" t="e">
        <v>#REF!</v>
      </c>
      <c r="DY1019" s="58">
        <v>10.649781659388648</v>
      </c>
      <c r="DZ1019" s="58" t="e">
        <v>#REF!</v>
      </c>
      <c r="EA1019" s="58">
        <v>25.876666666666665</v>
      </c>
      <c r="EB1019" s="58">
        <v>1.5374149659863945</v>
      </c>
      <c r="EC1019" s="58">
        <v>19.892332789559543</v>
      </c>
      <c r="ED1019" s="58">
        <v>7.9977324263038554</v>
      </c>
      <c r="EE1019" s="58">
        <v>6.7863453815261048</v>
      </c>
      <c r="EF1019" s="58">
        <v>0.2299270072992701</v>
      </c>
      <c r="EG1019" s="58">
        <v>5.0825860271115753</v>
      </c>
      <c r="EH1019" s="58">
        <v>15.247758081334725</v>
      </c>
      <c r="EI1019" s="58">
        <v>12.594837758112094</v>
      </c>
      <c r="EJ1019" s="58">
        <v>19.257641921397379</v>
      </c>
      <c r="EK1019" s="58">
        <v>34.132258064516137</v>
      </c>
      <c r="EL1019" s="58">
        <v>1</v>
      </c>
    </row>
    <row r="1020" spans="1:142">
      <c r="B1020" s="8" t="s">
        <v>1153</v>
      </c>
      <c r="C1020" s="8" t="s">
        <v>530</v>
      </c>
      <c r="I1020" s="58">
        <v>3.6</v>
      </c>
      <c r="J1020" s="58">
        <v>3.56</v>
      </c>
      <c r="K1020" s="58">
        <v>0.72340000000000004</v>
      </c>
      <c r="L1020" s="58">
        <v>74.69</v>
      </c>
      <c r="M1020" s="58">
        <v>8.9899999999999994E-2</v>
      </c>
      <c r="N1020" s="58">
        <v>0.11409999999999999</v>
      </c>
      <c r="O1020" s="58">
        <v>0.77339999999999998</v>
      </c>
      <c r="P1020" s="58">
        <v>0</v>
      </c>
      <c r="Q1020" s="58">
        <v>11.79</v>
      </c>
      <c r="R1020" s="58">
        <v>3.2800000000000003E-2</v>
      </c>
      <c r="S1020" s="58">
        <v>95.373599999999996</v>
      </c>
      <c r="V1020" s="58">
        <v>3.7746294572082846</v>
      </c>
      <c r="W1020" s="58"/>
      <c r="X1020" s="58">
        <v>3.7326891299059701</v>
      </c>
      <c r="Y1020" s="58"/>
      <c r="Z1020" s="58">
        <v>0.75849081926235351</v>
      </c>
      <c r="AA1020" s="58"/>
      <c r="AB1020" s="58">
        <v>78.313076155246321</v>
      </c>
      <c r="AD1020" s="58">
        <v>9.4260885611951312E-2</v>
      </c>
      <c r="AE1020" s="58"/>
      <c r="AF1020" s="58">
        <v>0.11963478362985146</v>
      </c>
      <c r="AG1020" s="58"/>
      <c r="AH1020" s="58">
        <v>0.81091622839024635</v>
      </c>
      <c r="AI1020" s="58"/>
      <c r="AJ1020" s="58">
        <v>0</v>
      </c>
      <c r="AK1020" s="58"/>
      <c r="AL1020" s="58">
        <v>12.36191147235713</v>
      </c>
      <c r="AM1020" s="58"/>
      <c r="AN1020" s="58">
        <v>3.4391068387897704E-2</v>
      </c>
      <c r="AO1020" s="58"/>
      <c r="AP1020" s="58">
        <v>7.5073185871142547</v>
      </c>
      <c r="AQ1020" s="55">
        <f t="shared" ref="AQ1020:AQ1032" si="1407">AD1020/X1020</f>
        <v>2.5252808988764041E-2</v>
      </c>
      <c r="AR1020" s="55">
        <f t="shared" ref="AR1020:AR1032" si="1408">AB1020/AD1020</f>
        <v>830.81201334816467</v>
      </c>
      <c r="AS1020" s="55">
        <f t="shared" ref="AS1020:AS1032" si="1409">AB1020/X1020</f>
        <v>20.980337078651687</v>
      </c>
      <c r="AT1020" s="55">
        <f t="shared" ref="AT1020:AT1032" si="1410">AF1020/AH1020</f>
        <v>0.14753038531161108</v>
      </c>
      <c r="AU1020" s="55">
        <f t="shared" ref="AU1020:AU1032" si="1411">Z1020/AF1020</f>
        <v>6.3400525854513576</v>
      </c>
      <c r="AV1020" s="55">
        <f t="shared" ref="AV1020:AV1032" si="1412">Z1020/AD1020</f>
        <v>8.046718576195774</v>
      </c>
      <c r="AW1020" s="55">
        <f t="shared" ref="AW1020:AW1032" si="1413">Z1020/AB1020</f>
        <v>9.6853661802115409E-3</v>
      </c>
      <c r="AX1020" s="55">
        <f t="shared" ref="AX1020:AX1032" si="1414">AF1020/(Z1020+AF1020)*100</f>
        <v>13.623880597014926</v>
      </c>
      <c r="AY1020" s="58">
        <v>45.39</v>
      </c>
      <c r="AZ1020" s="58"/>
      <c r="BA1020" s="58"/>
      <c r="BB1020" s="58"/>
      <c r="BC1020" s="58">
        <v>5717.61</v>
      </c>
      <c r="BD1020" s="58">
        <v>3.27</v>
      </c>
      <c r="BE1020" s="58"/>
      <c r="BF1020" s="58"/>
      <c r="BG1020" s="58" t="s">
        <v>491</v>
      </c>
      <c r="BH1020" s="58"/>
      <c r="BI1020" s="58">
        <v>0.56000000000000005</v>
      </c>
      <c r="BJ1020" s="58"/>
      <c r="BK1020" s="58"/>
      <c r="BL1020" s="58"/>
      <c r="BM1020" s="58">
        <v>131.61000000000001</v>
      </c>
      <c r="BN1020" s="58">
        <v>87.08</v>
      </c>
      <c r="BO1020" s="58">
        <v>10.68</v>
      </c>
      <c r="BP1020" s="58">
        <v>77.64</v>
      </c>
      <c r="BQ1020" s="58">
        <v>6.94</v>
      </c>
      <c r="BR1020" s="58"/>
      <c r="BS1020" s="58">
        <v>6.67</v>
      </c>
      <c r="BT1020" s="58">
        <v>1021.72</v>
      </c>
      <c r="BU1020" s="58">
        <v>18.36</v>
      </c>
      <c r="BV1020" s="58">
        <v>34.94</v>
      </c>
      <c r="BW1020" s="58">
        <v>4.01</v>
      </c>
      <c r="BX1020" s="58">
        <v>13.61</v>
      </c>
      <c r="BY1020" s="58">
        <v>2.34</v>
      </c>
      <c r="BZ1020" s="58"/>
      <c r="CA1020" s="58">
        <v>1.05</v>
      </c>
      <c r="CB1020" s="58">
        <v>0.23100000000000001</v>
      </c>
      <c r="CC1020" s="58">
        <v>1.57</v>
      </c>
      <c r="CD1020" s="58">
        <v>0.39700000000000002</v>
      </c>
      <c r="CE1020" s="58">
        <v>0.69</v>
      </c>
      <c r="CF1020" s="58"/>
      <c r="CG1020" s="58">
        <v>1.78</v>
      </c>
      <c r="CH1020" s="58"/>
      <c r="CI1020" s="58">
        <v>3.18</v>
      </c>
      <c r="CJ1020" s="58">
        <v>0.623</v>
      </c>
      <c r="CK1020" s="58">
        <v>15.83</v>
      </c>
      <c r="CL1020" s="58">
        <v>9.8699999999999992</v>
      </c>
      <c r="CM1020" s="58">
        <v>3.94</v>
      </c>
      <c r="CN1020" s="58">
        <v>1.8601823708206688</v>
      </c>
      <c r="CO1020" s="58">
        <v>10.314606741573034</v>
      </c>
      <c r="CP1020" s="58">
        <v>7.1683006535947724</v>
      </c>
      <c r="CQ1020" s="58">
        <v>7.8461538461538467</v>
      </c>
      <c r="CR1020" s="58">
        <v>19.629213483146067</v>
      </c>
      <c r="CS1020" s="58">
        <v>11.640179910044978</v>
      </c>
      <c r="CT1020" s="58">
        <v>1.1631153563556209</v>
      </c>
      <c r="CU1020" s="58">
        <v>4.25</v>
      </c>
      <c r="CV1020" s="58">
        <v>5.2731555352936707E-2</v>
      </c>
      <c r="CW1020" s="58">
        <v>29.242129364625075</v>
      </c>
      <c r="CX1020" s="58">
        <v>2.2072015161086544</v>
      </c>
      <c r="CY1020" s="58">
        <v>0.39918946301925029</v>
      </c>
      <c r="CZ1020" s="58">
        <v>55.649237472766885</v>
      </c>
      <c r="DA1020" s="58">
        <v>0.2488945041061276</v>
      </c>
      <c r="DB1020" s="58">
        <v>7.7632398753894076</v>
      </c>
      <c r="DC1020" s="58">
        <v>11.139646869983949</v>
      </c>
      <c r="DD1020" s="58">
        <v>103.51773049645391</v>
      </c>
      <c r="DE1020" s="58">
        <v>15.842696629213481</v>
      </c>
      <c r="DF1020" s="58">
        <v>147.22190201729106</v>
      </c>
      <c r="DG1020" s="58">
        <v>0.70314083080040535</v>
      </c>
      <c r="DH1020" s="58">
        <v>41.386792452830193</v>
      </c>
      <c r="DI1020" s="58">
        <v>9.6700955180014709</v>
      </c>
      <c r="DJ1020" s="58">
        <v>1.5113688562241618</v>
      </c>
      <c r="DK1020" s="58">
        <v>13.159711488923236</v>
      </c>
      <c r="DL1020" s="58" t="e">
        <v>#REF!</v>
      </c>
      <c r="DM1020" s="58">
        <v>11.187319884726223</v>
      </c>
      <c r="DN1020" s="58"/>
      <c r="DO1020" s="58">
        <v>2.6455331412103744</v>
      </c>
      <c r="DP1020" s="58">
        <v>1.3146067415730336</v>
      </c>
      <c r="DQ1020" s="58">
        <v>0.15812182741116751</v>
      </c>
      <c r="DR1020" s="58">
        <v>8.9386913961875328E-2</v>
      </c>
      <c r="DS1020" s="58"/>
      <c r="DT1020" s="58">
        <v>10.987421383647797</v>
      </c>
      <c r="DU1020" s="58">
        <v>0.17193240264511389</v>
      </c>
      <c r="DV1020" s="58">
        <v>3.0139103554868624E-2</v>
      </c>
      <c r="DW1020" s="58">
        <v>0</v>
      </c>
      <c r="DX1020" s="58" t="e">
        <v>#REF!</v>
      </c>
      <c r="DY1020" s="58">
        <v>13.334346504559273</v>
      </c>
      <c r="DZ1020" s="58" t="e">
        <v>#REF!</v>
      </c>
      <c r="EA1020" s="58">
        <v>24.415094339622641</v>
      </c>
      <c r="EB1020" s="58">
        <v>1.7614213197969544</v>
      </c>
      <c r="EC1020" s="58">
        <v>19.731634182908547</v>
      </c>
      <c r="ED1020" s="58">
        <v>8.8680203045685282</v>
      </c>
      <c r="EE1020" s="58">
        <v>6.3982365907421013</v>
      </c>
      <c r="EF1020" s="58">
        <v>0.21459694989106753</v>
      </c>
      <c r="EG1020" s="58">
        <v>5.5649237472766888</v>
      </c>
      <c r="EH1020" s="58">
        <v>16.694771241830065</v>
      </c>
      <c r="EI1020" s="58">
        <v>12.306051873198847</v>
      </c>
      <c r="EJ1020" s="58">
        <v>19.959473150962516</v>
      </c>
      <c r="EK1020" s="58">
        <v>29.443820224719101</v>
      </c>
      <c r="EL1020" s="58">
        <v>1.06</v>
      </c>
    </row>
    <row r="1021" spans="1:142">
      <c r="B1021" s="8" t="s">
        <v>1154</v>
      </c>
      <c r="C1021" s="8" t="s">
        <v>530</v>
      </c>
      <c r="I1021" s="58">
        <v>3.44</v>
      </c>
      <c r="J1021" s="58">
        <v>3.65</v>
      </c>
      <c r="K1021" s="58">
        <v>0.77449999999999997</v>
      </c>
      <c r="L1021" s="58">
        <v>74.319999999999993</v>
      </c>
      <c r="M1021" s="58">
        <v>0.1278</v>
      </c>
      <c r="N1021" s="58">
        <v>0.114</v>
      </c>
      <c r="O1021" s="58">
        <v>0.75860000000000005</v>
      </c>
      <c r="P1021" s="58">
        <v>8.1900000000000001E-2</v>
      </c>
      <c r="Q1021" s="58">
        <v>11.88</v>
      </c>
      <c r="R1021" s="58">
        <v>1.03E-2</v>
      </c>
      <c r="S1021" s="58">
        <v>95.157200000000003</v>
      </c>
      <c r="V1021" s="58">
        <v>3.6150706410024673</v>
      </c>
      <c r="W1021" s="58"/>
      <c r="X1021" s="58">
        <v>3.8357580929241299</v>
      </c>
      <c r="Y1021" s="58"/>
      <c r="Z1021" s="58">
        <v>0.81391634053965445</v>
      </c>
      <c r="AA1021" s="58"/>
      <c r="AB1021" s="58">
        <v>78.102340127704466</v>
      </c>
      <c r="AD1021" s="58">
        <v>0.13430407788375445</v>
      </c>
      <c r="AE1021" s="58"/>
      <c r="AF1021" s="58">
        <v>0.11980175961461666</v>
      </c>
      <c r="AG1021" s="58"/>
      <c r="AH1021" s="58">
        <v>0.79720714775130008</v>
      </c>
      <c r="AI1021" s="58"/>
      <c r="AJ1021" s="58">
        <v>8.6068106249448273E-2</v>
      </c>
      <c r="AK1021" s="58"/>
      <c r="AL1021" s="58">
        <v>12.484604422996894</v>
      </c>
      <c r="AM1021" s="58"/>
      <c r="AN1021" s="58">
        <v>1.0824194070443435E-2</v>
      </c>
      <c r="AO1021" s="58"/>
      <c r="AP1021" s="58">
        <v>7.4508287339265973</v>
      </c>
      <c r="AQ1021" s="55">
        <f t="shared" si="1407"/>
        <v>3.501369863013698E-2</v>
      </c>
      <c r="AR1021" s="55">
        <f t="shared" si="1408"/>
        <v>581.53364632237867</v>
      </c>
      <c r="AS1021" s="55">
        <f t="shared" si="1409"/>
        <v>20.361643835616437</v>
      </c>
      <c r="AT1021" s="55">
        <f t="shared" si="1410"/>
        <v>0.15027682573161083</v>
      </c>
      <c r="AU1021" s="55">
        <f t="shared" si="1411"/>
        <v>6.7938596491228074</v>
      </c>
      <c r="AV1021" s="55">
        <f t="shared" si="1412"/>
        <v>6.0602503912363073</v>
      </c>
      <c r="AW1021" s="55">
        <f t="shared" si="1413"/>
        <v>1.0421151776103338E-2</v>
      </c>
      <c r="AX1021" s="55">
        <f t="shared" si="1414"/>
        <v>12.830613393359593</v>
      </c>
      <c r="AY1021" s="58">
        <v>47.04</v>
      </c>
      <c r="AZ1021" s="58"/>
      <c r="BA1021" s="58"/>
      <c r="BB1021" s="58"/>
      <c r="BC1021" s="58">
        <v>5717.61</v>
      </c>
      <c r="BD1021" s="58">
        <v>2.82</v>
      </c>
      <c r="BE1021" s="58"/>
      <c r="BF1021" s="58"/>
      <c r="BG1021" s="58" t="s">
        <v>1169</v>
      </c>
      <c r="BH1021" s="58"/>
      <c r="BI1021" s="58">
        <v>0.63</v>
      </c>
      <c r="BJ1021" s="58"/>
      <c r="BK1021" s="58"/>
      <c r="BL1021" s="58"/>
      <c r="BM1021" s="58">
        <v>130.72</v>
      </c>
      <c r="BN1021" s="58">
        <v>94.92</v>
      </c>
      <c r="BO1021" s="58">
        <v>11.99</v>
      </c>
      <c r="BP1021" s="58">
        <v>80.44</v>
      </c>
      <c r="BQ1021" s="58">
        <v>6.9</v>
      </c>
      <c r="BR1021" s="58"/>
      <c r="BS1021" s="58">
        <v>6.26</v>
      </c>
      <c r="BT1021" s="58">
        <v>1020.02</v>
      </c>
      <c r="BU1021" s="58">
        <v>19.38</v>
      </c>
      <c r="BV1021" s="58">
        <v>36.22</v>
      </c>
      <c r="BW1021" s="58">
        <v>3.79</v>
      </c>
      <c r="BX1021" s="58">
        <v>13.3</v>
      </c>
      <c r="BY1021" s="58">
        <v>2.2599999999999998</v>
      </c>
      <c r="BZ1021" s="58">
        <v>0.27800000000000002</v>
      </c>
      <c r="CA1021" s="58">
        <v>1.51</v>
      </c>
      <c r="CB1021" s="58">
        <v>0.252</v>
      </c>
      <c r="CC1021" s="58">
        <v>1.5</v>
      </c>
      <c r="CD1021" s="58">
        <v>0.42599999999999999</v>
      </c>
      <c r="CE1021" s="58">
        <v>1.05</v>
      </c>
      <c r="CF1021" s="58">
        <v>0.16</v>
      </c>
      <c r="CG1021" s="58">
        <v>1.28</v>
      </c>
      <c r="CH1021" s="58">
        <v>0.307</v>
      </c>
      <c r="CI1021" s="58">
        <v>2.9</v>
      </c>
      <c r="CJ1021" s="58">
        <v>0.66300000000000003</v>
      </c>
      <c r="CK1021" s="58">
        <v>16.03</v>
      </c>
      <c r="CL1021" s="58">
        <v>10.72</v>
      </c>
      <c r="CM1021" s="58">
        <v>4.0999999999999996</v>
      </c>
      <c r="CN1021" s="58">
        <v>1.8078358208955221</v>
      </c>
      <c r="CO1021" s="58">
        <v>15.140624999999998</v>
      </c>
      <c r="CP1021" s="58">
        <v>6.7450980392156863</v>
      </c>
      <c r="CQ1021" s="58">
        <v>8.5752212389380542</v>
      </c>
      <c r="CR1021" s="58">
        <v>28.296875</v>
      </c>
      <c r="CS1021" s="58">
        <v>12.849840255591054</v>
      </c>
      <c r="CT1021" s="58">
        <v>1.2052631578947368</v>
      </c>
      <c r="CU1021" s="58">
        <v>3.9232693911592991</v>
      </c>
      <c r="CV1021" s="58">
        <v>5.2784577723378218E-2</v>
      </c>
      <c r="CW1021" s="58">
        <v>28.161789066813917</v>
      </c>
      <c r="CX1021" s="58">
        <v>2.2595134123518399</v>
      </c>
      <c r="CY1021" s="58">
        <v>0.38246268656716415</v>
      </c>
      <c r="CZ1021" s="58">
        <v>52.632610939112489</v>
      </c>
      <c r="DA1021" s="58">
        <v>0.25577043044291947</v>
      </c>
      <c r="DB1021" s="58">
        <v>7.8030905752753981</v>
      </c>
      <c r="DC1021" s="58">
        <v>10.407239819004525</v>
      </c>
      <c r="DD1021" s="58">
        <v>95.151119402985074</v>
      </c>
      <c r="DE1021" s="58">
        <v>16.16892911010558</v>
      </c>
      <c r="DF1021" s="58">
        <v>147.82898550724636</v>
      </c>
      <c r="DG1021" s="58">
        <v>0.64365671641791045</v>
      </c>
      <c r="DH1021" s="58">
        <v>45.07586206896552</v>
      </c>
      <c r="DI1021" s="58">
        <v>9.8285714285714274</v>
      </c>
      <c r="DJ1021" s="58">
        <v>1.3771597134428992</v>
      </c>
      <c r="DK1021" s="58">
        <v>12.680507210343112</v>
      </c>
      <c r="DL1021" s="58" t="e">
        <v>#REF!</v>
      </c>
      <c r="DM1021" s="58">
        <v>11.657971014492754</v>
      </c>
      <c r="DN1021" s="58">
        <v>4.8859934853420199</v>
      </c>
      <c r="DO1021" s="58">
        <v>2.8086956521739128</v>
      </c>
      <c r="DP1021" s="58">
        <v>1.7656249999999998</v>
      </c>
      <c r="DQ1021" s="58">
        <v>0.16170731707317076</v>
      </c>
      <c r="DR1021" s="58">
        <v>8.5778219791148691E-2</v>
      </c>
      <c r="DS1021" s="58">
        <v>130.28776978417264</v>
      </c>
      <c r="DT1021" s="58">
        <v>12.489655172413793</v>
      </c>
      <c r="DU1021" s="58">
        <v>0.16992481203007517</v>
      </c>
      <c r="DV1021" s="58">
        <v>2.8095474888115365E-2</v>
      </c>
      <c r="DW1021" s="58">
        <v>0.10586206896551724</v>
      </c>
      <c r="DX1021" s="58" t="e">
        <v>#REF!</v>
      </c>
      <c r="DY1021" s="58">
        <v>12.194029850746269</v>
      </c>
      <c r="DZ1021" s="58" t="e">
        <v>#REF!</v>
      </c>
      <c r="EA1021" s="58">
        <v>27.737931034482759</v>
      </c>
      <c r="EB1021" s="58">
        <v>1.6829268292682928</v>
      </c>
      <c r="EC1021" s="58">
        <v>20.881789137380192</v>
      </c>
      <c r="ED1021" s="58">
        <v>8.8341463414634145</v>
      </c>
      <c r="EE1021" s="58">
        <v>7.1368421052631579</v>
      </c>
      <c r="EF1021" s="58">
        <v>0.21155830753353971</v>
      </c>
      <c r="EG1021" s="58">
        <v>5.2632610939112494</v>
      </c>
      <c r="EH1021" s="58">
        <v>15.789783281733746</v>
      </c>
      <c r="EI1021" s="58">
        <v>12.82376811594203</v>
      </c>
      <c r="EJ1021" s="58">
        <v>19.123134328358208</v>
      </c>
      <c r="EK1021" s="58">
        <v>42.4453125</v>
      </c>
      <c r="EL1021" s="58">
        <v>0.96666666666666667</v>
      </c>
    </row>
    <row r="1022" spans="1:142">
      <c r="B1022" s="8" t="s">
        <v>1155</v>
      </c>
      <c r="C1022" s="8" t="s">
        <v>530</v>
      </c>
      <c r="I1022" s="58">
        <v>3.48</v>
      </c>
      <c r="J1022" s="58">
        <v>3.87</v>
      </c>
      <c r="K1022" s="58">
        <v>0.69230000000000003</v>
      </c>
      <c r="L1022" s="58">
        <v>74.61</v>
      </c>
      <c r="M1022" s="58">
        <v>0.10829999999999999</v>
      </c>
      <c r="N1022" s="58">
        <v>9.5699999999999993E-2</v>
      </c>
      <c r="O1022" s="58">
        <v>0.77200000000000002</v>
      </c>
      <c r="P1022" s="58">
        <v>4.3400000000000001E-2</v>
      </c>
      <c r="Q1022" s="58">
        <v>11.71</v>
      </c>
      <c r="R1022" s="58">
        <v>1.67E-2</v>
      </c>
      <c r="S1022" s="58">
        <v>95.398499999999999</v>
      </c>
      <c r="V1022" s="58">
        <v>3.6478560983663262</v>
      </c>
      <c r="W1022" s="58"/>
      <c r="X1022" s="58">
        <v>4.0566675576660014</v>
      </c>
      <c r="Y1022" s="58"/>
      <c r="Z1022" s="58">
        <v>0.72569275198247352</v>
      </c>
      <c r="AA1022" s="58"/>
      <c r="AB1022" s="58">
        <v>78.208776867560815</v>
      </c>
      <c r="AD1022" s="58">
        <v>0.11352379754398653</v>
      </c>
      <c r="AE1022" s="58"/>
      <c r="AF1022" s="58">
        <v>0.10031604270507397</v>
      </c>
      <c r="AG1022" s="58"/>
      <c r="AH1022" s="58">
        <v>0.80923704251115069</v>
      </c>
      <c r="AI1022" s="58"/>
      <c r="AJ1022" s="58">
        <v>4.5493377778476604E-2</v>
      </c>
      <c r="AK1022" s="58"/>
      <c r="AL1022" s="58">
        <v>12.274826124100485</v>
      </c>
      <c r="AM1022" s="58"/>
      <c r="AN1022" s="58">
        <v>1.750551633411427E-2</v>
      </c>
      <c r="AO1022" s="58"/>
      <c r="AP1022" s="58">
        <v>7.7045236560323271</v>
      </c>
      <c r="AQ1022" s="55">
        <f t="shared" si="1407"/>
        <v>2.7984496124031002E-2</v>
      </c>
      <c r="AR1022" s="55">
        <f t="shared" si="1408"/>
        <v>688.91966759002776</v>
      </c>
      <c r="AS1022" s="55">
        <f t="shared" si="1409"/>
        <v>19.279069767441861</v>
      </c>
      <c r="AT1022" s="55">
        <f t="shared" si="1410"/>
        <v>0.12396373056994815</v>
      </c>
      <c r="AU1022" s="55">
        <f t="shared" si="1411"/>
        <v>7.2340647857889246</v>
      </c>
      <c r="AV1022" s="55">
        <f t="shared" si="1412"/>
        <v>6.3924284395198523</v>
      </c>
      <c r="AW1022" s="55">
        <f t="shared" si="1413"/>
        <v>9.2789170352499655E-3</v>
      </c>
      <c r="AX1022" s="55">
        <f t="shared" si="1414"/>
        <v>12.14467005076142</v>
      </c>
    </row>
    <row r="1023" spans="1:142">
      <c r="B1023" s="8" t="s">
        <v>1156</v>
      </c>
      <c r="C1023" s="8" t="s">
        <v>530</v>
      </c>
      <c r="I1023" s="58">
        <v>3.45</v>
      </c>
      <c r="J1023" s="58">
        <v>3.81</v>
      </c>
      <c r="K1023" s="58">
        <v>0.68840000000000001</v>
      </c>
      <c r="L1023" s="58">
        <v>75.23</v>
      </c>
      <c r="M1023" s="58">
        <v>0.12529999999999999</v>
      </c>
      <c r="N1023" s="58">
        <v>9.5000000000000001E-2</v>
      </c>
      <c r="O1023" s="58">
        <v>0.76839999999999997</v>
      </c>
      <c r="P1023" s="58">
        <v>4.6399999999999997E-2</v>
      </c>
      <c r="Q1023" s="58">
        <v>11.89</v>
      </c>
      <c r="R1023" s="58">
        <v>0</v>
      </c>
      <c r="S1023" s="58">
        <v>96.1036</v>
      </c>
      <c r="V1023" s="58">
        <v>3.5898759255636623</v>
      </c>
      <c r="W1023" s="58"/>
      <c r="X1023" s="58">
        <v>3.9644716743181316</v>
      </c>
      <c r="Y1023" s="58"/>
      <c r="Z1023" s="58">
        <v>0.71631031511826826</v>
      </c>
      <c r="AA1023" s="58"/>
      <c r="AB1023" s="58">
        <v>78.280106052218656</v>
      </c>
      <c r="AD1023" s="58">
        <v>0.13038013144148605</v>
      </c>
      <c r="AE1023" s="58"/>
      <c r="AF1023" s="58">
        <v>9.8851655921318254E-2</v>
      </c>
      <c r="AG1023" s="58"/>
      <c r="AH1023" s="58">
        <v>0.79955381484148358</v>
      </c>
      <c r="AI1023" s="58"/>
      <c r="AJ1023" s="58">
        <v>4.8281229839464902E-2</v>
      </c>
      <c r="AK1023" s="58"/>
      <c r="AL1023" s="58">
        <v>12.372065146362884</v>
      </c>
      <c r="AM1023" s="58"/>
      <c r="AN1023" s="58">
        <v>0</v>
      </c>
      <c r="AO1023" s="58"/>
      <c r="AP1023" s="58">
        <v>7.5543475998817939</v>
      </c>
      <c r="AQ1023" s="55">
        <f t="shared" si="1407"/>
        <v>3.2887139107611547E-2</v>
      </c>
      <c r="AR1023" s="55">
        <f t="shared" si="1408"/>
        <v>600.39904229848378</v>
      </c>
      <c r="AS1023" s="55">
        <f t="shared" si="1409"/>
        <v>19.745406824146983</v>
      </c>
      <c r="AT1023" s="55">
        <f t="shared" si="1410"/>
        <v>0.12363352420614264</v>
      </c>
      <c r="AU1023" s="55">
        <f t="shared" si="1411"/>
        <v>7.2463157894736838</v>
      </c>
      <c r="AV1023" s="55">
        <f t="shared" si="1412"/>
        <v>5.4940143655227462</v>
      </c>
      <c r="AW1023" s="55">
        <f t="shared" si="1413"/>
        <v>9.1506048119101412E-3</v>
      </c>
      <c r="AX1023" s="55">
        <f t="shared" si="1414"/>
        <v>12.126627521062037</v>
      </c>
    </row>
    <row r="1024" spans="1:142">
      <c r="B1024" s="8" t="s">
        <v>1157</v>
      </c>
      <c r="C1024" s="8" t="s">
        <v>530</v>
      </c>
      <c r="I1024" s="58">
        <v>3.56</v>
      </c>
      <c r="J1024" s="58">
        <v>3.5</v>
      </c>
      <c r="K1024" s="58">
        <v>0.66810000000000003</v>
      </c>
      <c r="L1024" s="58">
        <v>74.34</v>
      </c>
      <c r="M1024" s="58">
        <v>0.13189999999999999</v>
      </c>
      <c r="N1024" s="58">
        <v>0.1235</v>
      </c>
      <c r="O1024" s="58">
        <v>0.7792</v>
      </c>
      <c r="P1024" s="58">
        <v>6.54E-2</v>
      </c>
      <c r="Q1024" s="58">
        <v>11.72</v>
      </c>
      <c r="R1024" s="58">
        <v>3.3000000000000002E-2</v>
      </c>
      <c r="S1024" s="58">
        <v>94.921099999999996</v>
      </c>
      <c r="V1024" s="58">
        <v>3.750483296126994</v>
      </c>
      <c r="W1024" s="58"/>
      <c r="X1024" s="58">
        <v>3.6872729034956406</v>
      </c>
      <c r="Y1024" s="58"/>
      <c r="Z1024" s="58">
        <v>0.7038477219501249</v>
      </c>
      <c r="AA1024" s="58"/>
      <c r="AB1024" s="58">
        <v>78.317676470247406</v>
      </c>
      <c r="AD1024" s="58">
        <v>0.13895751313459284</v>
      </c>
      <c r="AE1024" s="58"/>
      <c r="AF1024" s="58">
        <v>0.1301080581662033</v>
      </c>
      <c r="AG1024" s="58"/>
      <c r="AH1024" s="58">
        <v>0.82089229897251514</v>
      </c>
      <c r="AI1024" s="58"/>
      <c r="AJ1024" s="58">
        <v>6.8899327968175675E-2</v>
      </c>
      <c r="AK1024" s="58"/>
      <c r="AL1024" s="58">
        <v>12.347096693991116</v>
      </c>
      <c r="AM1024" s="58"/>
      <c r="AN1024" s="58">
        <v>3.4765715947244612E-2</v>
      </c>
      <c r="AO1024" s="58"/>
      <c r="AP1024" s="58">
        <v>7.4377561996226351</v>
      </c>
      <c r="AQ1024" s="55">
        <f t="shared" si="1407"/>
        <v>3.7685714285714281E-2</v>
      </c>
      <c r="AR1024" s="55">
        <f t="shared" si="1408"/>
        <v>563.60879454131918</v>
      </c>
      <c r="AS1024" s="55">
        <f t="shared" si="1409"/>
        <v>21.24</v>
      </c>
      <c r="AT1024" s="55">
        <f t="shared" si="1410"/>
        <v>0.1584958932238193</v>
      </c>
      <c r="AU1024" s="55">
        <f t="shared" si="1411"/>
        <v>5.4097165991902836</v>
      </c>
      <c r="AV1024" s="55">
        <f t="shared" si="1412"/>
        <v>5.0652009097801365</v>
      </c>
      <c r="AW1024" s="55">
        <f t="shared" si="1413"/>
        <v>8.9870863599677154E-3</v>
      </c>
      <c r="AX1024" s="55">
        <f t="shared" si="1414"/>
        <v>15.601313794845881</v>
      </c>
    </row>
    <row r="1025" spans="1:142">
      <c r="B1025" s="8" t="s">
        <v>1158</v>
      </c>
      <c r="C1025" s="8" t="s">
        <v>530</v>
      </c>
      <c r="I1025" s="58">
        <v>3.58</v>
      </c>
      <c r="J1025" s="58">
        <v>3.55</v>
      </c>
      <c r="K1025" s="58">
        <v>0.73770000000000002</v>
      </c>
      <c r="L1025" s="58">
        <v>74.790000000000006</v>
      </c>
      <c r="M1025" s="58">
        <v>6.83E-2</v>
      </c>
      <c r="N1025" s="58">
        <v>0.12609999999999999</v>
      </c>
      <c r="O1025" s="58">
        <v>0.75649999999999995</v>
      </c>
      <c r="P1025" s="58">
        <v>4.7E-2</v>
      </c>
      <c r="Q1025" s="58">
        <v>11.72</v>
      </c>
      <c r="R1025" s="58">
        <v>1.8499999999999999E-2</v>
      </c>
      <c r="S1025" s="58">
        <v>95.394199999999998</v>
      </c>
      <c r="V1025" s="58">
        <v>3.7528487056865094</v>
      </c>
      <c r="W1025" s="58"/>
      <c r="X1025" s="58">
        <v>3.721400252845561</v>
      </c>
      <c r="Y1025" s="58"/>
      <c r="Z1025" s="58">
        <v>0.77331745535892127</v>
      </c>
      <c r="AA1025" s="58"/>
      <c r="AB1025" s="58">
        <v>78.400992932484371</v>
      </c>
      <c r="AD1025" s="58">
        <v>7.1597644301225866E-2</v>
      </c>
      <c r="AE1025" s="58"/>
      <c r="AF1025" s="58">
        <v>0.13218833010811978</v>
      </c>
      <c r="AG1025" s="58"/>
      <c r="AH1025" s="58">
        <v>0.7930251524725821</v>
      </c>
      <c r="AI1025" s="58"/>
      <c r="AJ1025" s="58">
        <v>4.9269242784152498E-2</v>
      </c>
      <c r="AK1025" s="58"/>
      <c r="AL1025" s="58">
        <v>12.285862243197176</v>
      </c>
      <c r="AM1025" s="58"/>
      <c r="AN1025" s="58">
        <v>1.9393212585251514E-2</v>
      </c>
      <c r="AO1025" s="58"/>
      <c r="AP1025" s="58">
        <v>7.4742489585320708</v>
      </c>
      <c r="AQ1025" s="55">
        <f t="shared" si="1407"/>
        <v>1.923943661971831E-2</v>
      </c>
      <c r="AR1025" s="55">
        <f t="shared" si="1408"/>
        <v>1095.0219619326501</v>
      </c>
      <c r="AS1025" s="55">
        <f t="shared" si="1409"/>
        <v>21.067605633802817</v>
      </c>
      <c r="AT1025" s="55">
        <f t="shared" si="1410"/>
        <v>0.16668869795109056</v>
      </c>
      <c r="AU1025" s="55">
        <f t="shared" si="1411"/>
        <v>5.8501189532117372</v>
      </c>
      <c r="AV1025" s="55">
        <f t="shared" si="1412"/>
        <v>10.800878477306004</v>
      </c>
      <c r="AW1025" s="55">
        <f t="shared" si="1413"/>
        <v>9.8636181307661455E-3</v>
      </c>
      <c r="AX1025" s="55">
        <f t="shared" si="1414"/>
        <v>14.598286640426023</v>
      </c>
    </row>
    <row r="1026" spans="1:142">
      <c r="B1026" s="8" t="s">
        <v>1159</v>
      </c>
      <c r="C1026" s="8" t="s">
        <v>530</v>
      </c>
      <c r="I1026" s="58">
        <v>3.51</v>
      </c>
      <c r="J1026" s="58">
        <v>3.59</v>
      </c>
      <c r="K1026" s="58">
        <v>0.54749999999999999</v>
      </c>
      <c r="L1026" s="58">
        <v>74.5</v>
      </c>
      <c r="M1026" s="58">
        <v>6.5199999999999994E-2</v>
      </c>
      <c r="N1026" s="58">
        <v>0.1094</v>
      </c>
      <c r="O1026" s="58">
        <v>0.76780000000000004</v>
      </c>
      <c r="P1026" s="58">
        <v>6.0499999999999998E-2</v>
      </c>
      <c r="Q1026" s="58">
        <v>11.98</v>
      </c>
      <c r="R1026" s="58">
        <v>3.5700000000000003E-2</v>
      </c>
      <c r="S1026" s="58">
        <v>95.1661</v>
      </c>
      <c r="V1026" s="58">
        <v>3.6882881614356369</v>
      </c>
      <c r="W1026" s="58"/>
      <c r="X1026" s="58">
        <v>3.7723517092746262</v>
      </c>
      <c r="Y1026" s="58"/>
      <c r="Z1026" s="58">
        <v>0.57530990552308015</v>
      </c>
      <c r="AA1026" s="58"/>
      <c r="AB1026" s="58">
        <v>78.284178925058399</v>
      </c>
      <c r="AD1026" s="58">
        <v>6.8511791488775939E-2</v>
      </c>
      <c r="AE1026" s="58"/>
      <c r="AF1026" s="58">
        <v>0.1149569016698173</v>
      </c>
      <c r="AG1026" s="58"/>
      <c r="AH1026" s="58">
        <v>0.80679990038469585</v>
      </c>
      <c r="AI1026" s="58"/>
      <c r="AJ1026" s="58">
        <v>6.3573058053235348E-2</v>
      </c>
      <c r="AK1026" s="58"/>
      <c r="AL1026" s="58">
        <v>12.588516288888584</v>
      </c>
      <c r="AM1026" s="58"/>
      <c r="AN1026" s="58">
        <v>3.7513358223148795E-2</v>
      </c>
      <c r="AO1026" s="58"/>
      <c r="AP1026" s="58">
        <v>7.4606398707102635</v>
      </c>
      <c r="AQ1026" s="55">
        <f t="shared" si="1407"/>
        <v>1.8161559888579388E-2</v>
      </c>
      <c r="AR1026" s="55">
        <f t="shared" si="1408"/>
        <v>1142.638036809816</v>
      </c>
      <c r="AS1026" s="55">
        <f t="shared" si="1409"/>
        <v>20.752089136490252</v>
      </c>
      <c r="AT1026" s="55">
        <f t="shared" si="1410"/>
        <v>0.14248502214118258</v>
      </c>
      <c r="AU1026" s="55">
        <f t="shared" si="1411"/>
        <v>5.004570383912248</v>
      </c>
      <c r="AV1026" s="55">
        <f t="shared" si="1412"/>
        <v>8.3972392638036801</v>
      </c>
      <c r="AW1026" s="55">
        <f t="shared" si="1413"/>
        <v>7.3489932885906035E-3</v>
      </c>
      <c r="AX1026" s="55">
        <f t="shared" si="1414"/>
        <v>16.653980818998328</v>
      </c>
    </row>
    <row r="1027" spans="1:142">
      <c r="B1027" s="8" t="s">
        <v>1160</v>
      </c>
      <c r="C1027" s="8" t="s">
        <v>530</v>
      </c>
      <c r="I1027" s="58">
        <v>3.48</v>
      </c>
      <c r="J1027" s="58">
        <v>3.69</v>
      </c>
      <c r="K1027" s="58">
        <v>0.72389999999999999</v>
      </c>
      <c r="L1027" s="58">
        <v>74.459999999999994</v>
      </c>
      <c r="M1027" s="58">
        <v>0.1431</v>
      </c>
      <c r="N1027" s="58">
        <v>9.8799999999999999E-2</v>
      </c>
      <c r="O1027" s="58">
        <v>0.75680000000000003</v>
      </c>
      <c r="P1027" s="58">
        <v>2.4899999999999999E-2</v>
      </c>
      <c r="Q1027" s="58">
        <v>11.92</v>
      </c>
      <c r="R1027" s="58">
        <v>2.46E-2</v>
      </c>
      <c r="S1027" s="58">
        <v>95.322199999999995</v>
      </c>
      <c r="V1027" s="58">
        <v>3.6507759997146518</v>
      </c>
      <c r="W1027" s="58"/>
      <c r="X1027" s="58">
        <v>3.8710814479732951</v>
      </c>
      <c r="Y1027" s="58"/>
      <c r="Z1027" s="58">
        <v>0.75942435235443584</v>
      </c>
      <c r="AA1027" s="58"/>
      <c r="AB1027" s="58">
        <v>78.114017511135913</v>
      </c>
      <c r="AD1027" s="58">
        <v>0.15012242688481803</v>
      </c>
      <c r="AE1027" s="58"/>
      <c r="AF1027" s="58">
        <v>0.10364846803787575</v>
      </c>
      <c r="AG1027" s="58"/>
      <c r="AH1027" s="58">
        <v>0.79393887258162321</v>
      </c>
      <c r="AI1027" s="58"/>
      <c r="AJ1027" s="58">
        <v>2.6121931722096214E-2</v>
      </c>
      <c r="AK1027" s="58"/>
      <c r="AL1027" s="58">
        <v>12.50495687258582</v>
      </c>
      <c r="AM1027" s="58"/>
      <c r="AN1027" s="58">
        <v>2.5807209653155302E-2</v>
      </c>
      <c r="AO1027" s="58"/>
      <c r="AP1027" s="58">
        <v>7.521857447687947</v>
      </c>
      <c r="AQ1027" s="55">
        <f t="shared" si="1407"/>
        <v>3.8780487804878049E-2</v>
      </c>
      <c r="AR1027" s="55">
        <f t="shared" si="1408"/>
        <v>520.33542976939202</v>
      </c>
      <c r="AS1027" s="55">
        <f t="shared" si="1409"/>
        <v>20.178861788617883</v>
      </c>
      <c r="AT1027" s="55">
        <f t="shared" si="1410"/>
        <v>0.13054968287526425</v>
      </c>
      <c r="AU1027" s="55">
        <f t="shared" si="1411"/>
        <v>7.3269230769230775</v>
      </c>
      <c r="AV1027" s="55">
        <f t="shared" si="1412"/>
        <v>5.0587002096436056</v>
      </c>
      <c r="AW1027" s="55">
        <f t="shared" si="1413"/>
        <v>9.7219983883964547E-3</v>
      </c>
      <c r="AX1027" s="55">
        <f t="shared" si="1414"/>
        <v>12.009237875288683</v>
      </c>
    </row>
    <row r="1028" spans="1:142">
      <c r="B1028" s="8" t="s">
        <v>1161</v>
      </c>
      <c r="C1028" s="8" t="s">
        <v>530</v>
      </c>
      <c r="I1028" s="58">
        <v>3.53</v>
      </c>
      <c r="J1028" s="58">
        <v>3.78</v>
      </c>
      <c r="K1028" s="58">
        <v>0.68679999999999997</v>
      </c>
      <c r="L1028" s="58">
        <v>74.59</v>
      </c>
      <c r="M1028" s="58">
        <v>9.4399999999999998E-2</v>
      </c>
      <c r="N1028" s="58">
        <v>9.7000000000000003E-2</v>
      </c>
      <c r="O1028" s="58">
        <v>0.78549999999999998</v>
      </c>
      <c r="P1028" s="58">
        <v>0.1079</v>
      </c>
      <c r="Q1028" s="58">
        <v>11.9</v>
      </c>
      <c r="R1028" s="58">
        <v>1.4500000000000001E-2</v>
      </c>
      <c r="S1028" s="58">
        <v>95.586200000000005</v>
      </c>
      <c r="V1028" s="58">
        <v>3.6930017094517829</v>
      </c>
      <c r="W1028" s="58"/>
      <c r="X1028" s="58">
        <v>3.9545457398662145</v>
      </c>
      <c r="Y1028" s="58"/>
      <c r="Z1028" s="58">
        <v>0.71851376035452807</v>
      </c>
      <c r="AA1028" s="58"/>
      <c r="AB1028" s="58">
        <v>78.03427691444999</v>
      </c>
      <c r="AD1028" s="58">
        <v>9.8759025884489607E-2</v>
      </c>
      <c r="AE1028" s="58"/>
      <c r="AF1028" s="58">
        <v>0.1014790838007997</v>
      </c>
      <c r="AG1028" s="58"/>
      <c r="AH1028" s="58">
        <v>0.82177134356214587</v>
      </c>
      <c r="AI1028" s="58"/>
      <c r="AJ1028" s="58">
        <v>0.11288240352686893</v>
      </c>
      <c r="AK1028" s="58"/>
      <c r="AL1028" s="58">
        <v>12.449495847726972</v>
      </c>
      <c r="AM1028" s="58"/>
      <c r="AN1028" s="58">
        <v>1.5169553764037069E-2</v>
      </c>
      <c r="AO1028" s="58"/>
      <c r="AP1028" s="58">
        <v>7.6475474493179973</v>
      </c>
      <c r="AQ1028" s="55">
        <f t="shared" si="1407"/>
        <v>2.4973544973544978E-2</v>
      </c>
      <c r="AR1028" s="55">
        <f t="shared" si="1408"/>
        <v>790.14830508474563</v>
      </c>
      <c r="AS1028" s="55">
        <f t="shared" si="1409"/>
        <v>19.732804232804234</v>
      </c>
      <c r="AT1028" s="55">
        <f t="shared" si="1410"/>
        <v>0.1234882240611076</v>
      </c>
      <c r="AU1028" s="55">
        <f t="shared" si="1411"/>
        <v>7.0804123711340194</v>
      </c>
      <c r="AV1028" s="55">
        <f t="shared" si="1412"/>
        <v>7.2754237288135579</v>
      </c>
      <c r="AW1028" s="55">
        <f t="shared" si="1413"/>
        <v>9.2076685882826106E-3</v>
      </c>
      <c r="AX1028" s="55">
        <f t="shared" si="1414"/>
        <v>12.375606021944376</v>
      </c>
    </row>
    <row r="1029" spans="1:142">
      <c r="B1029" s="8" t="s">
        <v>1162</v>
      </c>
      <c r="C1029" s="8" t="s">
        <v>530</v>
      </c>
      <c r="I1029" s="58">
        <v>3.44</v>
      </c>
      <c r="J1029" s="58">
        <v>3.76</v>
      </c>
      <c r="K1029" s="58">
        <v>0.7349</v>
      </c>
      <c r="L1029" s="58">
        <v>74.8</v>
      </c>
      <c r="M1029" s="58">
        <v>0.1333</v>
      </c>
      <c r="N1029" s="58">
        <v>0.1038</v>
      </c>
      <c r="O1029" s="58">
        <v>0.75109999999999999</v>
      </c>
      <c r="P1029" s="58">
        <v>3.6600000000000001E-2</v>
      </c>
      <c r="Q1029" s="58">
        <v>11.93</v>
      </c>
      <c r="R1029" s="58">
        <v>0</v>
      </c>
      <c r="S1029" s="58">
        <v>95.689800000000005</v>
      </c>
      <c r="V1029" s="58">
        <v>3.5949495139502852</v>
      </c>
      <c r="W1029" s="58"/>
      <c r="X1029" s="58">
        <v>3.9293634222247298</v>
      </c>
      <c r="Y1029" s="58"/>
      <c r="Z1029" s="58">
        <v>0.76800244122153027</v>
      </c>
      <c r="AA1029" s="58"/>
      <c r="AB1029" s="58">
        <v>78.169251059151549</v>
      </c>
      <c r="AD1029" s="58">
        <v>0.13930429366557356</v>
      </c>
      <c r="AE1029" s="58"/>
      <c r="AF1029" s="58">
        <v>0.10847551149652312</v>
      </c>
      <c r="AG1029" s="58"/>
      <c r="AH1029" s="58">
        <v>0.78493214532792421</v>
      </c>
      <c r="AI1029" s="58"/>
      <c r="AJ1029" s="58">
        <v>3.8248590758889665E-2</v>
      </c>
      <c r="AK1029" s="58"/>
      <c r="AL1029" s="58">
        <v>12.467368517856658</v>
      </c>
      <c r="AM1029" s="58"/>
      <c r="AN1029" s="58">
        <v>0</v>
      </c>
      <c r="AO1029" s="58"/>
      <c r="AP1029" s="58">
        <v>7.524312936175015</v>
      </c>
      <c r="AQ1029" s="55">
        <f t="shared" si="1407"/>
        <v>3.5452127659574478E-2</v>
      </c>
      <c r="AR1029" s="55">
        <f t="shared" si="1408"/>
        <v>561.14028507126773</v>
      </c>
      <c r="AS1029" s="55">
        <f t="shared" si="1409"/>
        <v>19.893617021276597</v>
      </c>
      <c r="AT1029" s="55">
        <f t="shared" si="1410"/>
        <v>0.13819731061110369</v>
      </c>
      <c r="AU1029" s="55">
        <f t="shared" si="1411"/>
        <v>7.0799614643545281</v>
      </c>
      <c r="AV1029" s="55">
        <f t="shared" si="1412"/>
        <v>5.5131282820705163</v>
      </c>
      <c r="AW1029" s="55">
        <f t="shared" si="1413"/>
        <v>9.8248663101604267E-3</v>
      </c>
      <c r="AX1029" s="55">
        <f t="shared" si="1414"/>
        <v>12.376296649576727</v>
      </c>
    </row>
    <row r="1030" spans="1:142">
      <c r="B1030" s="8" t="s">
        <v>1163</v>
      </c>
      <c r="C1030" s="8" t="s">
        <v>530</v>
      </c>
      <c r="I1030" s="58">
        <v>3.5</v>
      </c>
      <c r="J1030" s="58">
        <v>3.78</v>
      </c>
      <c r="K1030" s="58">
        <v>0.70830000000000004</v>
      </c>
      <c r="L1030" s="58">
        <v>74.52</v>
      </c>
      <c r="M1030" s="58">
        <v>9.8000000000000004E-2</v>
      </c>
      <c r="N1030" s="58">
        <v>8.9399999999999993E-2</v>
      </c>
      <c r="O1030" s="58">
        <v>0.73750000000000004</v>
      </c>
      <c r="P1030" s="58">
        <v>8.6999999999999994E-2</v>
      </c>
      <c r="Q1030" s="58">
        <v>11.75</v>
      </c>
      <c r="R1030" s="58">
        <v>2.6800000000000001E-2</v>
      </c>
      <c r="S1030" s="58">
        <v>95.2971</v>
      </c>
      <c r="V1030" s="58">
        <v>3.6727245634966854</v>
      </c>
      <c r="W1030" s="58"/>
      <c r="X1030" s="58">
        <v>3.96654252857642</v>
      </c>
      <c r="Y1030" s="58"/>
      <c r="Z1030" s="58">
        <v>0.74325451666420073</v>
      </c>
      <c r="AA1030" s="58"/>
      <c r="AB1030" s="58">
        <v>78.197552706220847</v>
      </c>
      <c r="AD1030" s="58">
        <v>0.1028362877779072</v>
      </c>
      <c r="AE1030" s="58"/>
      <c r="AF1030" s="58">
        <v>9.3811878850458191E-2</v>
      </c>
      <c r="AG1030" s="58"/>
      <c r="AH1030" s="58">
        <v>0.7738955330225159</v>
      </c>
      <c r="AI1030" s="58"/>
      <c r="AJ1030" s="58">
        <v>9.1293439149774752E-2</v>
      </c>
      <c r="AK1030" s="58"/>
      <c r="AL1030" s="58">
        <v>12.329861034596016</v>
      </c>
      <c r="AM1030" s="58"/>
      <c r="AN1030" s="58">
        <v>2.8122576657631765E-2</v>
      </c>
      <c r="AO1030" s="58"/>
      <c r="AP1030" s="58">
        <v>7.6392670920731049</v>
      </c>
      <c r="AQ1030" s="55">
        <f t="shared" si="1407"/>
        <v>2.5925925925925929E-2</v>
      </c>
      <c r="AR1030" s="55">
        <f t="shared" si="1408"/>
        <v>760.40816326530603</v>
      </c>
      <c r="AS1030" s="55">
        <f t="shared" si="1409"/>
        <v>19.714285714285712</v>
      </c>
      <c r="AT1030" s="55">
        <f t="shared" si="1410"/>
        <v>0.12122033898305083</v>
      </c>
      <c r="AU1030" s="55">
        <f t="shared" si="1411"/>
        <v>7.9228187919463098</v>
      </c>
      <c r="AV1030" s="55">
        <f t="shared" si="1412"/>
        <v>7.2275510204081641</v>
      </c>
      <c r="AW1030" s="55">
        <f t="shared" si="1413"/>
        <v>9.5048309178743986E-3</v>
      </c>
      <c r="AX1030" s="55">
        <f t="shared" si="1414"/>
        <v>11.207220759684091</v>
      </c>
    </row>
    <row r="1031" spans="1:142">
      <c r="B1031" s="8" t="s">
        <v>1164</v>
      </c>
      <c r="C1031" s="8" t="s">
        <v>530</v>
      </c>
      <c r="I1031" s="58">
        <v>3.67</v>
      </c>
      <c r="J1031" s="58">
        <v>3.62</v>
      </c>
      <c r="K1031" s="58">
        <v>0.71289999999999998</v>
      </c>
      <c r="L1031" s="58">
        <v>74.37</v>
      </c>
      <c r="M1031" s="58">
        <v>0.114</v>
      </c>
      <c r="N1031" s="58">
        <v>9.9699999999999997E-2</v>
      </c>
      <c r="O1031" s="58">
        <v>0.77300000000000002</v>
      </c>
      <c r="P1031" s="58">
        <v>5.1900000000000002E-2</v>
      </c>
      <c r="Q1031" s="58">
        <v>11.8</v>
      </c>
      <c r="R1031" s="58">
        <v>3.4500000000000003E-2</v>
      </c>
      <c r="S1031" s="58">
        <v>95.246099999999998</v>
      </c>
      <c r="V1031" s="58">
        <v>3.8531761405453868</v>
      </c>
      <c r="W1031" s="58"/>
      <c r="X1031" s="58">
        <v>3.8006805527995375</v>
      </c>
      <c r="Y1031" s="58"/>
      <c r="Z1031" s="58">
        <v>0.74848209008032873</v>
      </c>
      <c r="AA1031" s="58"/>
      <c r="AB1031" s="58">
        <v>78.081937213177241</v>
      </c>
      <c r="AD1031" s="58">
        <v>0.11968994006053792</v>
      </c>
      <c r="AE1031" s="58"/>
      <c r="AF1031" s="58">
        <v>0.10467620196522483</v>
      </c>
      <c r="AG1031" s="58"/>
      <c r="AH1031" s="58">
        <v>0.81158178655084035</v>
      </c>
      <c r="AI1031" s="58"/>
      <c r="AJ1031" s="58">
        <v>5.4490420080192267E-2</v>
      </c>
      <c r="AK1031" s="58"/>
      <c r="AL1031" s="58">
        <v>12.388958708020592</v>
      </c>
      <c r="AM1031" s="58"/>
      <c r="AN1031" s="58">
        <v>3.6221955544636482E-2</v>
      </c>
      <c r="AO1031" s="58"/>
      <c r="AP1031" s="58">
        <v>7.6538566933449239</v>
      </c>
      <c r="AQ1031" s="55">
        <f t="shared" si="1407"/>
        <v>3.1491712707182318E-2</v>
      </c>
      <c r="AR1031" s="55">
        <f t="shared" si="1408"/>
        <v>652.36842105263167</v>
      </c>
      <c r="AS1031" s="55">
        <f t="shared" si="1409"/>
        <v>20.544198895027623</v>
      </c>
      <c r="AT1031" s="55">
        <f t="shared" si="1410"/>
        <v>0.12897800776196638</v>
      </c>
      <c r="AU1031" s="55">
        <f t="shared" si="1411"/>
        <v>7.1504513540621861</v>
      </c>
      <c r="AV1031" s="55">
        <f t="shared" si="1412"/>
        <v>6.2535087719298241</v>
      </c>
      <c r="AW1031" s="55">
        <f t="shared" si="1413"/>
        <v>9.5858545112276448E-3</v>
      </c>
      <c r="AX1031" s="55">
        <f t="shared" si="1414"/>
        <v>12.269259168102389</v>
      </c>
    </row>
    <row r="1032" spans="1:142" s="23" customFormat="1">
      <c r="B1032" s="23" t="s">
        <v>1165</v>
      </c>
      <c r="C1032" s="23" t="s">
        <v>530</v>
      </c>
      <c r="I1032" s="87">
        <v>3.5184615384615379</v>
      </c>
      <c r="J1032" s="87">
        <v>3.6776923076923071</v>
      </c>
      <c r="K1032" s="87">
        <v>0.69077692307692296</v>
      </c>
      <c r="L1032" s="87">
        <v>74.596923076923076</v>
      </c>
      <c r="M1032" s="87">
        <v>0.1115769230769231</v>
      </c>
      <c r="N1032" s="87">
        <v>0.10546153846153847</v>
      </c>
      <c r="O1032" s="87">
        <v>0.76554615384615388</v>
      </c>
      <c r="P1032" s="87">
        <v>5.5707692307692305E-2</v>
      </c>
      <c r="Q1032" s="87">
        <v>11.830000000000002</v>
      </c>
      <c r="R1032" s="87">
        <v>1.9169230769230772E-2</v>
      </c>
      <c r="S1032" s="87">
        <v>95.371392307692304</v>
      </c>
      <c r="V1032" s="87">
        <v>3.6893243828776212</v>
      </c>
      <c r="W1032" s="87"/>
      <c r="X1032" s="87">
        <v>3.855997730401898</v>
      </c>
      <c r="Y1032" s="87"/>
      <c r="Z1032" s="87">
        <v>0.724265681791747</v>
      </c>
      <c r="AA1032" s="87"/>
      <c r="AB1032" s="87">
        <v>78.217323752175602</v>
      </c>
      <c r="AD1032" s="87">
        <v>0.11699286607408282</v>
      </c>
      <c r="AE1032" s="87"/>
      <c r="AF1032" s="87">
        <v>0.11059610896282418</v>
      </c>
      <c r="AG1032" s="87"/>
      <c r="AH1032" s="87">
        <v>0.80270969397347847</v>
      </c>
      <c r="AI1032" s="87"/>
      <c r="AJ1032" s="87">
        <v>5.8425985033456244E-2</v>
      </c>
      <c r="AK1032" s="87"/>
      <c r="AL1032" s="87">
        <v>12.404159684169976</v>
      </c>
      <c r="AM1032" s="87"/>
      <c r="AN1032" s="87">
        <v>2.0123512753037628E-2</v>
      </c>
      <c r="AO1032" s="87"/>
      <c r="AP1032" s="87">
        <v>7.5453221132795205</v>
      </c>
      <c r="AQ1032" s="56">
        <f t="shared" si="1407"/>
        <v>3.0340491425001188E-2</v>
      </c>
      <c r="AR1032" s="56">
        <f t="shared" si="1408"/>
        <v>668.56489952683467</v>
      </c>
      <c r="AS1032" s="56">
        <f t="shared" si="1409"/>
        <v>20.284587601150704</v>
      </c>
      <c r="AT1032" s="56">
        <f t="shared" si="1410"/>
        <v>0.1377784643603398</v>
      </c>
      <c r="AU1032" s="56">
        <f t="shared" si="1411"/>
        <v>6.5487446944015177</v>
      </c>
      <c r="AV1032" s="56">
        <f t="shared" si="1412"/>
        <v>6.1906824415526653</v>
      </c>
      <c r="AW1032" s="56">
        <f t="shared" si="1413"/>
        <v>9.2596581811788415E-3</v>
      </c>
      <c r="AX1032" s="56">
        <f t="shared" si="1414"/>
        <v>13.247235672729058</v>
      </c>
      <c r="AY1032" s="97">
        <f>AVERAGE(AY1019:AY1021)</f>
        <v>48.213333333333331</v>
      </c>
      <c r="AZ1032" s="97"/>
      <c r="BA1032" s="97"/>
      <c r="BB1032" s="97"/>
      <c r="BC1032" s="87">
        <f t="shared" ref="BC1032:DK1032" si="1415">AVERAGE(BC1019:BC1021)</f>
        <v>5717.61</v>
      </c>
      <c r="BD1032" s="87">
        <f t="shared" si="1415"/>
        <v>3.11</v>
      </c>
      <c r="BE1032" s="87"/>
      <c r="BF1032" s="87"/>
      <c r="BG1032" s="87" t="e">
        <f t="shared" si="1415"/>
        <v>#DIV/0!</v>
      </c>
      <c r="BH1032" s="87" t="e">
        <f t="shared" si="1415"/>
        <v>#DIV/0!</v>
      </c>
      <c r="BI1032" s="87">
        <f t="shared" si="1415"/>
        <v>0.55466666666666675</v>
      </c>
      <c r="BJ1032" s="87"/>
      <c r="BK1032" s="87"/>
      <c r="BL1032" s="87"/>
      <c r="BM1032" s="87">
        <f t="shared" si="1415"/>
        <v>128.09</v>
      </c>
      <c r="BN1032" s="87">
        <f t="shared" si="1415"/>
        <v>88.83</v>
      </c>
      <c r="BO1032" s="87">
        <f t="shared" si="1415"/>
        <v>11.43</v>
      </c>
      <c r="BP1032" s="87">
        <f t="shared" si="1415"/>
        <v>78.569999999999993</v>
      </c>
      <c r="BQ1032" s="87">
        <f t="shared" si="1415"/>
        <v>6.873333333333334</v>
      </c>
      <c r="BR1032" s="87" t="e">
        <f t="shared" si="1415"/>
        <v>#DIV/0!</v>
      </c>
      <c r="BS1032" s="87">
        <f t="shared" si="1415"/>
        <v>6.3533333333333344</v>
      </c>
      <c r="BT1032" s="87">
        <f t="shared" si="1415"/>
        <v>1005.5266666666666</v>
      </c>
      <c r="BU1032" s="87">
        <f t="shared" si="1415"/>
        <v>18.973333333333333</v>
      </c>
      <c r="BV1032" s="87">
        <f t="shared" si="1415"/>
        <v>35.476666666666667</v>
      </c>
      <c r="BW1032" s="87">
        <f t="shared" si="1415"/>
        <v>3.8466666666666662</v>
      </c>
      <c r="BX1032" s="87">
        <f t="shared" si="1415"/>
        <v>13.12</v>
      </c>
      <c r="BY1032" s="87">
        <f t="shared" si="1415"/>
        <v>2.1866666666666665</v>
      </c>
      <c r="BZ1032" s="87">
        <f t="shared" si="1415"/>
        <v>0.23</v>
      </c>
      <c r="CA1032" s="87">
        <f t="shared" si="1415"/>
        <v>1.3466666666666667</v>
      </c>
      <c r="CB1032" s="87">
        <f t="shared" si="1415"/>
        <v>0.27333333333333337</v>
      </c>
      <c r="CC1032" s="87">
        <f t="shared" si="1415"/>
        <v>1.5466666666666669</v>
      </c>
      <c r="CD1032" s="87">
        <f t="shared" si="1415"/>
        <v>0.37799999999999995</v>
      </c>
      <c r="CE1032" s="87">
        <f t="shared" si="1415"/>
        <v>0.96</v>
      </c>
      <c r="CF1032" s="87">
        <f t="shared" si="1415"/>
        <v>0.16949999999999998</v>
      </c>
      <c r="CG1032" s="87">
        <f t="shared" si="1415"/>
        <v>1.5366666666666668</v>
      </c>
      <c r="CH1032" s="87">
        <f t="shared" si="1415"/>
        <v>0.27949999999999997</v>
      </c>
      <c r="CI1032" s="87">
        <f t="shared" si="1415"/>
        <v>3.0266666666666668</v>
      </c>
      <c r="CJ1032" s="87">
        <f t="shared" si="1415"/>
        <v>0.63933333333333331</v>
      </c>
      <c r="CK1032" s="87">
        <f t="shared" si="1415"/>
        <v>15.74</v>
      </c>
      <c r="CL1032" s="87">
        <f t="shared" si="1415"/>
        <v>10.68</v>
      </c>
      <c r="CM1032" s="87">
        <f t="shared" si="1415"/>
        <v>4.1499999999999995</v>
      </c>
      <c r="CN1032" s="87">
        <f t="shared" si="1415"/>
        <v>1.7810424540072891</v>
      </c>
      <c r="CO1032" s="87">
        <f t="shared" si="1415"/>
        <v>12.609808429986709</v>
      </c>
      <c r="CP1032" s="87">
        <f t="shared" si="1415"/>
        <v>6.7570209754623676</v>
      </c>
      <c r="CQ1032" s="87">
        <f t="shared" si="1415"/>
        <v>8.7356964569353952</v>
      </c>
      <c r="CR1032" s="87">
        <f t="shared" si="1415"/>
        <v>23.560309064274495</v>
      </c>
      <c r="CS1032" s="87">
        <f t="shared" si="1415"/>
        <v>12.384655987784059</v>
      </c>
      <c r="CT1032" s="87">
        <f t="shared" si="1415"/>
        <v>1.2007044846697978</v>
      </c>
      <c r="CU1032" s="87">
        <f t="shared" si="1415"/>
        <v>4.2221282365252746</v>
      </c>
      <c r="CV1032" s="87">
        <f t="shared" si="1415"/>
        <v>5.3705749459640927E-2</v>
      </c>
      <c r="CW1032" s="87">
        <f t="shared" si="1415"/>
        <v>28.34775732990127</v>
      </c>
      <c r="CX1032" s="87">
        <f t="shared" si="1415"/>
        <v>2.2543129622646094</v>
      </c>
      <c r="CY1032" s="87">
        <f t="shared" si="1415"/>
        <v>0.38893499600478737</v>
      </c>
      <c r="CZ1032" s="87">
        <f t="shared" si="1415"/>
        <v>53.035902894331706</v>
      </c>
      <c r="DA1032" s="87">
        <f t="shared" si="1415"/>
        <v>0.26392476984968233</v>
      </c>
      <c r="DB1032" s="87">
        <f t="shared" si="1415"/>
        <v>7.8535846458752019</v>
      </c>
      <c r="DC1032" s="87">
        <f t="shared" si="1415"/>
        <v>10.758244930084764</v>
      </c>
      <c r="DD1032" s="87">
        <f t="shared" si="1415"/>
        <v>94.602571509419974</v>
      </c>
      <c r="DE1032" s="87">
        <f t="shared" si="1415"/>
        <v>16.709571448971332</v>
      </c>
      <c r="DF1032" s="87">
        <f t="shared" si="1415"/>
        <v>146.27753281299724</v>
      </c>
      <c r="DG1032" s="87">
        <f t="shared" si="1415"/>
        <v>0.64631242840319414</v>
      </c>
      <c r="DH1032" s="87">
        <f t="shared" si="1415"/>
        <v>42.369773729487456</v>
      </c>
      <c r="DI1032" s="87">
        <f t="shared" si="1415"/>
        <v>9.764348152204354</v>
      </c>
      <c r="DJ1032" s="87">
        <f t="shared" si="1415"/>
        <v>1.4439254304303073</v>
      </c>
      <c r="DK1032" s="87">
        <f t="shared" si="1415"/>
        <v>12.799245041109737</v>
      </c>
      <c r="DL1032" s="87" t="e">
        <f t="shared" ref="DL1032:EL1032" si="1416">AVERAGE(DL1019:DL1021)</f>
        <v>#REF!</v>
      </c>
      <c r="DM1032" s="87">
        <f t="shared" si="1416"/>
        <v>11.431714468864534</v>
      </c>
      <c r="DN1032" s="87">
        <f t="shared" si="1416"/>
        <v>5.5580761077503755</v>
      </c>
      <c r="DO1032" s="87">
        <f t="shared" si="1416"/>
        <v>2.7610457826521864</v>
      </c>
      <c r="DP1032" s="87">
        <f t="shared" si="1416"/>
        <v>1.4482492902017639</v>
      </c>
      <c r="DQ1032" s="87">
        <f t="shared" si="1416"/>
        <v>0.15437993402690339</v>
      </c>
      <c r="DR1032" s="87">
        <f t="shared" si="1416"/>
        <v>8.7500834442214168E-2</v>
      </c>
      <c r="DS1032" s="87">
        <f t="shared" si="1416"/>
        <v>162.03948928769074</v>
      </c>
      <c r="DT1032" s="87">
        <f t="shared" si="1416"/>
        <v>11.744581074242753</v>
      </c>
      <c r="DU1032" s="87">
        <f t="shared" si="1416"/>
        <v>0.16642897785023036</v>
      </c>
      <c r="DV1032" s="87">
        <f t="shared" si="1416"/>
        <v>2.7827516529386611E-2</v>
      </c>
      <c r="DW1032" s="87">
        <f t="shared" si="1416"/>
        <v>6.3287356321839086E-2</v>
      </c>
      <c r="DX1032" s="87" t="e">
        <f t="shared" si="1416"/>
        <v>#REF!</v>
      </c>
      <c r="DY1032" s="87">
        <f t="shared" si="1416"/>
        <v>12.059386004898064</v>
      </c>
      <c r="DZ1032" s="87" t="e">
        <f t="shared" si="1416"/>
        <v>#REF!</v>
      </c>
      <c r="EA1032" s="87">
        <f t="shared" si="1416"/>
        <v>26.009897346924021</v>
      </c>
      <c r="EB1032" s="87">
        <f t="shared" si="1416"/>
        <v>1.660587705017214</v>
      </c>
      <c r="EC1032" s="87">
        <f t="shared" si="1416"/>
        <v>20.168585369949426</v>
      </c>
      <c r="ED1032" s="87">
        <f t="shared" si="1416"/>
        <v>8.5666330241119315</v>
      </c>
      <c r="EE1032" s="87">
        <f t="shared" si="1416"/>
        <v>6.7738080258437874</v>
      </c>
      <c r="EF1032" s="87">
        <f t="shared" si="1416"/>
        <v>0.21869408824129244</v>
      </c>
      <c r="EG1032" s="87">
        <f t="shared" si="1416"/>
        <v>5.3035902894331715</v>
      </c>
      <c r="EH1032" s="87">
        <f t="shared" si="1416"/>
        <v>15.910770868299513</v>
      </c>
      <c r="EI1032" s="87">
        <f t="shared" si="1416"/>
        <v>12.57488591575099</v>
      </c>
      <c r="EJ1032" s="87">
        <f t="shared" si="1416"/>
        <v>19.44674980023937</v>
      </c>
      <c r="EK1032" s="87">
        <f t="shared" si="1416"/>
        <v>35.340463596411745</v>
      </c>
      <c r="EL1032" s="87">
        <f t="shared" si="1416"/>
        <v>1.0088888888888889</v>
      </c>
    </row>
    <row r="1033" spans="1:142" s="24" customFormat="1">
      <c r="B1033" s="24" t="s">
        <v>1166</v>
      </c>
      <c r="C1033" s="24" t="s">
        <v>530</v>
      </c>
      <c r="I1033" s="88">
        <v>6.8294235218666621E-2</v>
      </c>
      <c r="J1033" s="88">
        <v>0.1142478188087812</v>
      </c>
      <c r="K1033" s="88">
        <v>6.2680195620920989E-2</v>
      </c>
      <c r="L1033" s="88">
        <v>0.24489401161130409</v>
      </c>
      <c r="M1033" s="88">
        <v>2.7193600774390286E-2</v>
      </c>
      <c r="N1033" s="88">
        <v>1.1291334321914022E-2</v>
      </c>
      <c r="O1033" s="88">
        <v>1.2923403536776165E-2</v>
      </c>
      <c r="P1033" s="88">
        <v>2.8129624406144658E-2</v>
      </c>
      <c r="Q1033" s="88">
        <v>9.1287092917527568E-2</v>
      </c>
      <c r="R1033" s="88">
        <v>1.3281339328508036E-2</v>
      </c>
      <c r="S1033" s="88">
        <v>0.29424133649534184</v>
      </c>
      <c r="V1033" s="88">
        <v>7.6291672261561833E-2</v>
      </c>
      <c r="W1033" s="88"/>
      <c r="X1033" s="88">
        <v>0.11264529402213677</v>
      </c>
      <c r="Y1033" s="88"/>
      <c r="Z1033" s="88">
        <v>6.5362819708040018E-2</v>
      </c>
      <c r="AA1033" s="88"/>
      <c r="AB1033" s="88">
        <v>0.11204274259246542</v>
      </c>
      <c r="AD1033" s="88">
        <v>2.8537822674557609E-2</v>
      </c>
      <c r="AE1033" s="88"/>
      <c r="AF1033" s="88">
        <v>1.2004462218900117E-2</v>
      </c>
      <c r="AG1033" s="88"/>
      <c r="AH1033" s="88">
        <v>1.3944621298215486E-2</v>
      </c>
      <c r="AI1033" s="88"/>
      <c r="AJ1033" s="88">
        <v>2.9512373037878643E-2</v>
      </c>
      <c r="AK1033" s="88"/>
      <c r="AL1033" s="88">
        <v>9.0941794786452854E-2</v>
      </c>
      <c r="AM1033" s="88"/>
      <c r="AN1033" s="88">
        <v>1.3953925682265677E-2</v>
      </c>
      <c r="AO1033" s="88"/>
      <c r="AP1033" s="88">
        <f>STDEV(AP1019:AP1031)</f>
        <v>8.7894600214793145E-2</v>
      </c>
      <c r="AQ1033" s="88">
        <f>STDEV(AQ1019:AQ1031)</f>
        <v>7.3818216318914586E-3</v>
      </c>
      <c r="AR1033" s="88">
        <f t="shared" ref="AR1033:AX1033" si="1417">STDEV(AR1019:AR1031)</f>
        <v>207.6520705218023</v>
      </c>
      <c r="AS1033" s="88">
        <f t="shared" si="1417"/>
        <v>0.60641114746697167</v>
      </c>
      <c r="AT1033" s="88">
        <f t="shared" si="1417"/>
        <v>1.4559496664632847E-2</v>
      </c>
      <c r="AU1033" s="88">
        <f t="shared" si="1417"/>
        <v>0.89268851761886503</v>
      </c>
      <c r="AV1033" s="88">
        <f t="shared" si="1417"/>
        <v>1.8018761589129739</v>
      </c>
      <c r="AW1033" s="88">
        <f t="shared" si="1417"/>
        <v>8.3992890506345353E-4</v>
      </c>
      <c r="AX1033" s="88">
        <f t="shared" si="1417"/>
        <v>1.6789815925788172</v>
      </c>
      <c r="AY1033" s="98">
        <f>STDEV(AY1019:AY1021)</f>
        <v>3.5581783728943854</v>
      </c>
      <c r="AZ1033" s="98" t="e">
        <f t="shared" ref="AZ1033:DK1033" si="1418">STDEV(AZ1019:AZ1021)</f>
        <v>#DIV/0!</v>
      </c>
      <c r="BA1033" s="98" t="e">
        <f t="shared" si="1418"/>
        <v>#DIV/0!</v>
      </c>
      <c r="BB1033" s="98" t="e">
        <f t="shared" si="1418"/>
        <v>#DIV/0!</v>
      </c>
      <c r="BC1033" s="88">
        <f t="shared" si="1418"/>
        <v>0</v>
      </c>
      <c r="BD1033" s="88">
        <f t="shared" si="1418"/>
        <v>0.25159491250818267</v>
      </c>
      <c r="BE1033" s="88" t="e">
        <f t="shared" si="1418"/>
        <v>#DIV/0!</v>
      </c>
      <c r="BF1033" s="88" t="e">
        <f t="shared" si="1418"/>
        <v>#DIV/0!</v>
      </c>
      <c r="BG1033" s="88" t="e">
        <f t="shared" si="1418"/>
        <v>#DIV/0!</v>
      </c>
      <c r="BH1033" s="88" t="e">
        <f t="shared" si="1418"/>
        <v>#DIV/0!</v>
      </c>
      <c r="BI1033" s="88">
        <f t="shared" si="1418"/>
        <v>7.8136632467321249E-2</v>
      </c>
      <c r="BJ1033" s="88" t="e">
        <f t="shared" si="1418"/>
        <v>#DIV/0!</v>
      </c>
      <c r="BK1033" s="88" t="e">
        <f t="shared" si="1418"/>
        <v>#DIV/0!</v>
      </c>
      <c r="BL1033" s="88" t="e">
        <f t="shared" si="1418"/>
        <v>#DIV/0!</v>
      </c>
      <c r="BM1033" s="88">
        <f t="shared" si="1418"/>
        <v>5.3446141114209604</v>
      </c>
      <c r="BN1033" s="88">
        <f t="shared" si="1418"/>
        <v>5.4307550119665713</v>
      </c>
      <c r="BO1033" s="88">
        <f t="shared" si="1418"/>
        <v>0.67535176019612198</v>
      </c>
      <c r="BP1033" s="88">
        <f t="shared" si="1418"/>
        <v>1.6194752236449927</v>
      </c>
      <c r="BQ1033" s="88">
        <f t="shared" si="1418"/>
        <v>8.3266639978645376E-2</v>
      </c>
      <c r="BR1033" s="88" t="e">
        <f t="shared" si="1418"/>
        <v>#DIV/0!</v>
      </c>
      <c r="BS1033" s="88">
        <f t="shared" si="1418"/>
        <v>0.28183919765237297</v>
      </c>
      <c r="BT1033" s="88">
        <f t="shared" si="1418"/>
        <v>26.589022797638361</v>
      </c>
      <c r="BU1033" s="88">
        <f t="shared" si="1418"/>
        <v>0.54049360156558124</v>
      </c>
      <c r="BV1033" s="88">
        <f t="shared" si="1418"/>
        <v>0.66455498894623699</v>
      </c>
      <c r="BW1033" s="88">
        <f t="shared" si="1418"/>
        <v>0.14364307617610142</v>
      </c>
      <c r="BX1033" s="88">
        <f t="shared" si="1418"/>
        <v>0.60058305004387225</v>
      </c>
      <c r="BY1033" s="88">
        <f t="shared" si="1418"/>
        <v>0.20033305601755616</v>
      </c>
      <c r="BZ1033" s="88">
        <f t="shared" si="1418"/>
        <v>6.7882250993908669E-2</v>
      </c>
      <c r="CA1033" s="88">
        <f t="shared" si="1418"/>
        <v>0.25735837529276828</v>
      </c>
      <c r="CB1033" s="88">
        <f t="shared" si="1418"/>
        <v>5.6127830292407747E-2</v>
      </c>
      <c r="CC1033" s="88">
        <f t="shared" si="1418"/>
        <v>4.0414518843273836E-2</v>
      </c>
      <c r="CD1033" s="88">
        <f t="shared" si="1418"/>
        <v>5.980802621722292E-2</v>
      </c>
      <c r="CE1033" s="88">
        <f t="shared" si="1418"/>
        <v>0.2381176179958131</v>
      </c>
      <c r="CF1033" s="88">
        <f t="shared" si="1418"/>
        <v>1.3435028842544395E-2</v>
      </c>
      <c r="CG1033" s="88">
        <f t="shared" si="1418"/>
        <v>0.25026652459594528</v>
      </c>
      <c r="CH1033" s="88">
        <f t="shared" si="1418"/>
        <v>3.8890872965260108E-2</v>
      </c>
      <c r="CI1033" s="88">
        <f t="shared" si="1418"/>
        <v>0.14189197769195189</v>
      </c>
      <c r="CJ1033" s="88">
        <f t="shared" si="1418"/>
        <v>2.0984120980716208E-2</v>
      </c>
      <c r="CK1033" s="88">
        <f t="shared" si="1418"/>
        <v>0.34394767043839758</v>
      </c>
      <c r="CL1033" s="88">
        <f t="shared" si="1418"/>
        <v>0.79075912893876865</v>
      </c>
      <c r="CM1033" s="88">
        <f t="shared" si="1418"/>
        <v>0.23895606290697058</v>
      </c>
      <c r="CN1033" s="88">
        <f t="shared" si="1418"/>
        <v>9.5401445319875516E-2</v>
      </c>
      <c r="CO1033" s="88">
        <f t="shared" si="1418"/>
        <v>2.4216211175555538</v>
      </c>
      <c r="CP1033" s="88">
        <f t="shared" si="1418"/>
        <v>0.40544971164314497</v>
      </c>
      <c r="CQ1033" s="88">
        <f t="shared" si="1418"/>
        <v>0.9796876524538024</v>
      </c>
      <c r="CR1033" s="88">
        <f t="shared" si="1418"/>
        <v>4.3896099954083283</v>
      </c>
      <c r="CS1033" s="88">
        <f t="shared" si="1418"/>
        <v>0.65140039470207556</v>
      </c>
      <c r="CT1033" s="88">
        <f t="shared" si="1418"/>
        <v>3.5529811654395449E-2</v>
      </c>
      <c r="CU1033" s="88">
        <f t="shared" si="1418"/>
        <v>0.28594356366651247</v>
      </c>
      <c r="CV1033" s="88">
        <f t="shared" si="1418"/>
        <v>1.6416490495706091E-3</v>
      </c>
      <c r="CW1033" s="88">
        <f t="shared" si="1418"/>
        <v>0.81741098446267701</v>
      </c>
      <c r="CX1033" s="88">
        <f t="shared" si="1418"/>
        <v>4.4738488080666203E-2</v>
      </c>
      <c r="CY1033" s="88">
        <f t="shared" si="1418"/>
        <v>8.9819151394093313E-3</v>
      </c>
      <c r="CZ1033" s="88">
        <f t="shared" si="1418"/>
        <v>2.4368473912435276</v>
      </c>
      <c r="DA1033" s="88">
        <f t="shared" si="1418"/>
        <v>2.0370665863671433E-2</v>
      </c>
      <c r="DB1033" s="88">
        <f t="shared" si="1418"/>
        <v>0.12358682753069482</v>
      </c>
      <c r="DC1033" s="88">
        <f t="shared" si="1418"/>
        <v>0.36714846790199207</v>
      </c>
      <c r="DD1033" s="88">
        <f t="shared" si="1418"/>
        <v>9.2017039856084164</v>
      </c>
      <c r="DE1033" s="88">
        <f t="shared" si="1418"/>
        <v>1.2298110919007648</v>
      </c>
      <c r="DF1033" s="88">
        <f t="shared" si="1418"/>
        <v>2.1826549894289342</v>
      </c>
      <c r="DG1033" s="88">
        <f t="shared" si="1418"/>
        <v>5.5548179590490215E-2</v>
      </c>
      <c r="DH1033" s="88">
        <f t="shared" si="1418"/>
        <v>2.3725792127198591</v>
      </c>
      <c r="DI1033" s="88">
        <f t="shared" si="1418"/>
        <v>8.3396494571219448E-2</v>
      </c>
      <c r="DJ1033" s="88">
        <f t="shared" si="1418"/>
        <v>6.7107137984271731E-2</v>
      </c>
      <c r="DK1033" s="88">
        <f t="shared" si="1418"/>
        <v>0.31817248211767141</v>
      </c>
      <c r="DL1033" s="88" t="e">
        <f t="shared" ref="DL1033:EL1033" si="1419">STDEV(DL1019:DL1021)</f>
        <v>#REF!</v>
      </c>
      <c r="DM1033" s="88">
        <f t="shared" si="1419"/>
        <v>0.23584923747676825</v>
      </c>
      <c r="DN1033" s="88">
        <f t="shared" si="1419"/>
        <v>0.95046835964516574</v>
      </c>
      <c r="DO1033" s="88">
        <f t="shared" si="1419"/>
        <v>0.10054609940465033</v>
      </c>
      <c r="DP1033" s="88">
        <f t="shared" si="1419"/>
        <v>0.27599415436495656</v>
      </c>
      <c r="DQ1033" s="88">
        <f t="shared" si="1419"/>
        <v>9.75246607534337E-3</v>
      </c>
      <c r="DR1033" s="88">
        <f t="shared" si="1419"/>
        <v>1.8098919793479E-3</v>
      </c>
      <c r="DS1033" s="88">
        <f t="shared" si="1419"/>
        <v>44.903712350541468</v>
      </c>
      <c r="DT1033" s="88">
        <f t="shared" si="1419"/>
        <v>0.75118981302047549</v>
      </c>
      <c r="DU1033" s="88">
        <f t="shared" si="1419"/>
        <v>7.8579642140995717E-3</v>
      </c>
      <c r="DV1033" s="88">
        <f t="shared" si="1419"/>
        <v>2.4565515105114842E-3</v>
      </c>
      <c r="DW1033" s="88">
        <f t="shared" si="1419"/>
        <v>5.5887875407093675E-2</v>
      </c>
      <c r="DX1033" s="88" t="e">
        <f t="shared" si="1419"/>
        <v>#REF!</v>
      </c>
      <c r="DY1033" s="88">
        <f t="shared" si="1419"/>
        <v>1.3473376807245063</v>
      </c>
      <c r="DZ1033" s="88" t="e">
        <f t="shared" si="1419"/>
        <v>#REF!</v>
      </c>
      <c r="EA1033" s="88">
        <f t="shared" si="1419"/>
        <v>1.6654199878104645</v>
      </c>
      <c r="EB1033" s="88">
        <f t="shared" si="1419"/>
        <v>0.11366173054772785</v>
      </c>
      <c r="EC1033" s="88">
        <f t="shared" si="1419"/>
        <v>0.62285690246875347</v>
      </c>
      <c r="ED1033" s="88">
        <f t="shared" si="1419"/>
        <v>0.49297340596010092</v>
      </c>
      <c r="EE1033" s="88">
        <f t="shared" si="1419"/>
        <v>0.3694623329730074</v>
      </c>
      <c r="EF1033" s="88">
        <f t="shared" si="1419"/>
        <v>9.8459224944414756E-3</v>
      </c>
      <c r="EG1033" s="88">
        <f t="shared" si="1419"/>
        <v>0.24368473912435284</v>
      </c>
      <c r="EH1033" s="88">
        <f t="shared" si="1419"/>
        <v>0.7310542173730582</v>
      </c>
      <c r="EI1033" s="88">
        <f t="shared" si="1419"/>
        <v>0.25943416122444546</v>
      </c>
      <c r="EJ1033" s="88">
        <f t="shared" si="1419"/>
        <v>0.44909575697046744</v>
      </c>
      <c r="EK1033" s="88">
        <f t="shared" si="1419"/>
        <v>6.5844149931124756</v>
      </c>
      <c r="EL1033" s="88">
        <f t="shared" si="1419"/>
        <v>4.7297325897317277E-2</v>
      </c>
    </row>
    <row r="1035" spans="1:142">
      <c r="A1035" s="8" t="s">
        <v>1170</v>
      </c>
      <c r="B1035" s="8" t="s">
        <v>1171</v>
      </c>
      <c r="C1035" s="8" t="s">
        <v>530</v>
      </c>
      <c r="G1035" s="8">
        <v>14.8467255290597</v>
      </c>
      <c r="H1035" s="8">
        <v>-91.405295217409702</v>
      </c>
      <c r="I1035" s="58">
        <v>3.36</v>
      </c>
      <c r="J1035" s="58">
        <v>4.34</v>
      </c>
      <c r="K1035" s="58">
        <v>0.54420000000000002</v>
      </c>
      <c r="L1035" s="58">
        <v>73.47</v>
      </c>
      <c r="M1035" s="58">
        <v>6.3899999999999998E-2</v>
      </c>
      <c r="N1035" s="58">
        <v>8.1699999999999995E-2</v>
      </c>
      <c r="O1035" s="58">
        <v>0.58579999999999999</v>
      </c>
      <c r="P1035" s="58">
        <v>7.5999999999999998E-2</v>
      </c>
      <c r="Q1035" s="58">
        <v>12.18</v>
      </c>
      <c r="R1035" s="58">
        <v>0</v>
      </c>
      <c r="S1035" s="58">
        <v>94.701700000000002</v>
      </c>
      <c r="V1035" s="58">
        <v>3.5479827711646141</v>
      </c>
      <c r="W1035" s="58"/>
      <c r="X1035" s="58">
        <v>4.5828110794209609</v>
      </c>
      <c r="Y1035" s="58"/>
      <c r="Z1035" s="58">
        <v>0.57464649525826883</v>
      </c>
      <c r="AA1035" s="58"/>
      <c r="AB1035" s="58">
        <v>77.580444701626263</v>
      </c>
      <c r="AC1035" s="58"/>
      <c r="AD1035" s="58">
        <v>6.7475029487327046E-2</v>
      </c>
      <c r="AE1035" s="58"/>
      <c r="AF1035" s="58">
        <v>8.6270890596472916E-2</v>
      </c>
      <c r="AG1035" s="58"/>
      <c r="AH1035" s="58">
        <v>0.61857390099649745</v>
      </c>
      <c r="AI1035" s="58"/>
      <c r="AJ1035" s="58">
        <v>8.0251991252532948E-2</v>
      </c>
      <c r="AK1035" s="58"/>
      <c r="AL1035" s="58">
        <v>12.861437545471727</v>
      </c>
      <c r="AM1035" s="58"/>
      <c r="AN1035" s="58">
        <v>0</v>
      </c>
      <c r="AO1035" s="58"/>
      <c r="AP1035" s="58">
        <v>8.1307938505855759</v>
      </c>
      <c r="AQ1035" s="55">
        <f t="shared" ref="AQ1035" si="1420">AD1035/X1035</f>
        <v>1.4723502304147464E-2</v>
      </c>
      <c r="AR1035" s="55">
        <f t="shared" ref="AR1035" si="1421">AB1035/AD1035</f>
        <v>1149.7652582159624</v>
      </c>
      <c r="AS1035" s="55">
        <f t="shared" ref="AS1035" si="1422">AB1035/X1035</f>
        <v>16.928571428571427</v>
      </c>
      <c r="AT1035" s="55">
        <f t="shared" ref="AT1035" si="1423">AF1035/AH1035</f>
        <v>0.13946739501536359</v>
      </c>
      <c r="AU1035" s="55">
        <f t="shared" ref="AU1035" si="1424">Z1035/AF1035</f>
        <v>6.6609547123623019</v>
      </c>
      <c r="AV1035" s="55">
        <f t="shared" ref="AV1035" si="1425">Z1035/AD1035</f>
        <v>8.5164319248826299</v>
      </c>
      <c r="AW1035" s="55">
        <f t="shared" ref="AW1035" si="1426">Z1035/AB1035</f>
        <v>7.4071049407921597E-3</v>
      </c>
      <c r="AX1035" s="55">
        <f t="shared" ref="AX1035" si="1427">AF1035/(Z1035+AF1035)*100</f>
        <v>13.053203387122544</v>
      </c>
      <c r="AY1035" s="63">
        <v>52.98</v>
      </c>
      <c r="AZ1035" s="63"/>
      <c r="BA1035" s="63"/>
      <c r="BB1035" s="63"/>
      <c r="BC1035" s="63">
        <v>4574.09</v>
      </c>
      <c r="BD1035" s="63">
        <v>3.42</v>
      </c>
      <c r="BE1035" s="63"/>
      <c r="BF1035" s="63"/>
      <c r="BG1035" s="63" t="s">
        <v>1188</v>
      </c>
      <c r="BH1035" s="63"/>
      <c r="BI1035" s="63">
        <v>0.23799999999999999</v>
      </c>
      <c r="BJ1035" s="63"/>
      <c r="BK1035" s="63"/>
      <c r="BL1035" s="63"/>
      <c r="BM1035" s="63">
        <v>182.82</v>
      </c>
      <c r="BN1035" s="63">
        <v>52.95</v>
      </c>
      <c r="BO1035" s="63">
        <v>11.9</v>
      </c>
      <c r="BP1035" s="63">
        <v>51.25</v>
      </c>
      <c r="BQ1035" s="63">
        <v>7.34</v>
      </c>
      <c r="BS1035" s="63">
        <v>9.08</v>
      </c>
      <c r="BT1035" s="63">
        <v>627.72</v>
      </c>
      <c r="BU1035" s="63">
        <v>21.25</v>
      </c>
      <c r="BV1035" s="63">
        <v>40.229999999999997</v>
      </c>
      <c r="BW1035" s="63">
        <v>4.08</v>
      </c>
      <c r="BX1035" s="63">
        <v>13.85</v>
      </c>
      <c r="BY1035" s="63">
        <v>2.27</v>
      </c>
      <c r="BZ1035" s="63">
        <v>0.21199999999999999</v>
      </c>
      <c r="CA1035" s="63">
        <v>2.19</v>
      </c>
      <c r="CB1035" s="63">
        <v>0.224</v>
      </c>
      <c r="CC1035" s="63">
        <v>2.0499999999999998</v>
      </c>
      <c r="CD1035" s="63">
        <v>0.35599999999999998</v>
      </c>
      <c r="CE1035" s="63">
        <v>1.2</v>
      </c>
      <c r="CF1035" s="63">
        <v>0.21</v>
      </c>
      <c r="CG1035" s="63">
        <v>1.27</v>
      </c>
      <c r="CH1035" s="63">
        <v>0.20599999999999999</v>
      </c>
      <c r="CI1035" s="63">
        <v>2.35</v>
      </c>
      <c r="CJ1035" s="63">
        <v>0.85899999999999999</v>
      </c>
      <c r="CK1035" s="63">
        <v>16.45</v>
      </c>
      <c r="CL1035" s="63">
        <v>16.59</v>
      </c>
      <c r="CM1035" s="63">
        <v>6.57</v>
      </c>
      <c r="CN1035" s="58">
        <v>1.2808921036769139</v>
      </c>
      <c r="CO1035" s="58">
        <v>16.73228346456693</v>
      </c>
      <c r="CP1035" s="58">
        <v>8.6032941176470583</v>
      </c>
      <c r="CQ1035" s="58">
        <v>9.361233480176212</v>
      </c>
      <c r="CR1035" s="58">
        <v>31.677165354330707</v>
      </c>
      <c r="CS1035" s="58">
        <v>5.644273127753304</v>
      </c>
      <c r="CT1035" s="58">
        <v>1.1877256317689531</v>
      </c>
      <c r="CU1035" s="58">
        <v>4.4521008403361337</v>
      </c>
      <c r="CV1035" s="58">
        <v>4.0148780220982387E-2</v>
      </c>
      <c r="CW1035" s="58">
        <v>15.603281133482477</v>
      </c>
      <c r="CX1035" s="58">
        <v>2.4455927051671731</v>
      </c>
      <c r="CY1035" s="58">
        <v>0.39602169981916818</v>
      </c>
      <c r="CZ1035" s="58">
        <v>29.539764705882355</v>
      </c>
      <c r="DA1035" s="58">
        <v>0.39939209726443775</v>
      </c>
      <c r="DB1035" s="58">
        <v>3.4335411880538236</v>
      </c>
      <c r="DC1035" s="58">
        <v>8.5448195576251447</v>
      </c>
      <c r="DD1035" s="58">
        <v>37.837251356238703</v>
      </c>
      <c r="DE1035" s="58">
        <v>19.313154831199068</v>
      </c>
      <c r="DF1035" s="58">
        <v>85.520435967302461</v>
      </c>
      <c r="DG1035" s="58">
        <v>0.44243520192887281</v>
      </c>
      <c r="DH1035" s="58">
        <v>77.795744680851058</v>
      </c>
      <c r="DI1035" s="58">
        <v>13.2</v>
      </c>
      <c r="DJ1035" s="58">
        <v>3.4526912181303113</v>
      </c>
      <c r="DK1035" s="58">
        <v>12.24819512195122</v>
      </c>
      <c r="DL1035" s="58" t="e">
        <v>#REF!</v>
      </c>
      <c r="DM1035" s="58">
        <v>6.9822888283378752</v>
      </c>
      <c r="DN1035" s="58">
        <v>9.9514563106796121</v>
      </c>
      <c r="DO1035" s="58">
        <v>2.8950953678474116</v>
      </c>
      <c r="DP1035" s="58">
        <v>1.7874015748031495</v>
      </c>
      <c r="DQ1035" s="58">
        <v>0.13074581430745813</v>
      </c>
      <c r="DR1035" s="58">
        <v>0.14321951219512194</v>
      </c>
      <c r="DS1035" s="58">
        <v>189.7641509433962</v>
      </c>
      <c r="DT1035" s="58">
        <v>17.119148936170212</v>
      </c>
      <c r="DU1035" s="58">
        <v>0.16389891696750902</v>
      </c>
      <c r="DV1035" s="58">
        <v>4.4292682926829266E-2</v>
      </c>
      <c r="DW1035" s="58">
        <v>8.7659574468085102E-2</v>
      </c>
      <c r="DX1035" s="58" t="e">
        <v>#REF!</v>
      </c>
      <c r="DY1035" s="58">
        <v>11.019891500904158</v>
      </c>
      <c r="DZ1035" s="58" t="e">
        <v>#REF!</v>
      </c>
      <c r="EA1035" s="58">
        <v>21.808510638297872</v>
      </c>
      <c r="EB1035" s="58">
        <v>1.1171993911719937</v>
      </c>
      <c r="EC1035" s="58">
        <v>20.134361233480174</v>
      </c>
      <c r="ED1035" s="58">
        <v>6.1232876712328759</v>
      </c>
      <c r="EE1035" s="58">
        <v>3.8231046931407944</v>
      </c>
      <c r="EF1035" s="58">
        <v>0.30917647058823533</v>
      </c>
      <c r="EG1035" s="58">
        <v>2.9539764705882359</v>
      </c>
      <c r="EH1035" s="58">
        <v>8.8619294117647058</v>
      </c>
      <c r="EI1035" s="58">
        <v>7.6805177111716629</v>
      </c>
      <c r="EJ1035" s="58">
        <v>19.801084990958408</v>
      </c>
      <c r="EK1035" s="58">
        <v>47.515748031496059</v>
      </c>
      <c r="EL1035" s="58">
        <v>0.78333333333333333</v>
      </c>
    </row>
    <row r="1036" spans="1:142">
      <c r="B1036" s="8" t="s">
        <v>1172</v>
      </c>
      <c r="C1036" s="8" t="s">
        <v>530</v>
      </c>
      <c r="I1036" s="58">
        <v>3.45</v>
      </c>
      <c r="J1036" s="58">
        <v>4.47</v>
      </c>
      <c r="K1036" s="58">
        <v>0.52580000000000005</v>
      </c>
      <c r="L1036" s="58">
        <v>74.010000000000005</v>
      </c>
      <c r="M1036" s="58">
        <v>7.8E-2</v>
      </c>
      <c r="N1036" s="58">
        <v>8.5400000000000004E-2</v>
      </c>
      <c r="O1036" s="58">
        <v>0.61839999999999995</v>
      </c>
      <c r="P1036" s="58">
        <v>0</v>
      </c>
      <c r="Q1036" s="58">
        <v>12.3</v>
      </c>
      <c r="R1036" s="58">
        <v>0.03</v>
      </c>
      <c r="S1036" s="58">
        <v>95.567700000000002</v>
      </c>
      <c r="V1036" s="58">
        <v>3.6100063096632025</v>
      </c>
      <c r="W1036" s="58"/>
      <c r="X1036" s="58">
        <v>4.6773125229549306</v>
      </c>
      <c r="Y1036" s="58"/>
      <c r="Z1036" s="58">
        <v>0.55018588916548172</v>
      </c>
      <c r="AA1036" s="58"/>
      <c r="AB1036" s="58">
        <v>77.4424831820793</v>
      </c>
      <c r="AC1036" s="58"/>
      <c r="AD1036" s="58">
        <v>8.1617533957602822E-2</v>
      </c>
      <c r="AE1036" s="58"/>
      <c r="AF1036" s="58">
        <v>8.9360735897170279E-2</v>
      </c>
      <c r="AG1036" s="58"/>
      <c r="AH1036" s="58">
        <v>0.64708055127412289</v>
      </c>
      <c r="AI1036" s="58"/>
      <c r="AJ1036" s="58">
        <v>0</v>
      </c>
      <c r="AK1036" s="58"/>
      <c r="AL1036" s="58">
        <v>12.870457277929678</v>
      </c>
      <c r="AM1036" s="58"/>
      <c r="AN1036" s="58">
        <v>3.1391359214462629E-2</v>
      </c>
      <c r="AO1036" s="58"/>
      <c r="AP1036" s="58">
        <v>8.2873188326181335</v>
      </c>
      <c r="AQ1036" s="55">
        <f t="shared" ref="AQ1036:AQ1049" si="1428">AD1036/X1036</f>
        <v>1.7449664429530203E-2</v>
      </c>
      <c r="AR1036" s="55">
        <f t="shared" ref="AR1036:AR1049" si="1429">AB1036/AD1036</f>
        <v>948.84615384615392</v>
      </c>
      <c r="AS1036" s="55">
        <f t="shared" ref="AS1036:AS1049" si="1430">AB1036/X1036</f>
        <v>16.557046979865774</v>
      </c>
      <c r="AT1036" s="55">
        <f t="shared" ref="AT1036:AT1049" si="1431">AF1036/AH1036</f>
        <v>0.13809831824062097</v>
      </c>
      <c r="AU1036" s="55">
        <f t="shared" ref="AU1036:AU1049" si="1432">Z1036/AF1036</f>
        <v>6.1569086651053873</v>
      </c>
      <c r="AV1036" s="55">
        <f t="shared" ref="AV1036:AV1049" si="1433">Z1036/AD1036</f>
        <v>6.7410256410256428</v>
      </c>
      <c r="AW1036" s="55">
        <f t="shared" ref="AW1036:AW1049" si="1434">Z1036/AB1036</f>
        <v>7.1044453452236197E-3</v>
      </c>
      <c r="AX1036" s="55">
        <f t="shared" ref="AX1036:AX1049" si="1435">AF1036/(Z1036+AF1036)*100</f>
        <v>13.972513089005234</v>
      </c>
      <c r="AY1036" s="63">
        <v>55.91</v>
      </c>
      <c r="AZ1036" s="63"/>
      <c r="BA1036" s="63"/>
      <c r="BB1036" s="63"/>
      <c r="BC1036" s="63">
        <v>4574.09</v>
      </c>
      <c r="BD1036" s="63">
        <v>4.4000000000000004</v>
      </c>
      <c r="BE1036" s="63"/>
      <c r="BF1036" s="63"/>
      <c r="BG1036" s="63" t="s">
        <v>1189</v>
      </c>
      <c r="BH1036" s="63"/>
      <c r="BI1036" s="63">
        <v>0.30599999999999999</v>
      </c>
      <c r="BJ1036" s="63"/>
      <c r="BK1036" s="63"/>
      <c r="BL1036" s="63"/>
      <c r="BM1036" s="63">
        <v>180.56</v>
      </c>
      <c r="BN1036" s="63">
        <v>54.72</v>
      </c>
      <c r="BO1036" s="63">
        <v>13.05</v>
      </c>
      <c r="BP1036" s="63">
        <v>56.23</v>
      </c>
      <c r="BQ1036" s="63">
        <v>7.9</v>
      </c>
      <c r="BS1036" s="63">
        <v>9.24</v>
      </c>
      <c r="BT1036" s="63">
        <v>612</v>
      </c>
      <c r="BU1036" s="63">
        <v>22.78</v>
      </c>
      <c r="BV1036" s="63">
        <v>42.52</v>
      </c>
      <c r="BW1036" s="63">
        <v>4.46</v>
      </c>
      <c r="BX1036" s="63">
        <v>14.88</v>
      </c>
      <c r="BY1036" s="63">
        <v>2.68</v>
      </c>
      <c r="BZ1036" s="63">
        <v>0.30299999999999999</v>
      </c>
      <c r="CA1036" s="63">
        <v>1.9</v>
      </c>
      <c r="CB1036" s="63">
        <v>0.29799999999999999</v>
      </c>
      <c r="CC1036" s="63">
        <v>1.68</v>
      </c>
      <c r="CD1036" s="63">
        <v>0.377</v>
      </c>
      <c r="CE1036" s="63">
        <v>1.37</v>
      </c>
      <c r="CF1036" s="63">
        <v>0.189</v>
      </c>
      <c r="CG1036" s="63">
        <v>1.48</v>
      </c>
      <c r="CH1036" s="63">
        <v>0.255</v>
      </c>
      <c r="CI1036" s="63">
        <v>2.5099999999999998</v>
      </c>
      <c r="CJ1036" s="63">
        <v>0.90800000000000003</v>
      </c>
      <c r="CK1036" s="63">
        <v>14.77</v>
      </c>
      <c r="CL1036" s="63">
        <v>18.010000000000002</v>
      </c>
      <c r="CM1036" s="63">
        <v>6.86</v>
      </c>
      <c r="CN1036" s="58">
        <v>1.2648528595224875</v>
      </c>
      <c r="CO1036" s="58">
        <v>15.391891891891893</v>
      </c>
      <c r="CP1036" s="58">
        <v>7.9262510974539069</v>
      </c>
      <c r="CQ1036" s="58">
        <v>8.5</v>
      </c>
      <c r="CR1036" s="58">
        <v>28.729729729729733</v>
      </c>
      <c r="CS1036" s="58">
        <v>6.0854978354978346</v>
      </c>
      <c r="CT1036" s="58">
        <v>0.99260752688172038</v>
      </c>
      <c r="CU1036" s="58">
        <v>4.2842911877394627</v>
      </c>
      <c r="CV1036" s="58">
        <v>4.3752769162605232E-2</v>
      </c>
      <c r="CW1036" s="58">
        <v>14.393226716839134</v>
      </c>
      <c r="CX1036" s="58">
        <v>2.8788083953960735</v>
      </c>
      <c r="CY1036" s="58">
        <v>0.38089950027762354</v>
      </c>
      <c r="CZ1036" s="58">
        <v>26.865671641791042</v>
      </c>
      <c r="DA1036" s="58">
        <v>0.46445497630331756</v>
      </c>
      <c r="DB1036" s="58">
        <v>3.3894550287992908</v>
      </c>
      <c r="DC1036" s="58">
        <v>8.7004405286343616</v>
      </c>
      <c r="DD1036" s="58">
        <v>33.981121599111603</v>
      </c>
      <c r="DE1036" s="58">
        <v>19.834801762114537</v>
      </c>
      <c r="DF1036" s="58">
        <v>77.468354430379748</v>
      </c>
      <c r="DG1036" s="58">
        <v>0.43864519711271516</v>
      </c>
      <c r="DH1036" s="58">
        <v>71.936254980079681</v>
      </c>
      <c r="DI1036" s="58">
        <v>12.134408602150538</v>
      </c>
      <c r="DJ1036" s="58">
        <v>3.2997076023391814</v>
      </c>
      <c r="DK1036" s="58">
        <v>10.88386982038058</v>
      </c>
      <c r="DL1036" s="58" t="e">
        <v>#REF!</v>
      </c>
      <c r="DM1036" s="58">
        <v>7.1177215189873406</v>
      </c>
      <c r="DN1036" s="58">
        <v>6.5882352941176467</v>
      </c>
      <c r="DO1036" s="58">
        <v>2.8835443037974682</v>
      </c>
      <c r="DP1036" s="58">
        <v>1.810810810810811</v>
      </c>
      <c r="DQ1036" s="58">
        <v>0.13236151603498542</v>
      </c>
      <c r="DR1036" s="58">
        <v>0.1404943980081807</v>
      </c>
      <c r="DS1036" s="58">
        <v>140.33003300330034</v>
      </c>
      <c r="DT1036" s="58">
        <v>16.940239043824704</v>
      </c>
      <c r="DU1036" s="58">
        <v>0.18010752688172044</v>
      </c>
      <c r="DV1036" s="58">
        <v>4.7661390716699274E-2</v>
      </c>
      <c r="DW1036" s="58">
        <v>0.10159362549800798</v>
      </c>
      <c r="DX1036" s="58" t="e">
        <v>#REF!</v>
      </c>
      <c r="DY1036" s="58">
        <v>10.025541365907829</v>
      </c>
      <c r="DZ1036" s="58" t="e">
        <v>#REF!</v>
      </c>
      <c r="EA1036" s="58">
        <v>22.402390438247014</v>
      </c>
      <c r="EB1036" s="58">
        <v>1.1516034985422741</v>
      </c>
      <c r="EC1036" s="58">
        <v>19.541125541125542</v>
      </c>
      <c r="ED1036" s="58">
        <v>6.1982507288629742</v>
      </c>
      <c r="EE1036" s="58">
        <v>3.6774193548387095</v>
      </c>
      <c r="EF1036" s="58">
        <v>0.30114135206321335</v>
      </c>
      <c r="EG1036" s="58">
        <v>2.6865671641791042</v>
      </c>
      <c r="EH1036" s="58">
        <v>8.0597014925373127</v>
      </c>
      <c r="EI1036" s="58">
        <v>7.829493670886075</v>
      </c>
      <c r="EJ1036" s="58">
        <v>19.044975013881178</v>
      </c>
      <c r="EK1036" s="58">
        <v>43.094594594594597</v>
      </c>
      <c r="EL1036" s="58">
        <v>0.83666666666666656</v>
      </c>
    </row>
    <row r="1037" spans="1:142">
      <c r="B1037" s="8" t="s">
        <v>1173</v>
      </c>
      <c r="C1037" s="8" t="s">
        <v>530</v>
      </c>
      <c r="I1037" s="58">
        <v>3.19</v>
      </c>
      <c r="J1037" s="58">
        <v>4.4800000000000004</v>
      </c>
      <c r="K1037" s="58">
        <v>0.54100000000000004</v>
      </c>
      <c r="L1037" s="58">
        <v>74.180000000000007</v>
      </c>
      <c r="M1037" s="58">
        <v>0.10199999999999999</v>
      </c>
      <c r="N1037" s="58">
        <v>5.3699999999999998E-2</v>
      </c>
      <c r="O1037" s="58">
        <v>0.62749999999999995</v>
      </c>
      <c r="P1037" s="58">
        <v>9.5799999999999996E-2</v>
      </c>
      <c r="Q1037" s="58">
        <v>12.04</v>
      </c>
      <c r="R1037" s="58">
        <v>6.1000000000000004E-3</v>
      </c>
      <c r="S1037" s="58">
        <v>95.316199999999995</v>
      </c>
      <c r="V1037" s="58">
        <v>3.3467553259571825</v>
      </c>
      <c r="W1037" s="58"/>
      <c r="X1037" s="58">
        <v>4.7001454107486458</v>
      </c>
      <c r="Y1037" s="58"/>
      <c r="Z1037" s="58">
        <v>0.56758452393192349</v>
      </c>
      <c r="AA1037" s="58"/>
      <c r="AB1037" s="58">
        <v>77.825175573512169</v>
      </c>
      <c r="AC1037" s="58"/>
      <c r="AD1037" s="58">
        <v>0.10701223926258074</v>
      </c>
      <c r="AE1037" s="58"/>
      <c r="AF1037" s="58">
        <v>5.6338796552946928E-2</v>
      </c>
      <c r="AG1037" s="58"/>
      <c r="AH1037" s="58">
        <v>0.65833509938499435</v>
      </c>
      <c r="AI1037" s="58"/>
      <c r="AJ1037" s="58">
        <v>0.10050757373877683</v>
      </c>
      <c r="AK1037" s="58"/>
      <c r="AL1037" s="58">
        <v>12.631640791386983</v>
      </c>
      <c r="AM1037" s="58"/>
      <c r="AN1037" s="58">
        <v>6.3997515637425756E-3</v>
      </c>
      <c r="AO1037" s="58"/>
      <c r="AP1037" s="58">
        <v>8.0469007367058278</v>
      </c>
      <c r="AQ1037" s="55">
        <f t="shared" si="1428"/>
        <v>2.2767857142857135E-2</v>
      </c>
      <c r="AR1037" s="55">
        <f t="shared" si="1429"/>
        <v>727.25490196078442</v>
      </c>
      <c r="AS1037" s="55">
        <f t="shared" si="1430"/>
        <v>16.558035714285712</v>
      </c>
      <c r="AT1037" s="55">
        <f t="shared" si="1431"/>
        <v>8.5577689243027888E-2</v>
      </c>
      <c r="AU1037" s="55">
        <f t="shared" si="1432"/>
        <v>10.074487895716947</v>
      </c>
      <c r="AV1037" s="55">
        <f t="shared" si="1433"/>
        <v>5.3039215686274526</v>
      </c>
      <c r="AW1037" s="55">
        <f t="shared" si="1434"/>
        <v>7.2930709086007012E-3</v>
      </c>
      <c r="AX1037" s="55">
        <f t="shared" si="1435"/>
        <v>9.0297629056667219</v>
      </c>
      <c r="AY1037" s="63">
        <v>53.84</v>
      </c>
      <c r="AZ1037" s="63"/>
      <c r="BA1037" s="63"/>
      <c r="BB1037" s="63"/>
      <c r="BC1037" s="63">
        <v>4574.09</v>
      </c>
      <c r="BD1037" s="63">
        <v>4.43</v>
      </c>
      <c r="BE1037" s="63"/>
      <c r="BF1037" s="63"/>
      <c r="BG1037" s="63" t="s">
        <v>1190</v>
      </c>
      <c r="BH1037" s="63"/>
      <c r="BI1037" s="63">
        <v>0.24299999999999999</v>
      </c>
      <c r="BJ1037" s="63"/>
      <c r="BK1037" s="63"/>
      <c r="BL1037" s="63"/>
      <c r="BM1037" s="63">
        <v>167.32</v>
      </c>
      <c r="BN1037" s="63">
        <v>50.27</v>
      </c>
      <c r="BO1037" s="63">
        <v>11.08</v>
      </c>
      <c r="BP1037" s="63">
        <v>50.69</v>
      </c>
      <c r="BQ1037" s="63">
        <v>7.4</v>
      </c>
      <c r="BS1037" s="63">
        <v>8.82</v>
      </c>
      <c r="BT1037" s="63">
        <v>628.71</v>
      </c>
      <c r="BU1037" s="63">
        <v>20.37</v>
      </c>
      <c r="BV1037" s="63">
        <v>39.28</v>
      </c>
      <c r="BW1037" s="63">
        <v>4.16</v>
      </c>
      <c r="BX1037" s="63">
        <v>13.47</v>
      </c>
      <c r="BY1037" s="63">
        <v>2.2599999999999998</v>
      </c>
      <c r="BZ1037" s="63">
        <v>0.27</v>
      </c>
      <c r="CA1037" s="63">
        <v>1.79</v>
      </c>
      <c r="CB1037" s="63">
        <v>0.24199999999999999</v>
      </c>
      <c r="CC1037" s="63">
        <v>1.8</v>
      </c>
      <c r="CD1037" s="63">
        <v>0.432</v>
      </c>
      <c r="CE1037" s="63">
        <v>1.28</v>
      </c>
      <c r="CF1037" s="63">
        <v>0.20499999999999999</v>
      </c>
      <c r="CG1037" s="63">
        <v>1.1499999999999999</v>
      </c>
      <c r="CH1037" s="63">
        <v>0.27200000000000002</v>
      </c>
      <c r="CI1037" s="63">
        <v>1.97</v>
      </c>
      <c r="CJ1037" s="63">
        <v>0.753</v>
      </c>
      <c r="CK1037" s="63">
        <v>13.39</v>
      </c>
      <c r="CL1037" s="63">
        <v>15.67</v>
      </c>
      <c r="CM1037" s="63">
        <v>6.42</v>
      </c>
      <c r="CN1037" s="58">
        <v>1.2999361837906829</v>
      </c>
      <c r="CO1037" s="58">
        <v>17.713043478260872</v>
      </c>
      <c r="CP1037" s="58">
        <v>8.2140402552773679</v>
      </c>
      <c r="CQ1037" s="58">
        <v>9.0132743362831871</v>
      </c>
      <c r="CR1037" s="58">
        <v>34.15652173913044</v>
      </c>
      <c r="CS1037" s="58">
        <v>5.7471655328798184</v>
      </c>
      <c r="CT1037" s="58">
        <v>0.99406087602078697</v>
      </c>
      <c r="CU1037" s="58">
        <v>4.8592057761732859</v>
      </c>
      <c r="CV1037" s="58">
        <v>4.4226631604111888E-2</v>
      </c>
      <c r="CW1037" s="58">
        <v>16.005855397148675</v>
      </c>
      <c r="CX1037" s="58">
        <v>2.9335324869305452</v>
      </c>
      <c r="CY1037" s="58">
        <v>0.40970006381620933</v>
      </c>
      <c r="CZ1037" s="58">
        <v>30.864506627393226</v>
      </c>
      <c r="DA1037" s="58">
        <v>0.47946228528752799</v>
      </c>
      <c r="DB1037" s="58">
        <v>3.7575304805163761</v>
      </c>
      <c r="DC1037" s="58">
        <v>9.8273572377158036</v>
      </c>
      <c r="DD1037" s="58">
        <v>40.12188895979579</v>
      </c>
      <c r="DE1037" s="58">
        <v>20.810092961487385</v>
      </c>
      <c r="DF1037" s="58">
        <v>84.960810810810813</v>
      </c>
      <c r="DG1037" s="58">
        <v>0.47223994894703258</v>
      </c>
      <c r="DH1037" s="58">
        <v>84.934010152284259</v>
      </c>
      <c r="DI1037" s="58">
        <v>12.421677802524126</v>
      </c>
      <c r="DJ1037" s="58">
        <v>3.3284264969166499</v>
      </c>
      <c r="DK1037" s="58">
        <v>12.403038074570922</v>
      </c>
      <c r="DL1037" s="58" t="e">
        <v>#REF!</v>
      </c>
      <c r="DM1037" s="58">
        <v>6.85</v>
      </c>
      <c r="DN1037" s="58">
        <v>6.617647058823529</v>
      </c>
      <c r="DO1037" s="58">
        <v>2.7527027027027029</v>
      </c>
      <c r="DP1037" s="58">
        <v>1.9652173913043478</v>
      </c>
      <c r="DQ1037" s="58">
        <v>0.11728971962616823</v>
      </c>
      <c r="DR1037" s="58">
        <v>0.14598540145985403</v>
      </c>
      <c r="DS1037" s="58">
        <v>145.48148148148147</v>
      </c>
      <c r="DT1037" s="58">
        <v>19.939086294416246</v>
      </c>
      <c r="DU1037" s="58">
        <v>0.16778025241276909</v>
      </c>
      <c r="DV1037" s="58">
        <v>4.4584730716117578E-2</v>
      </c>
      <c r="DW1037" s="58">
        <v>0.13807106598984772</v>
      </c>
      <c r="DX1037" s="58" t="e">
        <v>#REF!</v>
      </c>
      <c r="DY1037" s="58">
        <v>10.677728142948309</v>
      </c>
      <c r="DZ1037" s="58" t="e">
        <v>#REF!</v>
      </c>
      <c r="EA1037" s="58">
        <v>25.730964467005077</v>
      </c>
      <c r="EB1037" s="58">
        <v>1.1526479750778817</v>
      </c>
      <c r="EC1037" s="58">
        <v>18.970521541950113</v>
      </c>
      <c r="ED1037" s="58">
        <v>6.1183800623052962</v>
      </c>
      <c r="EE1037" s="58">
        <v>3.7319970304380106</v>
      </c>
      <c r="EF1037" s="58">
        <v>0.31516936671575846</v>
      </c>
      <c r="EG1037" s="58">
        <v>3.0864506627393227</v>
      </c>
      <c r="EH1037" s="58">
        <v>9.2593519882179667</v>
      </c>
      <c r="EI1037" s="58">
        <v>7.5350000000000001</v>
      </c>
      <c r="EJ1037" s="58">
        <v>20.485003190810467</v>
      </c>
      <c r="EK1037" s="58">
        <v>51.23478260869566</v>
      </c>
      <c r="EL1037" s="58">
        <v>0.65666666666666662</v>
      </c>
    </row>
    <row r="1038" spans="1:142">
      <c r="B1038" s="8" t="s">
        <v>1174</v>
      </c>
      <c r="C1038" s="8" t="s">
        <v>530</v>
      </c>
      <c r="I1038" s="58">
        <v>3.35</v>
      </c>
      <c r="J1038" s="58">
        <v>4.47</v>
      </c>
      <c r="K1038" s="58">
        <v>0.38569999999999999</v>
      </c>
      <c r="L1038" s="58">
        <v>74.209999999999994</v>
      </c>
      <c r="M1038" s="58">
        <v>9.2499999999999999E-2</v>
      </c>
      <c r="N1038" s="58">
        <v>3.2199999999999999E-2</v>
      </c>
      <c r="O1038" s="58">
        <v>0.60129999999999995</v>
      </c>
      <c r="P1038" s="58">
        <v>5.4800000000000001E-2</v>
      </c>
      <c r="Q1038" s="58">
        <v>12.03</v>
      </c>
      <c r="R1038" s="58">
        <v>0</v>
      </c>
      <c r="S1038" s="58">
        <v>95.226600000000005</v>
      </c>
      <c r="V1038" s="58">
        <v>3.5179246135008495</v>
      </c>
      <c r="W1038" s="58"/>
      <c r="X1038" s="58">
        <v>4.6940665738354612</v>
      </c>
      <c r="Y1038" s="58"/>
      <c r="Z1038" s="58">
        <v>0.40503388759023207</v>
      </c>
      <c r="AA1038" s="58"/>
      <c r="AB1038" s="58">
        <v>77.929906139671047</v>
      </c>
      <c r="AC1038" s="58"/>
      <c r="AD1038" s="58">
        <v>9.7136724402635391E-2</v>
      </c>
      <c r="AE1038" s="58"/>
      <c r="AF1038" s="58">
        <v>3.3814081359620107E-2</v>
      </c>
      <c r="AG1038" s="58"/>
      <c r="AH1038" s="58">
        <v>0.63144121495464489</v>
      </c>
      <c r="AI1038" s="58"/>
      <c r="AJ1038" s="58">
        <v>5.7546945916372105E-2</v>
      </c>
      <c r="AK1038" s="58"/>
      <c r="AL1038" s="58">
        <v>12.633024806094095</v>
      </c>
      <c r="AM1038" s="58"/>
      <c r="AN1038" s="58">
        <v>0</v>
      </c>
      <c r="AO1038" s="58"/>
      <c r="AP1038" s="58">
        <v>8.2119911873363112</v>
      </c>
      <c r="AQ1038" s="55">
        <f t="shared" si="1428"/>
        <v>2.0693512304250559E-2</v>
      </c>
      <c r="AR1038" s="55">
        <f t="shared" si="1429"/>
        <v>802.2702702702702</v>
      </c>
      <c r="AS1038" s="55">
        <f t="shared" si="1430"/>
        <v>16.601789709172259</v>
      </c>
      <c r="AT1038" s="55">
        <f t="shared" si="1431"/>
        <v>5.3550640279394657E-2</v>
      </c>
      <c r="AU1038" s="55">
        <f t="shared" si="1432"/>
        <v>11.978260869565215</v>
      </c>
      <c r="AV1038" s="55">
        <f t="shared" si="1433"/>
        <v>4.1697297297297293</v>
      </c>
      <c r="AW1038" s="55">
        <f t="shared" si="1434"/>
        <v>5.1974127476081388E-3</v>
      </c>
      <c r="AX1038" s="55">
        <f t="shared" si="1435"/>
        <v>7.7051926298157465</v>
      </c>
    </row>
    <row r="1039" spans="1:142">
      <c r="B1039" s="8" t="s">
        <v>1175</v>
      </c>
      <c r="C1039" s="8" t="s">
        <v>530</v>
      </c>
      <c r="I1039" s="58">
        <v>3.57</v>
      </c>
      <c r="J1039" s="58">
        <v>4.49</v>
      </c>
      <c r="K1039" s="58">
        <v>0.55969999999999998</v>
      </c>
      <c r="L1039" s="58">
        <v>73.22</v>
      </c>
      <c r="M1039" s="58">
        <v>7.9000000000000001E-2</v>
      </c>
      <c r="N1039" s="58">
        <v>7.0400000000000004E-2</v>
      </c>
      <c r="O1039" s="58">
        <v>0.60150000000000003</v>
      </c>
      <c r="P1039" s="58">
        <v>9.7600000000000006E-2</v>
      </c>
      <c r="Q1039" s="58">
        <v>12.15</v>
      </c>
      <c r="R1039" s="58">
        <v>1.5599999999999999E-2</v>
      </c>
      <c r="S1039" s="58">
        <v>94.853899999999996</v>
      </c>
      <c r="V1039" s="58">
        <v>3.7636828849420003</v>
      </c>
      <c r="W1039" s="58"/>
      <c r="X1039" s="58">
        <v>4.7335955611735532</v>
      </c>
      <c r="Y1039" s="58"/>
      <c r="Z1039" s="58">
        <v>0.5900653531378256</v>
      </c>
      <c r="AA1039" s="58"/>
      <c r="AB1039" s="58">
        <v>77.19239799312416</v>
      </c>
      <c r="AC1039" s="58"/>
      <c r="AD1039" s="58">
        <v>8.3285979806839786E-2</v>
      </c>
      <c r="AE1039" s="58"/>
      <c r="AF1039" s="58">
        <v>7.4219404789892668E-2</v>
      </c>
      <c r="AG1039" s="58"/>
      <c r="AH1039" s="58">
        <v>0.63413312473182448</v>
      </c>
      <c r="AI1039" s="58"/>
      <c r="AJ1039" s="58">
        <v>0.10289508391326031</v>
      </c>
      <c r="AK1039" s="58"/>
      <c r="AL1039" s="58">
        <v>12.80917284371017</v>
      </c>
      <c r="AM1039" s="58"/>
      <c r="AN1039" s="58">
        <v>1.6446345379578488E-2</v>
      </c>
      <c r="AO1039" s="58"/>
      <c r="AP1039" s="58">
        <v>8.4972784461155531</v>
      </c>
      <c r="AQ1039" s="55">
        <f t="shared" si="1428"/>
        <v>1.7594654788418707E-2</v>
      </c>
      <c r="AR1039" s="55">
        <f t="shared" si="1429"/>
        <v>926.83544303797464</v>
      </c>
      <c r="AS1039" s="55">
        <f t="shared" si="1430"/>
        <v>16.307349665924271</v>
      </c>
      <c r="AT1039" s="55">
        <f t="shared" si="1431"/>
        <v>0.11704073150457189</v>
      </c>
      <c r="AU1039" s="55">
        <f t="shared" si="1432"/>
        <v>7.9502840909090899</v>
      </c>
      <c r="AV1039" s="55">
        <f t="shared" si="1433"/>
        <v>7.084810126582278</v>
      </c>
      <c r="AW1039" s="55">
        <f t="shared" si="1434"/>
        <v>7.6440863152144219E-3</v>
      </c>
      <c r="AX1039" s="55">
        <f t="shared" si="1435"/>
        <v>11.172829709569911</v>
      </c>
    </row>
    <row r="1040" spans="1:142">
      <c r="B1040" s="8" t="s">
        <v>1176</v>
      </c>
      <c r="C1040" s="8" t="s">
        <v>530</v>
      </c>
      <c r="I1040" s="58">
        <v>3.4</v>
      </c>
      <c r="J1040" s="58">
        <v>4.41</v>
      </c>
      <c r="K1040" s="58">
        <v>0.45550000000000002</v>
      </c>
      <c r="L1040" s="58">
        <v>73.930000000000007</v>
      </c>
      <c r="M1040" s="58">
        <v>7.9699999999999993E-2</v>
      </c>
      <c r="N1040" s="58">
        <v>6.83E-2</v>
      </c>
      <c r="O1040" s="58">
        <v>0.61760000000000004</v>
      </c>
      <c r="P1040" s="58">
        <v>3.7499999999999999E-2</v>
      </c>
      <c r="Q1040" s="58">
        <v>12.37</v>
      </c>
      <c r="R1040" s="58">
        <v>0</v>
      </c>
      <c r="S1040" s="58">
        <v>95.368700000000004</v>
      </c>
      <c r="V1040" s="58">
        <v>3.5651109850506506</v>
      </c>
      <c r="W1040" s="58"/>
      <c r="X1040" s="58">
        <v>4.6241586600215792</v>
      </c>
      <c r="Y1040" s="58"/>
      <c r="Z1040" s="58">
        <v>0.47762001579134455</v>
      </c>
      <c r="AA1040" s="58"/>
      <c r="AB1040" s="58">
        <v>77.520192683763128</v>
      </c>
      <c r="AC1040" s="58"/>
      <c r="AD1040" s="58">
        <v>8.3570395737804948E-2</v>
      </c>
      <c r="AE1040" s="58"/>
      <c r="AF1040" s="58">
        <v>7.1616788317341015E-2</v>
      </c>
      <c r="AG1040" s="58"/>
      <c r="AH1040" s="58">
        <v>0.64759192481390648</v>
      </c>
      <c r="AI1040" s="58"/>
      <c r="AJ1040" s="58">
        <v>3.9321077040999824E-2</v>
      </c>
      <c r="AK1040" s="58"/>
      <c r="AL1040" s="58">
        <v>12.970712613257806</v>
      </c>
      <c r="AM1040" s="58"/>
      <c r="AN1040" s="58">
        <v>0</v>
      </c>
      <c r="AO1040" s="58"/>
      <c r="AP1040" s="58">
        <v>8.1892696450722298</v>
      </c>
      <c r="AQ1040" s="55">
        <f t="shared" si="1428"/>
        <v>1.8072562358276641E-2</v>
      </c>
      <c r="AR1040" s="55">
        <f t="shared" si="1429"/>
        <v>927.60351317440427</v>
      </c>
      <c r="AS1040" s="55">
        <f t="shared" si="1430"/>
        <v>16.764172335600911</v>
      </c>
      <c r="AT1040" s="55">
        <f t="shared" si="1431"/>
        <v>0.11058937823834196</v>
      </c>
      <c r="AU1040" s="55">
        <f t="shared" si="1432"/>
        <v>6.6691068814055638</v>
      </c>
      <c r="AV1040" s="55">
        <f t="shared" si="1433"/>
        <v>5.7151819322459234</v>
      </c>
      <c r="AW1040" s="55">
        <f t="shared" si="1434"/>
        <v>6.1612335993507369E-3</v>
      </c>
      <c r="AX1040" s="55">
        <f t="shared" si="1435"/>
        <v>13.039327987781595</v>
      </c>
    </row>
    <row r="1041" spans="2:142">
      <c r="B1041" s="8" t="s">
        <v>1177</v>
      </c>
      <c r="C1041" s="8" t="s">
        <v>530</v>
      </c>
      <c r="I1041" s="58">
        <v>3.51</v>
      </c>
      <c r="J1041" s="58">
        <v>4.34</v>
      </c>
      <c r="K1041" s="58">
        <v>0.51980000000000004</v>
      </c>
      <c r="L1041" s="58">
        <v>73.760000000000005</v>
      </c>
      <c r="M1041" s="58">
        <v>8.7800000000000003E-2</v>
      </c>
      <c r="N1041" s="58">
        <v>6.9699999999999998E-2</v>
      </c>
      <c r="O1041" s="58">
        <v>0.62409999999999999</v>
      </c>
      <c r="P1041" s="58">
        <v>9.0300000000000005E-2</v>
      </c>
      <c r="Q1041" s="58">
        <v>11.99</v>
      </c>
      <c r="R1041" s="58">
        <v>0</v>
      </c>
      <c r="S1041" s="58">
        <v>94.991799999999998</v>
      </c>
      <c r="V1041" s="58">
        <v>3.6950557837623874</v>
      </c>
      <c r="W1041" s="58"/>
      <c r="X1041" s="58">
        <v>4.5688154135409578</v>
      </c>
      <c r="Y1041" s="58"/>
      <c r="Z1041" s="58">
        <v>0.54720512717939873</v>
      </c>
      <c r="AA1041" s="58"/>
      <c r="AB1041" s="58">
        <v>77.648807581285979</v>
      </c>
      <c r="AC1041" s="58"/>
      <c r="AD1041" s="58">
        <v>9.2429030716335528E-2</v>
      </c>
      <c r="AE1041" s="58"/>
      <c r="AF1041" s="58">
        <v>7.3374754452489588E-2</v>
      </c>
      <c r="AG1041" s="58"/>
      <c r="AH1041" s="58">
        <v>0.657004078246754</v>
      </c>
      <c r="AI1041" s="58"/>
      <c r="AJ1041" s="58">
        <v>9.5060836830126394E-2</v>
      </c>
      <c r="AK1041" s="58"/>
      <c r="AL1041" s="58">
        <v>12.622142121741033</v>
      </c>
      <c r="AM1041" s="58"/>
      <c r="AN1041" s="58">
        <v>0</v>
      </c>
      <c r="AO1041" s="58"/>
      <c r="AP1041" s="58">
        <v>8.2638711973033452</v>
      </c>
      <c r="AQ1041" s="55">
        <f t="shared" si="1428"/>
        <v>2.0230414746543784E-2</v>
      </c>
      <c r="AR1041" s="55">
        <f t="shared" si="1429"/>
        <v>840.09111617312078</v>
      </c>
      <c r="AS1041" s="55">
        <f t="shared" si="1430"/>
        <v>16.995391705069128</v>
      </c>
      <c r="AT1041" s="55">
        <f t="shared" si="1431"/>
        <v>0.11168082038134913</v>
      </c>
      <c r="AU1041" s="55">
        <f t="shared" si="1432"/>
        <v>7.4576757532281217</v>
      </c>
      <c r="AV1041" s="55">
        <f t="shared" si="1433"/>
        <v>5.9202733485193626</v>
      </c>
      <c r="AW1041" s="55">
        <f t="shared" si="1434"/>
        <v>7.0471800433839476E-3</v>
      </c>
      <c r="AX1041" s="55">
        <f t="shared" si="1435"/>
        <v>11.823579304495333</v>
      </c>
    </row>
    <row r="1042" spans="2:142">
      <c r="B1042" s="8" t="s">
        <v>1178</v>
      </c>
      <c r="C1042" s="8" t="s">
        <v>530</v>
      </c>
      <c r="I1042" s="58">
        <v>3.53</v>
      </c>
      <c r="J1042" s="58">
        <v>4.46</v>
      </c>
      <c r="K1042" s="58">
        <v>0.50700000000000001</v>
      </c>
      <c r="L1042" s="58">
        <v>73.31</v>
      </c>
      <c r="M1042" s="58">
        <v>8.2199999999999995E-2</v>
      </c>
      <c r="N1042" s="58">
        <v>5.9499999999999997E-2</v>
      </c>
      <c r="O1042" s="58">
        <v>0.62829999999999997</v>
      </c>
      <c r="P1042" s="58">
        <v>2.9100000000000001E-2</v>
      </c>
      <c r="Q1042" s="58">
        <v>12.17</v>
      </c>
      <c r="R1042" s="58">
        <v>3.8999999999999998E-3</v>
      </c>
      <c r="S1042" s="58">
        <v>94.780100000000004</v>
      </c>
      <c r="V1042" s="58">
        <v>3.7244105038926945</v>
      </c>
      <c r="W1042" s="58"/>
      <c r="X1042" s="58">
        <v>4.7056291352298638</v>
      </c>
      <c r="Y1042" s="58"/>
      <c r="Z1042" s="58">
        <v>0.5349224151483275</v>
      </c>
      <c r="AA1042" s="58"/>
      <c r="AB1042" s="58">
        <v>77.347460068094463</v>
      </c>
      <c r="AC1042" s="58"/>
      <c r="AD1042" s="58">
        <v>8.6727066124640081E-2</v>
      </c>
      <c r="AE1042" s="58"/>
      <c r="AF1042" s="58">
        <v>6.2776890929636064E-2</v>
      </c>
      <c r="AG1042" s="58"/>
      <c r="AH1042" s="58">
        <v>0.66290286674101417</v>
      </c>
      <c r="AI1042" s="58"/>
      <c r="AJ1042" s="58">
        <v>3.0702647496679156E-2</v>
      </c>
      <c r="AK1042" s="58"/>
      <c r="AL1042" s="58">
        <v>12.840248111154134</v>
      </c>
      <c r="AM1042" s="58"/>
      <c r="AN1042" s="58">
        <v>4.1147878088332885E-3</v>
      </c>
      <c r="AO1042" s="58"/>
      <c r="AP1042" s="58">
        <v>8.4300396391225583</v>
      </c>
      <c r="AQ1042" s="55">
        <f t="shared" si="1428"/>
        <v>1.8430493273542597E-2</v>
      </c>
      <c r="AR1042" s="55">
        <f t="shared" si="1429"/>
        <v>891.84914841849161</v>
      </c>
      <c r="AS1042" s="55">
        <f t="shared" si="1430"/>
        <v>16.437219730941703</v>
      </c>
      <c r="AT1042" s="55">
        <f t="shared" si="1431"/>
        <v>9.4699984084036279E-2</v>
      </c>
      <c r="AU1042" s="55">
        <f t="shared" si="1432"/>
        <v>8.5210084033613445</v>
      </c>
      <c r="AV1042" s="55">
        <f t="shared" si="1433"/>
        <v>6.1678832116788316</v>
      </c>
      <c r="AW1042" s="55">
        <f t="shared" si="1434"/>
        <v>6.9158368571818297E-3</v>
      </c>
      <c r="AX1042" s="55">
        <f t="shared" si="1435"/>
        <v>10.503089143865841</v>
      </c>
    </row>
    <row r="1043" spans="2:142">
      <c r="B1043" s="8" t="s">
        <v>1179</v>
      </c>
      <c r="C1043" s="8" t="s">
        <v>530</v>
      </c>
      <c r="I1043" s="58">
        <v>3.45</v>
      </c>
      <c r="J1043" s="58">
        <v>4.3899999999999997</v>
      </c>
      <c r="K1043" s="58">
        <v>0.55149999999999999</v>
      </c>
      <c r="L1043" s="58">
        <v>73.430000000000007</v>
      </c>
      <c r="M1043" s="58">
        <v>9.6000000000000002E-2</v>
      </c>
      <c r="N1043" s="58">
        <v>6.2700000000000006E-2</v>
      </c>
      <c r="O1043" s="58">
        <v>0.56520000000000004</v>
      </c>
      <c r="P1043" s="58">
        <v>1.49E-2</v>
      </c>
      <c r="Q1043" s="58">
        <v>12.18</v>
      </c>
      <c r="R1043" s="58">
        <v>1.11E-2</v>
      </c>
      <c r="S1043" s="58">
        <v>94.751499999999993</v>
      </c>
      <c r="V1043" s="58">
        <v>3.6411033070716559</v>
      </c>
      <c r="W1043" s="58"/>
      <c r="X1043" s="58">
        <v>4.6331720342158169</v>
      </c>
      <c r="Y1043" s="58"/>
      <c r="Z1043" s="58">
        <v>0.58204883300000532</v>
      </c>
      <c r="AA1043" s="58"/>
      <c r="AB1043" s="58">
        <v>77.497453866165728</v>
      </c>
      <c r="AC1043" s="58"/>
      <c r="AD1043" s="58">
        <v>0.10131765724025478</v>
      </c>
      <c r="AE1043" s="58"/>
      <c r="AF1043" s="58">
        <v>6.6173094885041403E-2</v>
      </c>
      <c r="AG1043" s="58"/>
      <c r="AH1043" s="58">
        <v>0.59650770700200006</v>
      </c>
      <c r="AI1043" s="58"/>
      <c r="AJ1043" s="58">
        <v>1.5725344717497876E-2</v>
      </c>
      <c r="AK1043" s="58"/>
      <c r="AL1043" s="58">
        <v>12.854677762357325</v>
      </c>
      <c r="AM1043" s="58"/>
      <c r="AN1043" s="58">
        <v>1.171485411840446E-2</v>
      </c>
      <c r="AO1043" s="58"/>
      <c r="AP1043" s="58">
        <v>8.2742753412874723</v>
      </c>
      <c r="AQ1043" s="55">
        <f t="shared" si="1428"/>
        <v>2.1867881548974948E-2</v>
      </c>
      <c r="AR1043" s="55">
        <f t="shared" si="1429"/>
        <v>764.89583333333348</v>
      </c>
      <c r="AS1043" s="55">
        <f t="shared" si="1430"/>
        <v>16.72665148063782</v>
      </c>
      <c r="AT1043" s="55">
        <f t="shared" si="1431"/>
        <v>0.11093418259023353</v>
      </c>
      <c r="AU1043" s="55">
        <f t="shared" si="1432"/>
        <v>8.7958532695374796</v>
      </c>
      <c r="AV1043" s="55">
        <f t="shared" si="1433"/>
        <v>5.744791666666667</v>
      </c>
      <c r="AW1043" s="55">
        <f t="shared" si="1434"/>
        <v>7.5105542693721895E-3</v>
      </c>
      <c r="AX1043" s="55">
        <f t="shared" si="1435"/>
        <v>10.208401172256593</v>
      </c>
    </row>
    <row r="1044" spans="2:142">
      <c r="B1044" s="8" t="s">
        <v>1180</v>
      </c>
      <c r="C1044" s="8" t="s">
        <v>530</v>
      </c>
      <c r="I1044" s="58">
        <v>3.3</v>
      </c>
      <c r="J1044" s="58">
        <v>4.41</v>
      </c>
      <c r="K1044" s="58">
        <v>0.3382</v>
      </c>
      <c r="L1044" s="58">
        <v>73.41</v>
      </c>
      <c r="M1044" s="58">
        <v>8.1500000000000003E-2</v>
      </c>
      <c r="N1044" s="58">
        <v>7.3200000000000001E-2</v>
      </c>
      <c r="O1044" s="58">
        <v>0.61570000000000003</v>
      </c>
      <c r="P1044" s="58">
        <v>7.4000000000000003E-3</v>
      </c>
      <c r="Q1044" s="58">
        <v>11.88</v>
      </c>
      <c r="R1044" s="58">
        <v>1.17E-2</v>
      </c>
      <c r="S1044" s="58">
        <v>94.127799999999993</v>
      </c>
      <c r="V1044" s="58">
        <v>3.5058718040791352</v>
      </c>
      <c r="W1044" s="58"/>
      <c r="X1044" s="58">
        <v>4.6851195927239351</v>
      </c>
      <c r="Y1044" s="58"/>
      <c r="Z1044" s="58">
        <v>0.3592987406483526</v>
      </c>
      <c r="AA1044" s="58"/>
      <c r="AB1044" s="58">
        <v>77.989711859833122</v>
      </c>
      <c r="AC1044" s="58"/>
      <c r="AD1044" s="58">
        <v>8.6584409706802895E-2</v>
      </c>
      <c r="AE1044" s="58"/>
      <c r="AF1044" s="58">
        <v>7.776661092684628E-2</v>
      </c>
      <c r="AG1044" s="58"/>
      <c r="AH1044" s="58">
        <v>0.65411068780955262</v>
      </c>
      <c r="AI1044" s="58"/>
      <c r="AJ1044" s="58">
        <v>7.8616519242986661E-3</v>
      </c>
      <c r="AK1044" s="58"/>
      <c r="AL1044" s="58">
        <v>12.621138494684889</v>
      </c>
      <c r="AM1044" s="58"/>
      <c r="AN1044" s="58">
        <v>1.2429909123553299E-2</v>
      </c>
      <c r="AO1044" s="58"/>
      <c r="AP1044" s="58">
        <v>8.1909913968030708</v>
      </c>
      <c r="AQ1044" s="55">
        <f t="shared" si="1428"/>
        <v>1.8480725623582769E-2</v>
      </c>
      <c r="AR1044" s="55">
        <f t="shared" si="1429"/>
        <v>900.73619631901829</v>
      </c>
      <c r="AS1044" s="55">
        <f t="shared" si="1430"/>
        <v>16.646258503401359</v>
      </c>
      <c r="AT1044" s="55">
        <f t="shared" si="1431"/>
        <v>0.11888906935195713</v>
      </c>
      <c r="AU1044" s="55">
        <f t="shared" si="1432"/>
        <v>4.6202185792349724</v>
      </c>
      <c r="AV1044" s="55">
        <f t="shared" si="1433"/>
        <v>4.1496932515337424</v>
      </c>
      <c r="AW1044" s="55">
        <f t="shared" si="1434"/>
        <v>4.6070017708759025E-3</v>
      </c>
      <c r="AX1044" s="55">
        <f t="shared" si="1435"/>
        <v>17.792902284880896</v>
      </c>
    </row>
    <row r="1045" spans="2:142">
      <c r="B1045" s="8" t="s">
        <v>1181</v>
      </c>
      <c r="C1045" s="8" t="s">
        <v>530</v>
      </c>
      <c r="I1045" s="58">
        <v>3.34</v>
      </c>
      <c r="J1045" s="58">
        <v>4.51</v>
      </c>
      <c r="K1045" s="58">
        <v>0.63580000000000003</v>
      </c>
      <c r="L1045" s="58">
        <v>73.709999999999994</v>
      </c>
      <c r="M1045" s="58">
        <v>8.4699999999999998E-2</v>
      </c>
      <c r="N1045" s="58">
        <v>8.1699999999999995E-2</v>
      </c>
      <c r="O1045" s="58">
        <v>0.60829999999999995</v>
      </c>
      <c r="P1045" s="58">
        <v>2.5499999999999998E-2</v>
      </c>
      <c r="Q1045" s="58">
        <v>11.95</v>
      </c>
      <c r="R1045" s="58">
        <v>0</v>
      </c>
      <c r="S1045" s="58">
        <v>94.946100000000001</v>
      </c>
      <c r="V1045" s="58">
        <v>3.517785354006115</v>
      </c>
      <c r="W1045" s="58"/>
      <c r="X1045" s="58">
        <v>4.7500634570561608</v>
      </c>
      <c r="Y1045" s="58"/>
      <c r="Z1045" s="58">
        <v>0.66964309223864904</v>
      </c>
      <c r="AA1045" s="58"/>
      <c r="AB1045" s="58">
        <v>77.633520492152911</v>
      </c>
      <c r="AC1045" s="58"/>
      <c r="AD1045" s="58">
        <v>8.9208508827640101E-2</v>
      </c>
      <c r="AE1045" s="58"/>
      <c r="AF1045" s="58">
        <v>8.6048821383922031E-2</v>
      </c>
      <c r="AG1045" s="58"/>
      <c r="AH1045" s="58">
        <v>0.64067929067123341</v>
      </c>
      <c r="AI1045" s="58"/>
      <c r="AJ1045" s="58">
        <v>2.6857343271603572E-2</v>
      </c>
      <c r="AK1045" s="58"/>
      <c r="AL1045" s="58">
        <v>12.586088317476968</v>
      </c>
      <c r="AM1045" s="58"/>
      <c r="AN1045" s="58">
        <v>0</v>
      </c>
      <c r="AO1045" s="58"/>
      <c r="AP1045" s="58">
        <v>8.2678488110622759</v>
      </c>
      <c r="AQ1045" s="55">
        <f t="shared" si="1428"/>
        <v>1.8780487804878052E-2</v>
      </c>
      <c r="AR1045" s="55">
        <f t="shared" si="1429"/>
        <v>870.24793388429748</v>
      </c>
      <c r="AS1045" s="55">
        <f t="shared" si="1430"/>
        <v>16.343680709534368</v>
      </c>
      <c r="AT1045" s="55">
        <f t="shared" si="1431"/>
        <v>0.1343087292454381</v>
      </c>
      <c r="AU1045" s="55">
        <f t="shared" si="1432"/>
        <v>7.7821297429620566</v>
      </c>
      <c r="AV1045" s="55">
        <f t="shared" si="1433"/>
        <v>7.5064935064935066</v>
      </c>
      <c r="AW1045" s="55">
        <f t="shared" si="1434"/>
        <v>8.6256952923619585E-3</v>
      </c>
      <c r="AX1045" s="55">
        <f t="shared" si="1435"/>
        <v>11.386759581881535</v>
      </c>
    </row>
    <row r="1046" spans="2:142">
      <c r="B1046" s="8" t="s">
        <v>1182</v>
      </c>
      <c r="C1046" s="8" t="s">
        <v>530</v>
      </c>
      <c r="I1046" s="58">
        <v>3.25</v>
      </c>
      <c r="J1046" s="58">
        <v>4.49</v>
      </c>
      <c r="K1046" s="58">
        <v>0.57950000000000002</v>
      </c>
      <c r="L1046" s="58">
        <v>73.48</v>
      </c>
      <c r="M1046" s="58">
        <v>0.1134</v>
      </c>
      <c r="N1046" s="58">
        <v>3.9800000000000002E-2</v>
      </c>
      <c r="O1046" s="58">
        <v>0.63729999999999998</v>
      </c>
      <c r="P1046" s="58">
        <v>0</v>
      </c>
      <c r="Q1046" s="58">
        <v>12.31</v>
      </c>
      <c r="R1046" s="58">
        <v>3.8999999999999998E-3</v>
      </c>
      <c r="S1046" s="58">
        <v>94.903999999999996</v>
      </c>
      <c r="V1046" s="58">
        <v>3.4245131922785133</v>
      </c>
      <c r="W1046" s="58"/>
      <c r="X1046" s="58">
        <v>4.7310966871786233</v>
      </c>
      <c r="Y1046" s="58"/>
      <c r="Z1046" s="58">
        <v>0.61061704459243027</v>
      </c>
      <c r="AA1046" s="58"/>
      <c r="AB1046" s="58">
        <v>77.425609036500049</v>
      </c>
      <c r="AC1046" s="58"/>
      <c r="AD1046" s="58">
        <v>0.11948916800134873</v>
      </c>
      <c r="AE1046" s="58"/>
      <c r="AF1046" s="58">
        <v>4.1937115400826105E-2</v>
      </c>
      <c r="AG1046" s="58"/>
      <c r="AH1046" s="58">
        <v>0.6715206945966451</v>
      </c>
      <c r="AI1046" s="58"/>
      <c r="AJ1046" s="58">
        <v>0</v>
      </c>
      <c r="AK1046" s="58"/>
      <c r="AL1046" s="58">
        <v>12.971002275984153</v>
      </c>
      <c r="AM1046" s="58"/>
      <c r="AN1046" s="58">
        <v>4.1094158307342157E-3</v>
      </c>
      <c r="AO1046" s="58"/>
      <c r="AP1046" s="58">
        <v>8.1556098794571366</v>
      </c>
      <c r="AQ1046" s="55">
        <f t="shared" si="1428"/>
        <v>2.5256124721603559E-2</v>
      </c>
      <c r="AR1046" s="55">
        <f t="shared" si="1429"/>
        <v>647.97178130511463</v>
      </c>
      <c r="AS1046" s="55">
        <f t="shared" si="1430"/>
        <v>16.365256124721604</v>
      </c>
      <c r="AT1046" s="55">
        <f t="shared" si="1431"/>
        <v>6.2450965008630163E-2</v>
      </c>
      <c r="AU1046" s="55">
        <f t="shared" si="1432"/>
        <v>14.560301507537686</v>
      </c>
      <c r="AV1046" s="55">
        <f t="shared" si="1433"/>
        <v>5.1102292768959439</v>
      </c>
      <c r="AW1046" s="55">
        <f t="shared" si="1434"/>
        <v>7.886499727817093E-3</v>
      </c>
      <c r="AX1046" s="55">
        <f t="shared" si="1435"/>
        <v>6.4266106894881325</v>
      </c>
    </row>
    <row r="1047" spans="2:142">
      <c r="B1047" s="8" t="s">
        <v>1183</v>
      </c>
      <c r="C1047" s="8" t="s">
        <v>530</v>
      </c>
      <c r="I1047" s="58">
        <v>3.38</v>
      </c>
      <c r="J1047" s="58">
        <v>4.53</v>
      </c>
      <c r="K1047" s="58">
        <v>0.53779999999999994</v>
      </c>
      <c r="L1047" s="58">
        <v>74.040000000000006</v>
      </c>
      <c r="M1047" s="58">
        <v>7.7700000000000005E-2</v>
      </c>
      <c r="N1047" s="58">
        <v>5.57E-2</v>
      </c>
      <c r="O1047" s="58">
        <v>0.59740000000000004</v>
      </c>
      <c r="P1047" s="58">
        <v>3.3099999999999997E-2</v>
      </c>
      <c r="Q1047" s="58">
        <v>12.1</v>
      </c>
      <c r="R1047" s="58">
        <v>3.6700000000000003E-2</v>
      </c>
      <c r="S1047" s="58">
        <v>95.388400000000004</v>
      </c>
      <c r="V1047" s="58">
        <v>3.5434077938197932</v>
      </c>
      <c r="W1047" s="58"/>
      <c r="X1047" s="58">
        <v>4.7490051201194277</v>
      </c>
      <c r="Y1047" s="58"/>
      <c r="Z1047" s="58">
        <v>0.56380021050777651</v>
      </c>
      <c r="AA1047" s="58"/>
      <c r="AB1047" s="58">
        <v>77.619500903673824</v>
      </c>
      <c r="AC1047" s="58"/>
      <c r="AD1047" s="58">
        <v>8.1456445437810054E-2</v>
      </c>
      <c r="AE1047" s="58"/>
      <c r="AF1047" s="58">
        <v>5.8392844412947481E-2</v>
      </c>
      <c r="AG1047" s="58"/>
      <c r="AH1047" s="58">
        <v>0.62628160237513164</v>
      </c>
      <c r="AI1047" s="58"/>
      <c r="AJ1047" s="58">
        <v>3.4700236087406848E-2</v>
      </c>
      <c r="AK1047" s="58"/>
      <c r="AL1047" s="58">
        <v>12.684980563674408</v>
      </c>
      <c r="AM1047" s="58"/>
      <c r="AN1047" s="58">
        <v>3.8474279891475276E-2</v>
      </c>
      <c r="AO1047" s="58"/>
      <c r="AP1047" s="58">
        <v>8.29241291393922</v>
      </c>
      <c r="AQ1047" s="55">
        <f t="shared" si="1428"/>
        <v>1.7152317880794701E-2</v>
      </c>
      <c r="AR1047" s="55">
        <f t="shared" si="1429"/>
        <v>952.89575289575282</v>
      </c>
      <c r="AS1047" s="55">
        <f t="shared" si="1430"/>
        <v>16.344370860927153</v>
      </c>
      <c r="AT1047" s="55">
        <f t="shared" si="1431"/>
        <v>9.3237361901573459E-2</v>
      </c>
      <c r="AU1047" s="55">
        <f t="shared" si="1432"/>
        <v>9.6552962298025129</v>
      </c>
      <c r="AV1047" s="55">
        <f t="shared" si="1433"/>
        <v>6.9214929214929199</v>
      </c>
      <c r="AW1047" s="55">
        <f t="shared" si="1434"/>
        <v>7.2636412749864923E-3</v>
      </c>
      <c r="AX1047" s="55">
        <f t="shared" si="1435"/>
        <v>9.3850042122999167</v>
      </c>
    </row>
    <row r="1048" spans="2:142">
      <c r="B1048" s="8" t="s">
        <v>1184</v>
      </c>
      <c r="C1048" s="8" t="s">
        <v>530</v>
      </c>
      <c r="I1048" s="58">
        <v>3.34</v>
      </c>
      <c r="J1048" s="58">
        <v>4.5199999999999996</v>
      </c>
      <c r="K1048" s="58">
        <v>0.43099999999999999</v>
      </c>
      <c r="L1048" s="58">
        <v>73.819999999999993</v>
      </c>
      <c r="M1048" s="58">
        <v>8.1799999999999998E-2</v>
      </c>
      <c r="N1048" s="58">
        <v>6.3799999999999996E-2</v>
      </c>
      <c r="O1048" s="58">
        <v>0.59699999999999998</v>
      </c>
      <c r="P1048" s="58">
        <v>0.10879999999999999</v>
      </c>
      <c r="Q1048" s="58">
        <v>12.25</v>
      </c>
      <c r="R1048" s="58">
        <v>9.4999999999999998E-3</v>
      </c>
      <c r="S1048" s="58">
        <v>95.221999999999994</v>
      </c>
      <c r="V1048" s="58">
        <v>3.5075927831803577</v>
      </c>
      <c r="W1048" s="58"/>
      <c r="X1048" s="58">
        <v>4.7468022095734179</v>
      </c>
      <c r="Y1048" s="58"/>
      <c r="Z1048" s="58">
        <v>0.45262649387746529</v>
      </c>
      <c r="AA1048" s="58"/>
      <c r="AB1048" s="58">
        <v>77.524101573165865</v>
      </c>
      <c r="AC1048" s="58"/>
      <c r="AD1048" s="58">
        <v>8.5904517863518937E-2</v>
      </c>
      <c r="AE1048" s="58"/>
      <c r="AF1048" s="58">
        <v>6.7001323223624787E-2</v>
      </c>
      <c r="AG1048" s="58"/>
      <c r="AH1048" s="58">
        <v>0.62695595555648898</v>
      </c>
      <c r="AI1048" s="58"/>
      <c r="AJ1048" s="58">
        <v>0.11425930982336015</v>
      </c>
      <c r="AK1048" s="58"/>
      <c r="AL1048" s="58">
        <v>12.864674129927959</v>
      </c>
      <c r="AM1048" s="58"/>
      <c r="AN1048" s="58">
        <v>9.9766860599441315E-3</v>
      </c>
      <c r="AO1048" s="58"/>
      <c r="AP1048" s="58">
        <v>8.2543949927537756</v>
      </c>
      <c r="AQ1048" s="55">
        <f t="shared" si="1428"/>
        <v>1.8097345132743362E-2</v>
      </c>
      <c r="AR1048" s="55">
        <f t="shared" si="1429"/>
        <v>902.44498777506112</v>
      </c>
      <c r="AS1048" s="55">
        <f t="shared" si="1430"/>
        <v>16.331858407079647</v>
      </c>
      <c r="AT1048" s="55">
        <f t="shared" si="1431"/>
        <v>0.1068676716917923</v>
      </c>
      <c r="AU1048" s="55">
        <f t="shared" si="1432"/>
        <v>6.7554858934169282</v>
      </c>
      <c r="AV1048" s="55">
        <f t="shared" si="1433"/>
        <v>5.2689486552567235</v>
      </c>
      <c r="AW1048" s="55">
        <f t="shared" si="1434"/>
        <v>5.838526144676239E-3</v>
      </c>
      <c r="AX1048" s="55">
        <f t="shared" si="1435"/>
        <v>12.894098625707356</v>
      </c>
    </row>
    <row r="1049" spans="2:142">
      <c r="B1049" s="8" t="s">
        <v>1185</v>
      </c>
      <c r="C1049" s="8" t="s">
        <v>530</v>
      </c>
      <c r="I1049" s="58">
        <v>3.18</v>
      </c>
      <c r="J1049" s="58">
        <v>4.97</v>
      </c>
      <c r="K1049" s="58">
        <v>0.51249999999999996</v>
      </c>
      <c r="L1049" s="58">
        <v>74.11</v>
      </c>
      <c r="M1049" s="58">
        <v>0.1053</v>
      </c>
      <c r="N1049" s="58">
        <v>4.9299999999999997E-2</v>
      </c>
      <c r="O1049" s="58">
        <v>0.60829999999999995</v>
      </c>
      <c r="P1049" s="58">
        <v>0</v>
      </c>
      <c r="Q1049" s="58">
        <v>12.12</v>
      </c>
      <c r="R1049" s="58">
        <v>0</v>
      </c>
      <c r="S1049" s="58">
        <v>95.655500000000004</v>
      </c>
      <c r="V1049" s="58">
        <v>3.3244298550527676</v>
      </c>
      <c r="W1049" s="58"/>
      <c r="X1049" s="58">
        <v>5.1957284212617143</v>
      </c>
      <c r="Y1049" s="58"/>
      <c r="Z1049" s="58">
        <v>0.53577682412407013</v>
      </c>
      <c r="AA1049" s="58"/>
      <c r="AB1049" s="58">
        <v>77.475942313824092</v>
      </c>
      <c r="AC1049" s="58"/>
      <c r="AD1049" s="58">
        <v>0.11008253576636993</v>
      </c>
      <c r="AE1049" s="58"/>
      <c r="AF1049" s="58">
        <v>5.1539116935252018E-2</v>
      </c>
      <c r="AG1049" s="58"/>
      <c r="AH1049" s="58">
        <v>0.63592788705301828</v>
      </c>
      <c r="AI1049" s="58"/>
      <c r="AJ1049" s="58">
        <v>0</v>
      </c>
      <c r="AK1049" s="58"/>
      <c r="AL1049" s="58">
        <v>12.670468504163376</v>
      </c>
      <c r="AM1049" s="58"/>
      <c r="AN1049" s="58">
        <v>0</v>
      </c>
      <c r="AO1049" s="58"/>
      <c r="AP1049" s="58">
        <v>8.5201582763144827</v>
      </c>
      <c r="AQ1049" s="55">
        <f t="shared" si="1428"/>
        <v>2.1187122736418512E-2</v>
      </c>
      <c r="AR1049" s="55">
        <f t="shared" si="1429"/>
        <v>703.79867046533718</v>
      </c>
      <c r="AS1049" s="55">
        <f t="shared" si="1430"/>
        <v>14.911468812877267</v>
      </c>
      <c r="AT1049" s="55">
        <f t="shared" si="1431"/>
        <v>8.1045536741739282E-2</v>
      </c>
      <c r="AU1049" s="55">
        <f t="shared" si="1432"/>
        <v>10.395537525354969</v>
      </c>
      <c r="AV1049" s="55">
        <f t="shared" si="1433"/>
        <v>4.8670465337132001</v>
      </c>
      <c r="AW1049" s="55">
        <f t="shared" si="1434"/>
        <v>6.9153960329240297E-3</v>
      </c>
      <c r="AX1049" s="55">
        <f t="shared" si="1435"/>
        <v>8.7753648985404062</v>
      </c>
    </row>
    <row r="1050" spans="2:142" s="23" customFormat="1">
      <c r="B1050" s="23" t="s">
        <v>1186</v>
      </c>
      <c r="C1050" s="23" t="s">
        <v>530</v>
      </c>
      <c r="I1050" s="87">
        <v>3.3733333333333335</v>
      </c>
      <c r="J1050" s="87">
        <v>4.4853333333333332</v>
      </c>
      <c r="K1050" s="87">
        <v>0.5083333333333333</v>
      </c>
      <c r="L1050" s="87">
        <v>73.739333333333349</v>
      </c>
      <c r="M1050" s="87">
        <v>8.7033333333333338E-2</v>
      </c>
      <c r="N1050" s="87">
        <v>6.3140000000000002E-2</v>
      </c>
      <c r="O1050" s="87">
        <v>0.60891333333333342</v>
      </c>
      <c r="P1050" s="87">
        <v>4.4720000000000003E-2</v>
      </c>
      <c r="Q1050" s="87">
        <v>12.134666666666666</v>
      </c>
      <c r="R1050" s="87">
        <v>8.5666666666666669E-3</v>
      </c>
      <c r="S1050" s="87">
        <v>95.053466666666679</v>
      </c>
      <c r="V1050" s="87">
        <v>3.5490422178281285</v>
      </c>
      <c r="W1050" s="87"/>
      <c r="X1050" s="87">
        <v>4.7185014586036704</v>
      </c>
      <c r="Y1050" s="87"/>
      <c r="Z1050" s="87">
        <v>0.53473832974610347</v>
      </c>
      <c r="AA1050" s="87"/>
      <c r="AB1050" s="87">
        <v>77.576847197898161</v>
      </c>
      <c r="AC1050" s="87"/>
      <c r="AD1050" s="87">
        <v>9.1553149489300781E-2</v>
      </c>
      <c r="AE1050" s="87"/>
      <c r="AF1050" s="87">
        <v>6.644208467093532E-2</v>
      </c>
      <c r="AG1050" s="87"/>
      <c r="AH1050" s="87">
        <v>0.64060310574718859</v>
      </c>
      <c r="AI1050" s="87"/>
      <c r="AJ1050" s="87">
        <v>4.7046002800860978E-2</v>
      </c>
      <c r="AK1050" s="87"/>
      <c r="AL1050" s="87">
        <v>12.76612441060098</v>
      </c>
      <c r="AM1050" s="87"/>
      <c r="AN1050" s="87">
        <v>2.0123512753037601E-2</v>
      </c>
      <c r="AO1050" s="87"/>
      <c r="AP1050" s="87">
        <v>7.5453221132795196</v>
      </c>
      <c r="AQ1050" s="56">
        <f>AVERAGE(AQ1035:AQ1049)</f>
        <v>1.93856444531042E-2</v>
      </c>
      <c r="AR1050" s="56">
        <f t="shared" ref="AR1050:AX1050" si="1436">AVERAGE(AR1035:AR1049)</f>
        <v>863.83379740500504</v>
      </c>
      <c r="AS1050" s="56">
        <f t="shared" si="1436"/>
        <v>16.454608144574028</v>
      </c>
      <c r="AT1050" s="56">
        <f t="shared" si="1436"/>
        <v>0.10389589823453801</v>
      </c>
      <c r="AU1050" s="56">
        <f t="shared" si="1436"/>
        <v>8.5355673346333738</v>
      </c>
      <c r="AV1050" s="56">
        <f t="shared" si="1436"/>
        <v>5.9458635530229706</v>
      </c>
      <c r="AW1050" s="56">
        <f t="shared" si="1436"/>
        <v>6.8945123513579638E-3</v>
      </c>
      <c r="AX1050" s="56">
        <f t="shared" si="1436"/>
        <v>11.144575974825186</v>
      </c>
      <c r="AY1050" s="87">
        <v>54.243333333333332</v>
      </c>
      <c r="AZ1050" s="87"/>
      <c r="BA1050" s="87"/>
      <c r="BB1050" s="87"/>
      <c r="BC1050" s="87">
        <v>4574.09</v>
      </c>
      <c r="BD1050" s="87">
        <v>4.083333333333333</v>
      </c>
      <c r="BE1050" s="87"/>
      <c r="BF1050" s="87"/>
      <c r="BG1050" s="87" t="e">
        <v>#DIV/0!</v>
      </c>
      <c r="BH1050" s="87"/>
      <c r="BI1050" s="87">
        <v>0.26233333333333336</v>
      </c>
      <c r="BJ1050" s="87"/>
      <c r="BK1050" s="87"/>
      <c r="BL1050" s="87"/>
      <c r="BM1050" s="87">
        <v>176.9</v>
      </c>
      <c r="BN1050" s="87">
        <v>52.646666666666668</v>
      </c>
      <c r="BO1050" s="87">
        <v>12.01</v>
      </c>
      <c r="BP1050" s="87">
        <v>52.723333333333329</v>
      </c>
      <c r="BQ1050" s="87">
        <v>7.5466666666666669</v>
      </c>
      <c r="BR1050" s="87"/>
      <c r="BS1050" s="87">
        <v>9.0466666666666669</v>
      </c>
      <c r="BT1050" s="87">
        <v>622.81000000000006</v>
      </c>
      <c r="BU1050" s="87">
        <v>21.466666666666669</v>
      </c>
      <c r="BV1050" s="87">
        <v>40.676666666666669</v>
      </c>
      <c r="BW1050" s="87">
        <v>4.2333333333333334</v>
      </c>
      <c r="BX1050" s="87">
        <v>14.066666666666668</v>
      </c>
      <c r="BY1050" s="87">
        <v>2.4033333333333333</v>
      </c>
      <c r="BZ1050" s="87">
        <v>0.26166666666666666</v>
      </c>
      <c r="CA1050" s="87">
        <v>1.96</v>
      </c>
      <c r="CB1050" s="87">
        <v>0.25466666666666665</v>
      </c>
      <c r="CC1050" s="87">
        <v>1.843333333333333</v>
      </c>
      <c r="CD1050" s="87">
        <v>0.38833333333333336</v>
      </c>
      <c r="CE1050" s="87">
        <v>1.2833333333333334</v>
      </c>
      <c r="CF1050" s="87">
        <v>0.20133333333333334</v>
      </c>
      <c r="CG1050" s="87">
        <v>1.3</v>
      </c>
      <c r="CH1050" s="87">
        <v>0.24433333333333332</v>
      </c>
      <c r="CI1050" s="87">
        <v>2.2766666666666664</v>
      </c>
      <c r="CJ1050" s="87">
        <v>0.84</v>
      </c>
      <c r="CK1050" s="87">
        <v>14.87</v>
      </c>
      <c r="CL1050" s="87">
        <v>16.756666666666668</v>
      </c>
      <c r="CM1050" s="87">
        <v>6.6166666666666671</v>
      </c>
      <c r="CN1050" s="87">
        <v>1.2818937156633614</v>
      </c>
      <c r="CO1050" s="87">
        <v>16.612406278239899</v>
      </c>
      <c r="CP1050" s="87">
        <v>8.247861823459445</v>
      </c>
      <c r="CQ1050" s="87">
        <v>8.9581692721531336</v>
      </c>
      <c r="CR1050" s="87">
        <v>31.521138941063626</v>
      </c>
      <c r="CS1050" s="87">
        <v>5.825645498710319</v>
      </c>
      <c r="CT1050" s="87">
        <v>1.058131344890487</v>
      </c>
      <c r="CU1050" s="87">
        <v>4.5318659347496277</v>
      </c>
      <c r="CV1050" s="87">
        <v>4.2709393662566507E-2</v>
      </c>
      <c r="CW1050" s="87">
        <v>15.334121082490094</v>
      </c>
      <c r="CX1050" s="87">
        <v>2.7526445291645971</v>
      </c>
      <c r="CY1050" s="87">
        <v>0.3955404213043337</v>
      </c>
      <c r="CZ1050" s="87">
        <v>29.089980991688876</v>
      </c>
      <c r="DA1050" s="87">
        <v>0.44776978628509445</v>
      </c>
      <c r="DB1050" s="87">
        <v>3.526842232456497</v>
      </c>
      <c r="DC1050" s="87">
        <v>9.0242057746584354</v>
      </c>
      <c r="DD1050" s="87">
        <v>37.313420638382034</v>
      </c>
      <c r="DE1050" s="87">
        <v>19.986016518266997</v>
      </c>
      <c r="DF1050" s="87">
        <v>82.649867069497674</v>
      </c>
      <c r="DG1050" s="87">
        <v>0.45110678266287357</v>
      </c>
      <c r="DH1050" s="87">
        <v>78.222003271071671</v>
      </c>
      <c r="DI1050" s="87">
        <v>12.585362134891554</v>
      </c>
      <c r="DJ1050" s="87">
        <v>3.360275105795381</v>
      </c>
      <c r="DK1050" s="87">
        <v>11.845034338967574</v>
      </c>
      <c r="DL1050" s="87" t="e">
        <v>#REF!</v>
      </c>
      <c r="DM1050" s="87">
        <v>6.9833367824417394</v>
      </c>
      <c r="DN1050" s="87">
        <v>7.719112887873596</v>
      </c>
      <c r="DO1050" s="87">
        <v>2.8437807914491944</v>
      </c>
      <c r="DP1050" s="87">
        <v>1.8544765923061028</v>
      </c>
      <c r="DQ1050" s="87">
        <v>0.12679901665620394</v>
      </c>
      <c r="DR1050" s="87">
        <v>0.1432331038877189</v>
      </c>
      <c r="DS1050" s="87">
        <v>158.52522180939266</v>
      </c>
      <c r="DT1050" s="87">
        <v>17.999491424803722</v>
      </c>
      <c r="DU1050" s="87">
        <v>0.1705955654206662</v>
      </c>
      <c r="DV1050" s="87">
        <v>4.5512934786548699E-2</v>
      </c>
      <c r="DW1050" s="87">
        <v>0.10910808865198025</v>
      </c>
      <c r="DX1050" s="87" t="e">
        <v>#REF!</v>
      </c>
      <c r="DY1050" s="87">
        <v>10.574387003253433</v>
      </c>
      <c r="DZ1050" s="87" t="e">
        <v>#REF!</v>
      </c>
      <c r="EA1050" s="87">
        <v>23.313955181183321</v>
      </c>
      <c r="EB1050" s="87">
        <v>1.140483621597383</v>
      </c>
      <c r="EC1050" s="87">
        <v>19.548669438851942</v>
      </c>
      <c r="ED1050" s="87">
        <v>6.1466394874670485</v>
      </c>
      <c r="EE1050" s="87">
        <v>3.744173692805838</v>
      </c>
      <c r="EF1050" s="87">
        <v>0.30849572978906908</v>
      </c>
      <c r="EG1050" s="87">
        <v>2.9089980991688873</v>
      </c>
      <c r="EH1050" s="87">
        <v>8.7269942975066623</v>
      </c>
      <c r="EI1050" s="87">
        <v>7.6816704606859121</v>
      </c>
      <c r="EJ1050" s="87">
        <v>19.777021065216683</v>
      </c>
      <c r="EK1050" s="87">
        <v>47.281708411595439</v>
      </c>
      <c r="EL1050" s="87">
        <v>0.75888888888888884</v>
      </c>
    </row>
    <row r="1051" spans="2:142" s="24" customFormat="1">
      <c r="B1051" s="24" t="s">
        <v>1187</v>
      </c>
      <c r="C1051" s="24" t="s">
        <v>530</v>
      </c>
      <c r="I1051" s="88">
        <v>0.11616900660347444</v>
      </c>
      <c r="J1051" s="88">
        <v>0.14701149938824834</v>
      </c>
      <c r="K1051" s="88">
        <v>7.6647594936330998E-2</v>
      </c>
      <c r="L1051" s="88">
        <v>0.33369076074941617</v>
      </c>
      <c r="M1051" s="88">
        <v>1.2741196774169024E-2</v>
      </c>
      <c r="N1051" s="88">
        <v>1.5259554384057242E-2</v>
      </c>
      <c r="O1051" s="88">
        <v>1.8521218205332046E-2</v>
      </c>
      <c r="P1051" s="88">
        <v>3.941671509108069E-2</v>
      </c>
      <c r="Q1051" s="88">
        <v>0.13978895657723606</v>
      </c>
      <c r="R1051" s="88">
        <v>1.1362260003227898E-2</v>
      </c>
      <c r="S1051" s="88">
        <v>0.39549690023467921</v>
      </c>
      <c r="V1051" s="88">
        <v>0.12621771657676348</v>
      </c>
      <c r="W1051" s="88"/>
      <c r="X1051" s="88">
        <v>0.14436304899346389</v>
      </c>
      <c r="Y1051" s="88"/>
      <c r="Z1051" s="88">
        <v>8.0522699643659268E-2</v>
      </c>
      <c r="AA1051" s="88"/>
      <c r="AB1051" s="88">
        <v>0.21227013037954326</v>
      </c>
      <c r="AC1051" s="88"/>
      <c r="AD1051" s="88">
        <v>1.3330689268887613E-2</v>
      </c>
      <c r="AE1051" s="88"/>
      <c r="AF1051" s="88">
        <v>1.6111897397731695E-2</v>
      </c>
      <c r="AG1051" s="88"/>
      <c r="AH1051" s="88">
        <v>1.94175038752681E-2</v>
      </c>
      <c r="AI1051" s="88"/>
      <c r="AJ1051" s="88">
        <v>4.145253362608968E-2</v>
      </c>
      <c r="AK1051" s="88"/>
      <c r="AL1051" s="88">
        <v>0.1348022313750657</v>
      </c>
      <c r="AM1051" s="88"/>
      <c r="AN1051" s="88">
        <v>1.3953925682265677E-2</v>
      </c>
      <c r="AO1051" s="88"/>
      <c r="AP1051" s="88">
        <f>STDEV(AP1035:AP1049)</f>
        <v>0.13071905772042094</v>
      </c>
      <c r="AQ1051" s="88">
        <f t="shared" ref="AQ1051:AX1051" si="1437">STDEV(AQ1035:AQ1049)</f>
        <v>2.6307680466976916E-3</v>
      </c>
      <c r="AR1051" s="88">
        <f t="shared" si="1437"/>
        <v>123.52971854792749</v>
      </c>
      <c r="AS1051" s="88">
        <f t="shared" si="1437"/>
        <v>0.47938082971982937</v>
      </c>
      <c r="AT1051" s="88">
        <f t="shared" si="1437"/>
        <v>2.5676042369298671E-2</v>
      </c>
      <c r="AU1051" s="88">
        <f t="shared" si="1437"/>
        <v>2.5146096642634985</v>
      </c>
      <c r="AV1051" s="88">
        <f t="shared" si="1437"/>
        <v>1.2300298202045712</v>
      </c>
      <c r="AW1051" s="88">
        <f t="shared" si="1437"/>
        <v>1.0458825670692775E-3</v>
      </c>
      <c r="AX1051" s="88">
        <f t="shared" si="1437"/>
        <v>2.8229912214427615</v>
      </c>
      <c r="AY1051" s="88">
        <v>1.5060655142899098</v>
      </c>
      <c r="AZ1051" s="88"/>
      <c r="BA1051" s="88"/>
      <c r="BB1051" s="88"/>
      <c r="BC1051" s="88">
        <v>0</v>
      </c>
      <c r="BD1051" s="88">
        <v>0.57465931936524994</v>
      </c>
      <c r="BE1051" s="88"/>
      <c r="BF1051" s="88"/>
      <c r="BG1051" s="88" t="e">
        <v>#DIV/0!</v>
      </c>
      <c r="BH1051" s="88"/>
      <c r="BI1051" s="88">
        <v>3.7898988552906229E-2</v>
      </c>
      <c r="BJ1051" s="88"/>
      <c r="BK1051" s="88"/>
      <c r="BL1051" s="88"/>
      <c r="BM1051" s="88">
        <v>8.3731236704111822</v>
      </c>
      <c r="BN1051" s="88">
        <v>2.2404538230754332</v>
      </c>
      <c r="BO1051" s="88">
        <v>0.9895958771134814</v>
      </c>
      <c r="BP1051" s="88">
        <v>3.04974315858456</v>
      </c>
      <c r="BQ1051" s="88">
        <v>0.307462734869339</v>
      </c>
      <c r="BR1051" s="88"/>
      <c r="BS1051" s="88">
        <v>0.21197484127446189</v>
      </c>
      <c r="BT1051" s="88">
        <v>9.3748119981149678</v>
      </c>
      <c r="BU1051" s="88">
        <v>1.2195217641900999</v>
      </c>
      <c r="BV1051" s="88">
        <v>1.6655429545146347</v>
      </c>
      <c r="BW1051" s="88">
        <v>0.20033305601755616</v>
      </c>
      <c r="BX1051" s="88">
        <v>0.72954323609593796</v>
      </c>
      <c r="BY1051" s="88">
        <v>0.23965252624024935</v>
      </c>
      <c r="BZ1051" s="88">
        <v>4.6068789145508819E-2</v>
      </c>
      <c r="CA1051" s="88">
        <v>0.20663978319771822</v>
      </c>
      <c r="CB1051" s="88">
        <v>3.8591881702416751E-2</v>
      </c>
      <c r="CC1051" s="88">
        <v>0.18876793513023685</v>
      </c>
      <c r="CD1051" s="88">
        <v>3.9247080570831427E-2</v>
      </c>
      <c r="CE1051" s="88">
        <v>8.5049005481153905E-2</v>
      </c>
      <c r="CF1051" s="88">
        <v>1.0969655114602885E-2</v>
      </c>
      <c r="CG1051" s="88">
        <v>0.16703293088490143</v>
      </c>
      <c r="CH1051" s="88">
        <v>3.4268547289509468E-2</v>
      </c>
      <c r="CI1051" s="88">
        <v>0.27736858750286286</v>
      </c>
      <c r="CJ1051" s="88">
        <v>7.9227520471109036E-2</v>
      </c>
      <c r="CK1051" s="88">
        <v>1.5324490203592411</v>
      </c>
      <c r="CL1051" s="88">
        <v>1.1788695149732795</v>
      </c>
      <c r="CM1051" s="88">
        <v>0.2236813209307684</v>
      </c>
      <c r="CN1051" s="88">
        <v>1.7563095693965323E-2</v>
      </c>
      <c r="CO1051" s="88">
        <v>1.1652098852039794</v>
      </c>
      <c r="CP1051" s="88">
        <v>0.33978631028013351</v>
      </c>
      <c r="CQ1051" s="88">
        <v>0.43325304720646857</v>
      </c>
      <c r="CR1051" s="88">
        <v>2.7167583734207175</v>
      </c>
      <c r="CS1051" s="88">
        <v>0.23084440530068953</v>
      </c>
      <c r="CT1051" s="88">
        <v>0.11223429711805419</v>
      </c>
      <c r="CU1051" s="88">
        <v>0.29564091177237839</v>
      </c>
      <c r="CV1051" s="88">
        <v>2.2301776389524659E-3</v>
      </c>
      <c r="CW1051" s="88">
        <v>0.83933197539882232</v>
      </c>
      <c r="CX1051" s="88">
        <v>0.26731872084400893</v>
      </c>
      <c r="CY1051" s="88">
        <v>1.4406312393935524E-2</v>
      </c>
      <c r="CZ1051" s="88">
        <v>2.0370074503261555</v>
      </c>
      <c r="DA1051" s="88">
        <v>4.256295839073472E-2</v>
      </c>
      <c r="DB1051" s="88">
        <v>0.20099427405813403</v>
      </c>
      <c r="DC1051" s="88">
        <v>0.6998883311735199</v>
      </c>
      <c r="DD1051" s="88">
        <v>3.1037163063396656</v>
      </c>
      <c r="DE1051" s="88">
        <v>0.75983904107149991</v>
      </c>
      <c r="DF1051" s="88">
        <v>4.4960371440801827</v>
      </c>
      <c r="DG1051" s="88">
        <v>1.8399703041681481E-2</v>
      </c>
      <c r="DH1051" s="88">
        <v>6.5093534370508221</v>
      </c>
      <c r="DI1051" s="88">
        <v>0.55133082381599186</v>
      </c>
      <c r="DJ1051" s="88">
        <v>8.1312650250528667E-2</v>
      </c>
      <c r="DK1051" s="88">
        <v>0.83598565109511458</v>
      </c>
      <c r="DL1051" s="88" t="e">
        <v>#REF!</v>
      </c>
      <c r="DM1051" s="88">
        <v>0.13386383599790927</v>
      </c>
      <c r="DN1051" s="88">
        <v>1.9333220453366655</v>
      </c>
      <c r="DO1051" s="88">
        <v>7.9087106771311255E-2</v>
      </c>
      <c r="DP1051" s="88">
        <v>9.6615948500715337E-2</v>
      </c>
      <c r="DQ1051" s="88">
        <v>8.2748214797763436E-3</v>
      </c>
      <c r="DR1051" s="88">
        <v>2.7455269580087625E-3</v>
      </c>
      <c r="DS1051" s="88">
        <v>27.176044146183475</v>
      </c>
      <c r="DT1051" s="88">
        <v>1.6821187178868175</v>
      </c>
      <c r="DU1051" s="88">
        <v>8.4631110909106043E-3</v>
      </c>
      <c r="DV1051" s="88">
        <v>1.8663386993406114E-3</v>
      </c>
      <c r="DW1051" s="88">
        <v>2.6032287389537865E-2</v>
      </c>
      <c r="DX1051" s="88" t="e">
        <v>#REF!</v>
      </c>
      <c r="DY1051" s="88">
        <v>0.50516590453719434</v>
      </c>
      <c r="DZ1051" s="88" t="e">
        <v>#REF!</v>
      </c>
      <c r="EA1051" s="88">
        <v>2.1141484621493243</v>
      </c>
      <c r="EB1051" s="88">
        <v>2.0171496540547815E-2</v>
      </c>
      <c r="EC1051" s="88">
        <v>0.5819565187278829</v>
      </c>
      <c r="ED1051" s="88">
        <v>4.4763951290830918E-2</v>
      </c>
      <c r="EE1051" s="88">
        <v>7.3602022926433752E-2</v>
      </c>
      <c r="EF1051" s="88">
        <v>7.0387395746498689E-3</v>
      </c>
      <c r="EG1051" s="88">
        <v>0.20370074503261565</v>
      </c>
      <c r="EH1051" s="88">
        <v>0.61110223509784622</v>
      </c>
      <c r="EI1051" s="88">
        <v>0.14725021959770004</v>
      </c>
      <c r="EJ1051" s="88">
        <v>0.72031561969677582</v>
      </c>
      <c r="EK1051" s="88">
        <v>4.0751375601310782</v>
      </c>
      <c r="EL1051" s="88">
        <v>9.245619583428763E-2</v>
      </c>
    </row>
  </sheetData>
  <mergeCells count="1">
    <mergeCell ref="G1:H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Alejandro Cisneros</dc:creator>
  <cp:lastModifiedBy>Alejandro Cisneros</cp:lastModifiedBy>
  <dcterms:created xsi:type="dcterms:W3CDTF">2019-06-17T15:24:22Z</dcterms:created>
  <dcterms:modified xsi:type="dcterms:W3CDTF">2020-01-17T13:55:43Z</dcterms:modified>
</cp:coreProperties>
</file>