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F_Documents\Fischer\"/>
    </mc:Choice>
  </mc:AlternateContent>
  <bookViews>
    <workbookView xWindow="0" yWindow="0" windowWidth="28800" windowHeight="16581" activeTab="2"/>
  </bookViews>
  <sheets>
    <sheet name="CodCatch" sheetId="1" r:id="rId1"/>
    <sheet name="CodBits" sheetId="2" r:id="rId2"/>
    <sheet name="HerCatch" sheetId="3" r:id="rId3"/>
    <sheet name="PleCatch" sheetId="5" r:id="rId4"/>
    <sheet name="PleRec" sheetId="6" r:id="rId5"/>
    <sheet name="HerRec" sheetId="7" r:id="rId6"/>
    <sheet name="CodRec" sheetId="8" r:id="rId7"/>
    <sheet name="CodDat" sheetId="10" r:id="rId8"/>
    <sheet name="CodF" sheetId="9" r:id="rId9"/>
    <sheet name="HerDat" sheetId="11" r:id="rId10"/>
    <sheet name="HerF" sheetId="12" r:id="rId11"/>
    <sheet name="PleDat" sheetId="13" r:id="rId12"/>
    <sheet name="PleF" sheetId="1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3" l="1"/>
  <c r="H5" i="3"/>
  <c r="G5" i="3"/>
  <c r="F5" i="3"/>
  <c r="E5" i="3"/>
  <c r="D5" i="3"/>
  <c r="C5" i="3"/>
  <c r="B5" i="3"/>
  <c r="I4" i="3" l="1"/>
  <c r="H4" i="3"/>
  <c r="G4" i="3"/>
  <c r="F4" i="3"/>
  <c r="E4" i="3"/>
  <c r="D4" i="3"/>
  <c r="C4" i="3"/>
  <c r="B4" i="3"/>
  <c r="M24" i="13" l="1"/>
  <c r="M23" i="13"/>
  <c r="M22" i="13"/>
  <c r="M21" i="13"/>
  <c r="M20" i="13"/>
  <c r="M19" i="13"/>
  <c r="M18" i="13"/>
  <c r="M17" i="13"/>
  <c r="M16" i="13"/>
  <c r="M15" i="13"/>
  <c r="M14" i="13"/>
  <c r="M13" i="13"/>
  <c r="M12" i="13"/>
  <c r="M11" i="13"/>
  <c r="M10" i="13"/>
  <c r="M9" i="13"/>
  <c r="M8" i="13"/>
  <c r="M7" i="13"/>
  <c r="M6" i="13"/>
  <c r="M5" i="13"/>
  <c r="M4" i="13"/>
  <c r="M3" i="13"/>
  <c r="D30" i="12"/>
  <c r="E28" i="14"/>
  <c r="C28" i="14"/>
  <c r="E27" i="14"/>
  <c r="C27" i="14"/>
  <c r="E26" i="14"/>
  <c r="C26" i="14"/>
  <c r="E25" i="14"/>
  <c r="C25" i="14"/>
  <c r="E24" i="14"/>
  <c r="C24" i="14"/>
  <c r="E23" i="14"/>
  <c r="C23" i="14"/>
  <c r="E22" i="14"/>
  <c r="C22" i="14"/>
  <c r="E21" i="14"/>
  <c r="C21" i="14"/>
  <c r="E20" i="14"/>
  <c r="C20" i="14"/>
  <c r="E19" i="14"/>
  <c r="C19" i="14"/>
  <c r="E18" i="14"/>
  <c r="C18" i="14"/>
  <c r="E17" i="14"/>
  <c r="C17" i="14"/>
  <c r="E16" i="14"/>
  <c r="C16" i="14"/>
  <c r="E15" i="14"/>
  <c r="C15" i="14"/>
  <c r="E14" i="14"/>
  <c r="C14" i="14"/>
  <c r="E13" i="14"/>
  <c r="C13" i="14"/>
  <c r="E12" i="14"/>
  <c r="C12" i="14"/>
  <c r="E11" i="14"/>
  <c r="C11" i="14"/>
  <c r="E10" i="14"/>
  <c r="C10" i="14"/>
  <c r="E9" i="14"/>
  <c r="C9" i="14"/>
  <c r="E8" i="14"/>
  <c r="C8" i="14"/>
  <c r="E7" i="14"/>
  <c r="C7" i="14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E5" i="12"/>
  <c r="C5" i="12"/>
  <c r="D28" i="9" l="1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A4" i="8" l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4" i="6"/>
  <c r="E6" i="2" l="1"/>
  <c r="E5" i="2"/>
  <c r="E4" i="2"/>
  <c r="E3" i="2"/>
  <c r="D6" i="2"/>
  <c r="D5" i="2"/>
  <c r="D4" i="2"/>
  <c r="D3" i="2"/>
  <c r="D2" i="2"/>
  <c r="H18" i="1"/>
  <c r="G18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<sst xmlns="http://schemas.openxmlformats.org/spreadsheetml/2006/main" count="105" uniqueCount="57">
  <si>
    <t>Year/Age</t>
  </si>
  <si>
    <t>7+</t>
  </si>
  <si>
    <t>Mean</t>
  </si>
  <si>
    <t>Year class</t>
  </si>
  <si>
    <t>Q4</t>
  </si>
  <si>
    <t>Q1</t>
  </si>
  <si>
    <t>Relative to 2016 (%)</t>
  </si>
  <si>
    <t>Millions</t>
  </si>
  <si>
    <t>Age</t>
  </si>
  <si>
    <t>Commercial catch of plaice in 22-24 in 2020 in thousands by age</t>
  </si>
  <si>
    <t>Year</t>
  </si>
  <si>
    <t>Recruitment</t>
  </si>
  <si>
    <t>Reproductive Success</t>
  </si>
  <si>
    <t>Recruitment (Age 1)</t>
  </si>
  <si>
    <t>Recruitment High</t>
  </si>
  <si>
    <t>Recruitment Low</t>
  </si>
  <si>
    <t>Stock size:
SSB</t>
  </si>
  <si>
    <t>SSB
High</t>
  </si>
  <si>
    <t>SSB
Low</t>
  </si>
  <si>
    <t>Landings</t>
  </si>
  <si>
    <t>Discards</t>
  </si>
  <si>
    <t>Recreational</t>
  </si>
  <si>
    <t>F
(ages
3–5)</t>
  </si>
  <si>
    <t>F
High</t>
  </si>
  <si>
    <t>F
Low</t>
  </si>
  <si>
    <t>3861**</t>
  </si>
  <si>
    <t>3555**</t>
  </si>
  <si>
    <t>2226*</t>
  </si>
  <si>
    <t>7079*</t>
  </si>
  <si>
    <t>682*</t>
  </si>
  <si>
    <t>F</t>
  </si>
  <si>
    <t>SSB</t>
  </si>
  <si>
    <t>Fmsy</t>
  </si>
  <si>
    <t>Bpa</t>
  </si>
  <si>
    <t>F/Fmsy</t>
  </si>
  <si>
    <t>B/Bpa38</t>
  </si>
  <si>
    <t>B/Bpa21</t>
  </si>
  <si>
    <t>X</t>
  </si>
  <si>
    <t>Y</t>
  </si>
  <si>
    <t>Spawning-stock biomass</t>
  </si>
  <si>
    <t>Catches</t>
  </si>
  <si>
    <t>Fishing mortality</t>
  </si>
  <si>
    <t>Recruitment
(age 0, wr 0)</t>
  </si>
  <si>
    <t>High</t>
  </si>
  <si>
    <t>Low</t>
  </si>
  <si>
    <t>SSB*</t>
  </si>
  <si>
    <t>F
(ages 3–6)</t>
  </si>
  <si>
    <t>thousands</t>
  </si>
  <si>
    <t>tonnes</t>
  </si>
  <si>
    <t>859579**</t>
  </si>
  <si>
    <t>65046***</t>
  </si>
  <si>
    <t>SSB/Bpa</t>
  </si>
  <si>
    <t>Age 1</t>
  </si>
  <si>
    <t>Ages 3–5</t>
  </si>
  <si>
    <t>Catch</t>
  </si>
  <si>
    <t>Mean 2000-2005</t>
  </si>
  <si>
    <t>Commercial catch of herring in 22-24 in 2020 in millions by W-rings as indication of age, HAWG 2021, Table 3.6.1.d, p.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</si>
</sst>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3" fontId="0" fillId="0" borderId="0" xfId="0" applyNumberFormat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right" vertical="top" shrinkToFi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catch in 2020</a:t>
            </a:r>
            <a:r>
              <a:rPr lang="en-US" baseline="0"/>
              <a:t> </a:t>
            </a:r>
          </a:p>
          <a:p>
            <a:pPr>
              <a:defRPr/>
            </a:pPr>
            <a:r>
              <a:rPr lang="en-US" baseline="0"/>
              <a:t>with mean of </a:t>
            </a:r>
            <a:r>
              <a:rPr lang="en-US"/>
              <a:t>1985-2000</a:t>
            </a:r>
          </a:p>
        </c:rich>
      </c:tx>
      <c:layout>
        <c:manualLayout>
          <c:xMode val="edge"/>
          <c:yMode val="edge"/>
          <c:x val="0.2014470864625735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0">
              <a:noFill/>
            </a:ln>
            <a:effectLst/>
          </c:spPr>
          <c:invertIfNegative val="0"/>
          <c:val>
            <c:numRef>
              <c:f>CodCatch!$B$18:$H$18</c:f>
              <c:numCache>
                <c:formatCode>#,##0</c:formatCode>
                <c:ptCount val="7"/>
                <c:pt idx="0">
                  <c:v>7554.625</c:v>
                </c:pt>
                <c:pt idx="1">
                  <c:v>13544.6875</c:v>
                </c:pt>
                <c:pt idx="2">
                  <c:v>10064</c:v>
                </c:pt>
                <c:pt idx="3">
                  <c:v>2392.3125</c:v>
                </c:pt>
                <c:pt idx="4">
                  <c:v>603.9375</c:v>
                </c:pt>
                <c:pt idx="5">
                  <c:v>149.875</c:v>
                </c:pt>
                <c:pt idx="6">
                  <c:v>58.25</c:v>
                </c:pt>
              </c:numCache>
            </c:numRef>
          </c:val>
        </c:ser>
        <c:ser>
          <c:idx val="1"/>
          <c:order val="1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CodCatch!$B$19:$H$19</c:f>
              <c:numCache>
                <c:formatCode>General</c:formatCode>
                <c:ptCount val="7"/>
                <c:pt idx="0">
                  <c:v>362</c:v>
                </c:pt>
                <c:pt idx="1">
                  <c:v>402</c:v>
                </c:pt>
                <c:pt idx="2">
                  <c:v>80</c:v>
                </c:pt>
                <c:pt idx="3">
                  <c:v>2276</c:v>
                </c:pt>
                <c:pt idx="4">
                  <c:v>57</c:v>
                </c:pt>
                <c:pt idx="5">
                  <c:v>19</c:v>
                </c:pt>
                <c:pt idx="6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534717608"/>
        <c:axId val="534713688"/>
      </c:barChart>
      <c:catAx>
        <c:axId val="534717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13688"/>
        <c:crosses val="autoZero"/>
        <c:auto val="1"/>
        <c:lblAlgn val="ctr"/>
        <c:lblOffset val="100"/>
        <c:noMultiLvlLbl val="0"/>
      </c:catAx>
      <c:valAx>
        <c:axId val="534713688"/>
        <c:scaling>
          <c:orientation val="minMax"/>
          <c:max val="14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Catch in millions at 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1760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4"/>
          <c:order val="0"/>
          <c:tx>
            <c:v>F/Fmsy</c:v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HerF!$A$5:$A$28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xVal>
          <c:yVal>
            <c:numRef>
              <c:f>HerF!$C$5:$C$28</c:f>
              <c:numCache>
                <c:formatCode>0.00</c:formatCode>
                <c:ptCount val="24"/>
                <c:pt idx="0">
                  <c:v>2.064516129032258</c:v>
                </c:pt>
                <c:pt idx="1">
                  <c:v>2</c:v>
                </c:pt>
                <c:pt idx="2">
                  <c:v>1.7096774193548387</c:v>
                </c:pt>
                <c:pt idx="3">
                  <c:v>1.8387096774193548</c:v>
                </c:pt>
                <c:pt idx="4">
                  <c:v>1.9354838709677418</c:v>
                </c:pt>
                <c:pt idx="5">
                  <c:v>1.5806451612903225</c:v>
                </c:pt>
                <c:pt idx="6">
                  <c:v>1.4516129032258065</c:v>
                </c:pt>
                <c:pt idx="7">
                  <c:v>1.6129032258064517</c:v>
                </c:pt>
                <c:pt idx="8">
                  <c:v>1.7096774193548387</c:v>
                </c:pt>
                <c:pt idx="9">
                  <c:v>1.5483870967741935</c:v>
                </c:pt>
                <c:pt idx="10">
                  <c:v>1.7096774193548387</c:v>
                </c:pt>
                <c:pt idx="11">
                  <c:v>1.8387096774193548</c:v>
                </c:pt>
                <c:pt idx="12">
                  <c:v>1.6774193548387097</c:v>
                </c:pt>
                <c:pt idx="13">
                  <c:v>1.3225806451612903</c:v>
                </c:pt>
                <c:pt idx="14">
                  <c:v>1.032258064516129</c:v>
                </c:pt>
                <c:pt idx="15">
                  <c:v>1.2258064516129032</c:v>
                </c:pt>
                <c:pt idx="16">
                  <c:v>1.2903225806451615</c:v>
                </c:pt>
                <c:pt idx="17">
                  <c:v>1.129032258064516</c:v>
                </c:pt>
                <c:pt idx="18">
                  <c:v>1.3870967741935483</c:v>
                </c:pt>
                <c:pt idx="19">
                  <c:v>1.5483870967741935</c:v>
                </c:pt>
                <c:pt idx="20">
                  <c:v>1.6129032258064517</c:v>
                </c:pt>
                <c:pt idx="21">
                  <c:v>1.5483870967741935</c:v>
                </c:pt>
                <c:pt idx="22">
                  <c:v>0.93548387096774188</c:v>
                </c:pt>
                <c:pt idx="23">
                  <c:v>0.61290322580645162</c:v>
                </c:pt>
              </c:numCache>
            </c:numRef>
          </c:yVal>
          <c:smooth val="0"/>
        </c:ser>
        <c:ser>
          <c:idx val="5"/>
          <c:order val="1"/>
          <c:tx>
            <c:v>B/Bpa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HerF!$A$5:$A$28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xVal>
          <c:yVal>
            <c:numRef>
              <c:f>HerF!$E$5:$E$28</c:f>
              <c:numCache>
                <c:formatCode>0.00</c:formatCode>
                <c:ptCount val="24"/>
                <c:pt idx="0">
                  <c:v>0.98000666666666669</c:v>
                </c:pt>
                <c:pt idx="1">
                  <c:v>0.79137999999999997</c:v>
                </c:pt>
                <c:pt idx="2">
                  <c:v>0.79455333333333333</c:v>
                </c:pt>
                <c:pt idx="3">
                  <c:v>0.82257333333333338</c:v>
                </c:pt>
                <c:pt idx="4">
                  <c:v>0.90700666666666663</c:v>
                </c:pt>
                <c:pt idx="5">
                  <c:v>1.0665466666666668</c:v>
                </c:pt>
                <c:pt idx="6">
                  <c:v>0.86106666666666665</c:v>
                </c:pt>
                <c:pt idx="7">
                  <c:v>0.89072666666666667</c:v>
                </c:pt>
                <c:pt idx="8">
                  <c:v>0.80920000000000003</c:v>
                </c:pt>
                <c:pt idx="9">
                  <c:v>0.88684666666666667</c:v>
                </c:pt>
                <c:pt idx="10">
                  <c:v>0.72756666666666669</c:v>
                </c:pt>
                <c:pt idx="11">
                  <c:v>0.59336666666666671</c:v>
                </c:pt>
                <c:pt idx="12">
                  <c:v>0.53072666666666668</c:v>
                </c:pt>
                <c:pt idx="13">
                  <c:v>0.49353999999999998</c:v>
                </c:pt>
                <c:pt idx="14">
                  <c:v>0.46354666666666666</c:v>
                </c:pt>
                <c:pt idx="15">
                  <c:v>0.48358666666666666</c:v>
                </c:pt>
                <c:pt idx="16">
                  <c:v>0.53990000000000005</c:v>
                </c:pt>
                <c:pt idx="17">
                  <c:v>0.55911999999999995</c:v>
                </c:pt>
                <c:pt idx="18">
                  <c:v>0.56478666666666666</c:v>
                </c:pt>
                <c:pt idx="19">
                  <c:v>0.53656000000000004</c:v>
                </c:pt>
                <c:pt idx="20">
                  <c:v>0.49122666666666664</c:v>
                </c:pt>
                <c:pt idx="21">
                  <c:v>0.41707333333333335</c:v>
                </c:pt>
                <c:pt idx="22">
                  <c:v>0.38560666666666665</c:v>
                </c:pt>
                <c:pt idx="23">
                  <c:v>0.38956000000000002</c:v>
                </c:pt>
              </c:numCache>
            </c:numRef>
          </c:yVal>
          <c:smooth val="0"/>
        </c:ser>
        <c:ser>
          <c:idx val="7"/>
          <c:order val="2"/>
          <c:tx>
            <c:v>1.0-Line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HerF!$H$20:$H$21</c:f>
              <c:numCache>
                <c:formatCode>General</c:formatCode>
                <c:ptCount val="2"/>
                <c:pt idx="0">
                  <c:v>1997</c:v>
                </c:pt>
                <c:pt idx="1">
                  <c:v>2020</c:v>
                </c:pt>
              </c:numCache>
            </c:numRef>
          </c:xVal>
          <c:yVal>
            <c:numRef>
              <c:f>HerF!$I$20:$I$21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208944"/>
        <c:axId val="427213648"/>
      </c:scatterChart>
      <c:valAx>
        <c:axId val="427208944"/>
        <c:scaling>
          <c:orientation val="minMax"/>
          <c:max val="2020"/>
          <c:min val="199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13648"/>
        <c:crosses val="autoZero"/>
        <c:crossBetween val="midCat"/>
        <c:majorUnit val="2"/>
        <c:minorUnit val="1"/>
      </c:valAx>
      <c:valAx>
        <c:axId val="427213648"/>
        <c:scaling>
          <c:orientation val="minMax"/>
          <c:max val="2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i="1"/>
                  <a:t>F</a:t>
                </a:r>
                <a:r>
                  <a:rPr lang="en-US"/>
                  <a:t>/</a:t>
                </a:r>
                <a:r>
                  <a:rPr lang="en-US" i="1"/>
                  <a:t>F</a:t>
                </a:r>
                <a:r>
                  <a:rPr lang="en-US" i="1" baseline="-25000"/>
                  <a:t>msy</a:t>
                </a:r>
                <a:r>
                  <a:rPr lang="en-US"/>
                  <a:t> and </a:t>
                </a:r>
                <a:r>
                  <a:rPr lang="en-US" i="1"/>
                  <a:t>B</a:t>
                </a:r>
                <a:r>
                  <a:rPr lang="en-US"/>
                  <a:t>/</a:t>
                </a:r>
                <a:r>
                  <a:rPr lang="en-US" i="1"/>
                  <a:t>B</a:t>
                </a:r>
                <a:r>
                  <a:rPr lang="en-US" i="1" baseline="-25000"/>
                  <a:t>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08944"/>
        <c:crosses val="autoZero"/>
        <c:crossBetween val="midCat"/>
        <c:majorUnit val="0.5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4"/>
          <c:order val="0"/>
          <c:tx>
            <c:v>F/Fmsy</c:v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PleF!$A$5:$A$28</c:f>
              <c:numCache>
                <c:formatCode>General</c:formatCode>
                <c:ptCount val="24"/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xVal>
          <c:yVal>
            <c:numRef>
              <c:f>PleF!$C$5:$C$28</c:f>
              <c:numCache>
                <c:formatCode>0.00</c:formatCode>
                <c:ptCount val="24"/>
                <c:pt idx="2">
                  <c:v>3.2903225806451615</c:v>
                </c:pt>
                <c:pt idx="3">
                  <c:v>3.3548387096774195</c:v>
                </c:pt>
                <c:pt idx="4">
                  <c:v>3.161290322580645</c:v>
                </c:pt>
                <c:pt idx="5">
                  <c:v>3</c:v>
                </c:pt>
                <c:pt idx="6">
                  <c:v>2.6451612903225805</c:v>
                </c:pt>
                <c:pt idx="7">
                  <c:v>2.4838709677419355</c:v>
                </c:pt>
                <c:pt idx="8">
                  <c:v>2.4516129032258065</c:v>
                </c:pt>
                <c:pt idx="9">
                  <c:v>2.580645161290323</c:v>
                </c:pt>
                <c:pt idx="10">
                  <c:v>2.580645161290323</c:v>
                </c:pt>
                <c:pt idx="11">
                  <c:v>2.6451612903225805</c:v>
                </c:pt>
                <c:pt idx="12">
                  <c:v>2.4516129032258065</c:v>
                </c:pt>
                <c:pt idx="13">
                  <c:v>2.225806451612903</c:v>
                </c:pt>
                <c:pt idx="14">
                  <c:v>2.1935483870967745</c:v>
                </c:pt>
                <c:pt idx="15">
                  <c:v>1.6774193548387097</c:v>
                </c:pt>
                <c:pt idx="16">
                  <c:v>1.4838709677419355</c:v>
                </c:pt>
                <c:pt idx="17">
                  <c:v>1.3548387096774193</c:v>
                </c:pt>
                <c:pt idx="18">
                  <c:v>1.2903225806451615</c:v>
                </c:pt>
                <c:pt idx="19">
                  <c:v>1.3548387096774193</c:v>
                </c:pt>
                <c:pt idx="20">
                  <c:v>1.2258064516129032</c:v>
                </c:pt>
                <c:pt idx="21">
                  <c:v>1.129032258064516</c:v>
                </c:pt>
                <c:pt idx="22">
                  <c:v>1.032258064516129</c:v>
                </c:pt>
                <c:pt idx="23">
                  <c:v>0.93548387096774188</c:v>
                </c:pt>
              </c:numCache>
            </c:numRef>
          </c:yVal>
          <c:smooth val="0"/>
        </c:ser>
        <c:ser>
          <c:idx val="5"/>
          <c:order val="1"/>
          <c:tx>
            <c:v>B/Bpa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PleF!$A$5:$A$28</c:f>
              <c:numCache>
                <c:formatCode>General</c:formatCode>
                <c:ptCount val="24"/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xVal>
          <c:yVal>
            <c:numRef>
              <c:f>PleF!$E$5:$E$28</c:f>
              <c:numCache>
                <c:formatCode>0.00</c:formatCode>
                <c:ptCount val="24"/>
                <c:pt idx="2">
                  <c:v>0.96828752642706128</c:v>
                </c:pt>
                <c:pt idx="3">
                  <c:v>1.0911205073995771</c:v>
                </c:pt>
                <c:pt idx="4">
                  <c:v>1.2486257928118394</c:v>
                </c:pt>
                <c:pt idx="5">
                  <c:v>1.2799154334038054</c:v>
                </c:pt>
                <c:pt idx="6">
                  <c:v>1.1509513742071882</c:v>
                </c:pt>
                <c:pt idx="7">
                  <c:v>1.0443974630021142</c:v>
                </c:pt>
                <c:pt idx="8">
                  <c:v>0.98033826638477806</c:v>
                </c:pt>
                <c:pt idx="9">
                  <c:v>0.96701902748414381</c:v>
                </c:pt>
                <c:pt idx="10">
                  <c:v>0.86131078224101476</c:v>
                </c:pt>
                <c:pt idx="11">
                  <c:v>0.79260042283298093</c:v>
                </c:pt>
                <c:pt idx="12">
                  <c:v>0.75539112050739954</c:v>
                </c:pt>
                <c:pt idx="13">
                  <c:v>0.78118393234672301</c:v>
                </c:pt>
                <c:pt idx="14">
                  <c:v>0.91141649048625795</c:v>
                </c:pt>
                <c:pt idx="15">
                  <c:v>1.0640591966173361</c:v>
                </c:pt>
                <c:pt idx="16">
                  <c:v>1.2875264270613107</c:v>
                </c:pt>
                <c:pt idx="17">
                  <c:v>1.4771670190274842</c:v>
                </c:pt>
                <c:pt idx="18">
                  <c:v>1.6101479915433403</c:v>
                </c:pt>
                <c:pt idx="19">
                  <c:v>1.7384778012684989</c:v>
                </c:pt>
                <c:pt idx="20">
                  <c:v>1.9101479915433404</c:v>
                </c:pt>
                <c:pt idx="21">
                  <c:v>2.2482029598308668</c:v>
                </c:pt>
                <c:pt idx="22">
                  <c:v>2.6716701902748414</c:v>
                </c:pt>
                <c:pt idx="23">
                  <c:v>3.173572938689218</c:v>
                </c:pt>
              </c:numCache>
            </c:numRef>
          </c:yVal>
          <c:smooth val="0"/>
        </c:ser>
        <c:ser>
          <c:idx val="7"/>
          <c:order val="2"/>
          <c:tx>
            <c:v>1.0-Line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PleF!$H$20:$H$21</c:f>
              <c:numCache>
                <c:formatCode>General</c:formatCode>
                <c:ptCount val="2"/>
                <c:pt idx="0">
                  <c:v>1997</c:v>
                </c:pt>
                <c:pt idx="1">
                  <c:v>2020</c:v>
                </c:pt>
              </c:numCache>
            </c:numRef>
          </c:xVal>
          <c:yVal>
            <c:numRef>
              <c:f>PleF!$I$20:$I$21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214432"/>
        <c:axId val="427212080"/>
      </c:scatterChart>
      <c:valAx>
        <c:axId val="427214432"/>
        <c:scaling>
          <c:orientation val="minMax"/>
          <c:max val="2020"/>
          <c:min val="199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12080"/>
        <c:crosses val="autoZero"/>
        <c:crossBetween val="midCat"/>
        <c:majorUnit val="2"/>
        <c:minorUnit val="1"/>
      </c:valAx>
      <c:valAx>
        <c:axId val="427212080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i="1"/>
                  <a:t>F</a:t>
                </a:r>
                <a:r>
                  <a:rPr lang="en-US"/>
                  <a:t>/</a:t>
                </a:r>
                <a:r>
                  <a:rPr lang="en-US" i="1"/>
                  <a:t>F</a:t>
                </a:r>
                <a:r>
                  <a:rPr lang="en-US" i="1" baseline="-25000"/>
                  <a:t>msy</a:t>
                </a:r>
                <a:r>
                  <a:rPr lang="en-US"/>
                  <a:t> and </a:t>
                </a:r>
                <a:r>
                  <a:rPr lang="en-US" i="1"/>
                  <a:t>B</a:t>
                </a:r>
                <a:r>
                  <a:rPr lang="en-US"/>
                  <a:t>/</a:t>
                </a:r>
                <a:r>
                  <a:rPr lang="en-US" i="1"/>
                  <a:t>B</a:t>
                </a:r>
                <a:r>
                  <a:rPr lang="en-US" i="1" baseline="-25000"/>
                  <a:t>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14432"/>
        <c:crosses val="autoZero"/>
        <c:crossBetween val="midCat"/>
        <c:majorUnit val="0.5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20624553141848"/>
          <c:y val="4.9013347629185432E-2"/>
          <c:w val="0.80733411819095691"/>
          <c:h val="0.75313622272338787"/>
        </c:manualLayout>
      </c:layout>
      <c:barChart>
        <c:barDir val="col"/>
        <c:grouping val="clustered"/>
        <c:varyColors val="0"/>
        <c:ser>
          <c:idx val="0"/>
          <c:order val="0"/>
          <c:tx>
            <c:v>Mean 1985-2000</c:v>
          </c:tx>
          <c:spPr>
            <a:solidFill>
              <a:schemeClr val="bg1">
                <a:lumMod val="75000"/>
              </a:schemeClr>
            </a:solidFill>
            <a:ln w="0">
              <a:noFill/>
            </a:ln>
            <a:effectLst/>
          </c:spPr>
          <c:invertIfNegative val="0"/>
          <c:val>
            <c:numRef>
              <c:f>CodCatch!$B$18:$H$18</c:f>
              <c:numCache>
                <c:formatCode>#,##0</c:formatCode>
                <c:ptCount val="7"/>
                <c:pt idx="0">
                  <c:v>7554.625</c:v>
                </c:pt>
                <c:pt idx="1">
                  <c:v>13544.6875</c:v>
                </c:pt>
                <c:pt idx="2">
                  <c:v>10064</c:v>
                </c:pt>
                <c:pt idx="3">
                  <c:v>2392.3125</c:v>
                </c:pt>
                <c:pt idx="4">
                  <c:v>603.9375</c:v>
                </c:pt>
                <c:pt idx="5">
                  <c:v>149.875</c:v>
                </c:pt>
                <c:pt idx="6">
                  <c:v>58.25</c:v>
                </c:pt>
              </c:numCache>
            </c:numRef>
          </c:val>
        </c:ser>
        <c:ser>
          <c:idx val="1"/>
          <c:order val="1"/>
          <c:tx>
            <c:v>2020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CodCatch!$B$19:$H$19</c:f>
              <c:numCache>
                <c:formatCode>General</c:formatCode>
                <c:ptCount val="7"/>
                <c:pt idx="0">
                  <c:v>362</c:v>
                </c:pt>
                <c:pt idx="1">
                  <c:v>402</c:v>
                </c:pt>
                <c:pt idx="2">
                  <c:v>80</c:v>
                </c:pt>
                <c:pt idx="3">
                  <c:v>2276</c:v>
                </c:pt>
                <c:pt idx="4">
                  <c:v>57</c:v>
                </c:pt>
                <c:pt idx="5">
                  <c:v>19</c:v>
                </c:pt>
                <c:pt idx="6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534719568"/>
        <c:axId val="534718000"/>
      </c:barChart>
      <c:catAx>
        <c:axId val="53471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18000"/>
        <c:crosses val="autoZero"/>
        <c:auto val="1"/>
        <c:lblAlgn val="ctr"/>
        <c:lblOffset val="100"/>
        <c:noMultiLvlLbl val="0"/>
      </c:catAx>
      <c:valAx>
        <c:axId val="534718000"/>
        <c:scaling>
          <c:orientation val="minMax"/>
          <c:max val="14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Catch in millions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1956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724902027190478"/>
          <c:y val="5.9436314926020382E-2"/>
          <c:w val="0.30130630412695342"/>
          <c:h val="0.15038291458555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HerCatch!$B$3:$I$3</c:f>
              <c:numCache>
                <c:formatCode>General</c:formatCode>
                <c:ptCount val="8"/>
                <c:pt idx="0">
                  <c:v>1.69</c:v>
                </c:pt>
                <c:pt idx="1">
                  <c:v>2.4900000000000002</c:v>
                </c:pt>
                <c:pt idx="2">
                  <c:v>4.58</c:v>
                </c:pt>
                <c:pt idx="3">
                  <c:v>4.67</c:v>
                </c:pt>
                <c:pt idx="4">
                  <c:v>6.71</c:v>
                </c:pt>
                <c:pt idx="5">
                  <c:v>4.1500000000000004</c:v>
                </c:pt>
                <c:pt idx="6">
                  <c:v>5.33</c:v>
                </c:pt>
                <c:pt idx="7">
                  <c:v>1.58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4"/>
        <c:axId val="534718392"/>
        <c:axId val="534713296"/>
      </c:barChart>
      <c:catAx>
        <c:axId val="534718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13296"/>
        <c:crosses val="autoZero"/>
        <c:auto val="1"/>
        <c:lblAlgn val="ctr"/>
        <c:lblOffset val="100"/>
        <c:noMultiLvlLbl val="0"/>
      </c:catAx>
      <c:valAx>
        <c:axId val="5347132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Catch in millions in 2020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18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20624553141848"/>
          <c:y val="4.9013347629185432E-2"/>
          <c:w val="0.80733411819095691"/>
          <c:h val="0.75313622272338787"/>
        </c:manualLayout>
      </c:layout>
      <c:barChart>
        <c:barDir val="col"/>
        <c:grouping val="clustered"/>
        <c:varyColors val="0"/>
        <c:ser>
          <c:idx val="0"/>
          <c:order val="0"/>
          <c:tx>
            <c:v>Mean 2000 - 2005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HerCatch!$B$2:$I$2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HerCatch!$B$4:$I$4</c:f>
              <c:numCache>
                <c:formatCode>0.00</c:formatCode>
                <c:ptCount val="8"/>
                <c:pt idx="0">
                  <c:v>285.96116666666671</c:v>
                </c:pt>
                <c:pt idx="1">
                  <c:v>148.52166666666665</c:v>
                </c:pt>
                <c:pt idx="2">
                  <c:v>115.01900000000001</c:v>
                </c:pt>
                <c:pt idx="3">
                  <c:v>92.726500000000001</c:v>
                </c:pt>
                <c:pt idx="4">
                  <c:v>58.960500000000003</c:v>
                </c:pt>
                <c:pt idx="5">
                  <c:v>35.225833333333334</c:v>
                </c:pt>
                <c:pt idx="6">
                  <c:v>15.333</c:v>
                </c:pt>
                <c:pt idx="7">
                  <c:v>8.0718333333333323</c:v>
                </c:pt>
              </c:numCache>
            </c:numRef>
          </c:val>
        </c:ser>
        <c:ser>
          <c:idx val="1"/>
          <c:order val="1"/>
          <c:tx>
            <c:v>2020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HerCatch!$B$2:$I$2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HerCatch!$B$3:$I$3</c:f>
              <c:numCache>
                <c:formatCode>General</c:formatCode>
                <c:ptCount val="8"/>
                <c:pt idx="0">
                  <c:v>1.69</c:v>
                </c:pt>
                <c:pt idx="1">
                  <c:v>2.4900000000000002</c:v>
                </c:pt>
                <c:pt idx="2">
                  <c:v>4.58</c:v>
                </c:pt>
                <c:pt idx="3">
                  <c:v>4.67</c:v>
                </c:pt>
                <c:pt idx="4">
                  <c:v>6.71</c:v>
                </c:pt>
                <c:pt idx="5">
                  <c:v>4.1500000000000004</c:v>
                </c:pt>
                <c:pt idx="6">
                  <c:v>5.33</c:v>
                </c:pt>
                <c:pt idx="7">
                  <c:v>1.58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534719176"/>
        <c:axId val="534719960"/>
      </c:barChart>
      <c:catAx>
        <c:axId val="534719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19960"/>
        <c:crosses val="autoZero"/>
        <c:auto val="1"/>
        <c:lblAlgn val="ctr"/>
        <c:lblOffset val="100"/>
        <c:noMultiLvlLbl val="0"/>
      </c:catAx>
      <c:valAx>
        <c:axId val="534719960"/>
        <c:scaling>
          <c:orientation val="minMax"/>
          <c:max val="2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Catch in millions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19176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724902027190478"/>
          <c:y val="5.9436314926020382E-2"/>
          <c:w val="0.30130630412695342"/>
          <c:h val="0.15038291458555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PleCatch!$B$3:$J$3</c:f>
              <c:numCache>
                <c:formatCode>General</c:formatCode>
                <c:ptCount val="9"/>
                <c:pt idx="0">
                  <c:v>2619</c:v>
                </c:pt>
                <c:pt idx="1">
                  <c:v>3802</c:v>
                </c:pt>
                <c:pt idx="2">
                  <c:v>5455</c:v>
                </c:pt>
                <c:pt idx="3">
                  <c:v>6048</c:v>
                </c:pt>
                <c:pt idx="4">
                  <c:v>1756</c:v>
                </c:pt>
                <c:pt idx="5">
                  <c:v>781</c:v>
                </c:pt>
                <c:pt idx="6">
                  <c:v>334</c:v>
                </c:pt>
                <c:pt idx="7">
                  <c:v>219</c:v>
                </c:pt>
                <c:pt idx="8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4"/>
        <c:axId val="534717216"/>
        <c:axId val="533085536"/>
      </c:barChart>
      <c:catAx>
        <c:axId val="53471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085536"/>
        <c:crosses val="autoZero"/>
        <c:auto val="1"/>
        <c:lblAlgn val="ctr"/>
        <c:lblOffset val="100"/>
        <c:noMultiLvlLbl val="0"/>
      </c:catAx>
      <c:valAx>
        <c:axId val="533085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Catch in thousands in 2020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717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Plaice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PleRec!$A$2:$A$25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 formatCode="0">
                  <c:v>1999</c:v>
                </c:pt>
                <c:pt idx="3" formatCode="0">
                  <c:v>2000</c:v>
                </c:pt>
                <c:pt idx="4" formatCode="0">
                  <c:v>2001</c:v>
                </c:pt>
                <c:pt idx="5" formatCode="0">
                  <c:v>2002</c:v>
                </c:pt>
                <c:pt idx="6" formatCode="0">
                  <c:v>2003</c:v>
                </c:pt>
                <c:pt idx="7" formatCode="0">
                  <c:v>2004</c:v>
                </c:pt>
                <c:pt idx="8" formatCode="0">
                  <c:v>2005</c:v>
                </c:pt>
                <c:pt idx="9" formatCode="0">
                  <c:v>2006</c:v>
                </c:pt>
                <c:pt idx="10" formatCode="0">
                  <c:v>2007</c:v>
                </c:pt>
                <c:pt idx="11" formatCode="0">
                  <c:v>2008</c:v>
                </c:pt>
                <c:pt idx="12" formatCode="0">
                  <c:v>2009</c:v>
                </c:pt>
                <c:pt idx="13" formatCode="0">
                  <c:v>2010</c:v>
                </c:pt>
                <c:pt idx="14" formatCode="0">
                  <c:v>2011</c:v>
                </c:pt>
                <c:pt idx="15" formatCode="0">
                  <c:v>2012</c:v>
                </c:pt>
                <c:pt idx="16" formatCode="0">
                  <c:v>2013</c:v>
                </c:pt>
                <c:pt idx="17" formatCode="0">
                  <c:v>2014</c:v>
                </c:pt>
                <c:pt idx="18" formatCode="0">
                  <c:v>2015</c:v>
                </c:pt>
                <c:pt idx="19" formatCode="0">
                  <c:v>2016</c:v>
                </c:pt>
                <c:pt idx="20" formatCode="0">
                  <c:v>2017</c:v>
                </c:pt>
                <c:pt idx="21" formatCode="0">
                  <c:v>2018</c:v>
                </c:pt>
                <c:pt idx="22" formatCode="0">
                  <c:v>2019</c:v>
                </c:pt>
                <c:pt idx="23" formatCode="0">
                  <c:v>2020</c:v>
                </c:pt>
              </c:numCache>
            </c:numRef>
          </c:cat>
          <c:val>
            <c:numRef>
              <c:f>PleRec!$C$2:$C$25</c:f>
              <c:numCache>
                <c:formatCode>General</c:formatCode>
                <c:ptCount val="24"/>
                <c:pt idx="0">
                  <c:v>0</c:v>
                </c:pt>
                <c:pt idx="1">
                  <c:v>50839</c:v>
                </c:pt>
                <c:pt idx="2">
                  <c:v>46637</c:v>
                </c:pt>
                <c:pt idx="3">
                  <c:v>24938</c:v>
                </c:pt>
                <c:pt idx="4">
                  <c:v>40845</c:v>
                </c:pt>
                <c:pt idx="5">
                  <c:v>22591</c:v>
                </c:pt>
                <c:pt idx="6">
                  <c:v>29123</c:v>
                </c:pt>
                <c:pt idx="7">
                  <c:v>24237</c:v>
                </c:pt>
                <c:pt idx="8">
                  <c:v>16214</c:v>
                </c:pt>
                <c:pt idx="9">
                  <c:v>18634</c:v>
                </c:pt>
                <c:pt idx="10">
                  <c:v>23208</c:v>
                </c:pt>
                <c:pt idx="11">
                  <c:v>23430</c:v>
                </c:pt>
                <c:pt idx="12">
                  <c:v>35041</c:v>
                </c:pt>
                <c:pt idx="13">
                  <c:v>37150</c:v>
                </c:pt>
                <c:pt idx="14">
                  <c:v>35190</c:v>
                </c:pt>
                <c:pt idx="15">
                  <c:v>29435</c:v>
                </c:pt>
                <c:pt idx="16">
                  <c:v>24039</c:v>
                </c:pt>
                <c:pt idx="17">
                  <c:v>26038</c:v>
                </c:pt>
                <c:pt idx="18">
                  <c:v>34988</c:v>
                </c:pt>
                <c:pt idx="19">
                  <c:v>62277</c:v>
                </c:pt>
                <c:pt idx="20">
                  <c:v>49402</c:v>
                </c:pt>
                <c:pt idx="21">
                  <c:v>24517</c:v>
                </c:pt>
                <c:pt idx="22">
                  <c:v>147261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33081224"/>
        <c:axId val="533081616"/>
      </c:barChart>
      <c:dateAx>
        <c:axId val="533081224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081616"/>
        <c:crosses val="autoZero"/>
        <c:auto val="0"/>
        <c:lblOffset val="100"/>
        <c:baseTimeUnit val="days"/>
      </c:dateAx>
      <c:valAx>
        <c:axId val="533081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081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Herring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HerRec!$A$2:$A$25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 formatCode="0">
                  <c:v>1999</c:v>
                </c:pt>
                <c:pt idx="3" formatCode="0">
                  <c:v>2000</c:v>
                </c:pt>
                <c:pt idx="4" formatCode="0">
                  <c:v>2001</c:v>
                </c:pt>
                <c:pt idx="5" formatCode="0">
                  <c:v>2002</c:v>
                </c:pt>
                <c:pt idx="6" formatCode="0">
                  <c:v>2003</c:v>
                </c:pt>
                <c:pt idx="7" formatCode="0">
                  <c:v>2004</c:v>
                </c:pt>
                <c:pt idx="8" formatCode="0">
                  <c:v>2005</c:v>
                </c:pt>
                <c:pt idx="9" formatCode="0">
                  <c:v>2006</c:v>
                </c:pt>
                <c:pt idx="10" formatCode="0">
                  <c:v>2007</c:v>
                </c:pt>
                <c:pt idx="11" formatCode="0">
                  <c:v>2008</c:v>
                </c:pt>
                <c:pt idx="12" formatCode="0">
                  <c:v>2009</c:v>
                </c:pt>
                <c:pt idx="13" formatCode="0">
                  <c:v>2010</c:v>
                </c:pt>
                <c:pt idx="14" formatCode="0">
                  <c:v>2011</c:v>
                </c:pt>
                <c:pt idx="15" formatCode="0">
                  <c:v>2012</c:v>
                </c:pt>
                <c:pt idx="16" formatCode="0">
                  <c:v>2013</c:v>
                </c:pt>
                <c:pt idx="17" formatCode="0">
                  <c:v>2014</c:v>
                </c:pt>
                <c:pt idx="18" formatCode="0">
                  <c:v>2015</c:v>
                </c:pt>
                <c:pt idx="19" formatCode="0">
                  <c:v>2016</c:v>
                </c:pt>
                <c:pt idx="20" formatCode="0">
                  <c:v>2017</c:v>
                </c:pt>
                <c:pt idx="21" formatCode="0">
                  <c:v>2018</c:v>
                </c:pt>
                <c:pt idx="22" formatCode="0">
                  <c:v>2019</c:v>
                </c:pt>
                <c:pt idx="23" formatCode="0">
                  <c:v>2020</c:v>
                </c:pt>
              </c:numCache>
            </c:numRef>
          </c:cat>
          <c:val>
            <c:numRef>
              <c:f>HerRec!$C$2:$C$25</c:f>
              <c:numCache>
                <c:formatCode>General</c:formatCode>
                <c:ptCount val="24"/>
                <c:pt idx="0">
                  <c:v>3489204</c:v>
                </c:pt>
                <c:pt idx="1">
                  <c:v>4590581</c:v>
                </c:pt>
                <c:pt idx="2">
                  <c:v>4901369</c:v>
                </c:pt>
                <c:pt idx="3">
                  <c:v>2993894</c:v>
                </c:pt>
                <c:pt idx="4">
                  <c:v>2757400</c:v>
                </c:pt>
                <c:pt idx="5">
                  <c:v>2740576</c:v>
                </c:pt>
                <c:pt idx="6">
                  <c:v>2956361</c:v>
                </c:pt>
                <c:pt idx="7">
                  <c:v>2064667</c:v>
                </c:pt>
                <c:pt idx="8">
                  <c:v>1769476</c:v>
                </c:pt>
                <c:pt idx="9">
                  <c:v>1361515</c:v>
                </c:pt>
                <c:pt idx="10">
                  <c:v>1421277</c:v>
                </c:pt>
                <c:pt idx="11">
                  <c:v>1169516</c:v>
                </c:pt>
                <c:pt idx="12">
                  <c:v>1148604</c:v>
                </c:pt>
                <c:pt idx="13">
                  <c:v>1487230</c:v>
                </c:pt>
                <c:pt idx="14">
                  <c:v>1359643</c:v>
                </c:pt>
                <c:pt idx="15">
                  <c:v>1179901</c:v>
                </c:pt>
                <c:pt idx="16">
                  <c:v>1685120</c:v>
                </c:pt>
                <c:pt idx="17">
                  <c:v>1156414</c:v>
                </c:pt>
                <c:pt idx="18">
                  <c:v>940624</c:v>
                </c:pt>
                <c:pt idx="19">
                  <c:v>900718</c:v>
                </c:pt>
                <c:pt idx="20">
                  <c:v>969757</c:v>
                </c:pt>
                <c:pt idx="21">
                  <c:v>810280</c:v>
                </c:pt>
                <c:pt idx="22">
                  <c:v>676518</c:v>
                </c:pt>
                <c:pt idx="23">
                  <c:v>582158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427209728"/>
        <c:axId val="427212472"/>
      </c:barChart>
      <c:dateAx>
        <c:axId val="427209728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6350" cap="flat" cmpd="sng" algn="ctr">
            <a:solidFill>
              <a:schemeClr val="tx1">
                <a:alpha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12472"/>
        <c:crosses val="autoZero"/>
        <c:auto val="0"/>
        <c:lblOffset val="100"/>
        <c:baseTimeUnit val="days"/>
      </c:dateAx>
      <c:valAx>
        <c:axId val="427212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0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24759405074368"/>
          <c:y val="5.0925907361509419E-2"/>
          <c:w val="0.85219685039370074"/>
          <c:h val="0.84167474421305621"/>
        </c:manualLayout>
      </c:layout>
      <c:barChart>
        <c:barDir val="col"/>
        <c:grouping val="clustered"/>
        <c:varyColors val="0"/>
        <c:ser>
          <c:idx val="0"/>
          <c:order val="0"/>
          <c:tx>
            <c:v>Cod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CodRec!$A$2:$A$25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 formatCode="0">
                  <c:v>1999</c:v>
                </c:pt>
                <c:pt idx="3" formatCode="0">
                  <c:v>2000</c:v>
                </c:pt>
                <c:pt idx="4" formatCode="0">
                  <c:v>2001</c:v>
                </c:pt>
                <c:pt idx="5" formatCode="0">
                  <c:v>2002</c:v>
                </c:pt>
                <c:pt idx="6" formatCode="0">
                  <c:v>2003</c:v>
                </c:pt>
                <c:pt idx="7" formatCode="0">
                  <c:v>2004</c:v>
                </c:pt>
                <c:pt idx="8" formatCode="0">
                  <c:v>2005</c:v>
                </c:pt>
                <c:pt idx="9" formatCode="0">
                  <c:v>2006</c:v>
                </c:pt>
                <c:pt idx="10" formatCode="0">
                  <c:v>2007</c:v>
                </c:pt>
                <c:pt idx="11" formatCode="0">
                  <c:v>2008</c:v>
                </c:pt>
                <c:pt idx="12" formatCode="0">
                  <c:v>2009</c:v>
                </c:pt>
                <c:pt idx="13" formatCode="0">
                  <c:v>2010</c:v>
                </c:pt>
                <c:pt idx="14" formatCode="0">
                  <c:v>2011</c:v>
                </c:pt>
                <c:pt idx="15" formatCode="0">
                  <c:v>2012</c:v>
                </c:pt>
                <c:pt idx="16" formatCode="0">
                  <c:v>2013</c:v>
                </c:pt>
                <c:pt idx="17" formatCode="0">
                  <c:v>2014</c:v>
                </c:pt>
                <c:pt idx="18" formatCode="0">
                  <c:v>2015</c:v>
                </c:pt>
                <c:pt idx="19" formatCode="0">
                  <c:v>2016</c:v>
                </c:pt>
                <c:pt idx="20" formatCode="0">
                  <c:v>2017</c:v>
                </c:pt>
                <c:pt idx="21" formatCode="0">
                  <c:v>2018</c:v>
                </c:pt>
                <c:pt idx="22" formatCode="0">
                  <c:v>2019</c:v>
                </c:pt>
                <c:pt idx="23" formatCode="0">
                  <c:v>2020</c:v>
                </c:pt>
              </c:numCache>
            </c:numRef>
          </c:cat>
          <c:val>
            <c:numRef>
              <c:f>CodRec!$C$2:$C$25</c:f>
              <c:numCache>
                <c:formatCode>General</c:formatCode>
                <c:ptCount val="24"/>
                <c:pt idx="0">
                  <c:v>125200</c:v>
                </c:pt>
                <c:pt idx="1">
                  <c:v>43392</c:v>
                </c:pt>
                <c:pt idx="2">
                  <c:v>44495</c:v>
                </c:pt>
                <c:pt idx="3">
                  <c:v>27508</c:v>
                </c:pt>
                <c:pt idx="4">
                  <c:v>48892</c:v>
                </c:pt>
                <c:pt idx="5">
                  <c:v>15230</c:v>
                </c:pt>
                <c:pt idx="6">
                  <c:v>66051</c:v>
                </c:pt>
                <c:pt idx="7">
                  <c:v>22142</c:v>
                </c:pt>
                <c:pt idx="8">
                  <c:v>24905</c:v>
                </c:pt>
                <c:pt idx="9">
                  <c:v>7986</c:v>
                </c:pt>
                <c:pt idx="10">
                  <c:v>4090</c:v>
                </c:pt>
                <c:pt idx="11">
                  <c:v>28372</c:v>
                </c:pt>
                <c:pt idx="12">
                  <c:v>10620</c:v>
                </c:pt>
                <c:pt idx="13">
                  <c:v>15517</c:v>
                </c:pt>
                <c:pt idx="14">
                  <c:v>12418</c:v>
                </c:pt>
                <c:pt idx="15">
                  <c:v>29082</c:v>
                </c:pt>
                <c:pt idx="16">
                  <c:v>17003</c:v>
                </c:pt>
                <c:pt idx="17">
                  <c:v>10697</c:v>
                </c:pt>
                <c:pt idx="18">
                  <c:v>2996</c:v>
                </c:pt>
                <c:pt idx="19">
                  <c:v>39319</c:v>
                </c:pt>
                <c:pt idx="20">
                  <c:v>2946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427214040"/>
        <c:axId val="427213256"/>
      </c:barChart>
      <c:dateAx>
        <c:axId val="42721404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6350" cap="flat" cmpd="sng" algn="ctr">
            <a:solidFill>
              <a:schemeClr val="tx1">
                <a:alpha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13256"/>
        <c:crosses val="autoZero"/>
        <c:auto val="0"/>
        <c:lblOffset val="100"/>
        <c:baseTimeUnit val="days"/>
      </c:dateAx>
      <c:valAx>
        <c:axId val="427213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14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4"/>
          <c:order val="0"/>
          <c:tx>
            <c:v>F/Fmsy</c:v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CodF!$A$4:$A$25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xVal>
          <c:yVal>
            <c:numRef>
              <c:f>CodF!$C$4:$C$25</c:f>
              <c:numCache>
                <c:formatCode>0.00</c:formatCode>
                <c:ptCount val="22"/>
                <c:pt idx="0">
                  <c:v>4.4230769230769225</c:v>
                </c:pt>
                <c:pt idx="1">
                  <c:v>4.3076923076923084</c:v>
                </c:pt>
                <c:pt idx="2">
                  <c:v>5.1153846153846159</c:v>
                </c:pt>
                <c:pt idx="3">
                  <c:v>4.9230769230769234</c:v>
                </c:pt>
                <c:pt idx="4">
                  <c:v>5.3076923076923075</c:v>
                </c:pt>
                <c:pt idx="5">
                  <c:v>5.1153846153846159</c:v>
                </c:pt>
                <c:pt idx="6">
                  <c:v>4.4615384615384608</c:v>
                </c:pt>
                <c:pt idx="7">
                  <c:v>4.4230769230769225</c:v>
                </c:pt>
                <c:pt idx="8">
                  <c:v>4.1538461538461542</c:v>
                </c:pt>
                <c:pt idx="9">
                  <c:v>3.1923076923076921</c:v>
                </c:pt>
                <c:pt idx="10">
                  <c:v>3.4230769230769229</c:v>
                </c:pt>
                <c:pt idx="11">
                  <c:v>3.7307692307692304</c:v>
                </c:pt>
                <c:pt idx="12">
                  <c:v>4.0384615384615383</c:v>
                </c:pt>
                <c:pt idx="13">
                  <c:v>4.1923076923076925</c:v>
                </c:pt>
                <c:pt idx="14">
                  <c:v>3.7307692307692304</c:v>
                </c:pt>
                <c:pt idx="15">
                  <c:v>3.3461538461538458</c:v>
                </c:pt>
                <c:pt idx="16">
                  <c:v>4.3461538461538458</c:v>
                </c:pt>
                <c:pt idx="17">
                  <c:v>3.615384615384615</c:v>
                </c:pt>
                <c:pt idx="18">
                  <c:v>3.3846153846153846</c:v>
                </c:pt>
                <c:pt idx="19">
                  <c:v>3.0769230769230771</c:v>
                </c:pt>
                <c:pt idx="20">
                  <c:v>2.1538461538461542</c:v>
                </c:pt>
                <c:pt idx="21">
                  <c:v>1.4230769230769229</c:v>
                </c:pt>
              </c:numCache>
            </c:numRef>
          </c:yVal>
          <c:smooth val="0"/>
        </c:ser>
        <c:ser>
          <c:idx val="5"/>
          <c:order val="1"/>
          <c:tx>
            <c:v>B/Bpa38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CodF!$A$4:$A$25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xVal>
          <c:yVal>
            <c:numRef>
              <c:f>CodF!$E$4:$E$25</c:f>
              <c:numCache>
                <c:formatCode>0.00</c:formatCode>
                <c:ptCount val="22"/>
                <c:pt idx="0">
                  <c:v>1.0615104166666667</c:v>
                </c:pt>
                <c:pt idx="1">
                  <c:v>0.72778645833333333</c:v>
                </c:pt>
                <c:pt idx="2">
                  <c:v>0.86744791666666665</c:v>
                </c:pt>
                <c:pt idx="3">
                  <c:v>0.88515624999999998</c:v>
                </c:pt>
                <c:pt idx="4">
                  <c:v>0.746953125</c:v>
                </c:pt>
                <c:pt idx="5">
                  <c:v>0.65460937500000005</c:v>
                </c:pt>
                <c:pt idx="6">
                  <c:v>0.53434895833333329</c:v>
                </c:pt>
                <c:pt idx="7">
                  <c:v>0.60911458333333335</c:v>
                </c:pt>
                <c:pt idx="8">
                  <c:v>0.69106770833333331</c:v>
                </c:pt>
                <c:pt idx="9">
                  <c:v>0.71539062499999995</c:v>
                </c:pt>
                <c:pt idx="10">
                  <c:v>0.74716145833333336</c:v>
                </c:pt>
                <c:pt idx="11">
                  <c:v>0.55286458333333333</c:v>
                </c:pt>
                <c:pt idx="12">
                  <c:v>0.40484375</c:v>
                </c:pt>
                <c:pt idx="13">
                  <c:v>0.37653645833333332</c:v>
                </c:pt>
                <c:pt idx="14">
                  <c:v>0.35231770833333331</c:v>
                </c:pt>
                <c:pt idx="15">
                  <c:v>0.43518229166666667</c:v>
                </c:pt>
                <c:pt idx="16">
                  <c:v>0.36656250000000001</c:v>
                </c:pt>
                <c:pt idx="17">
                  <c:v>0.41080729166666669</c:v>
                </c:pt>
                <c:pt idx="18">
                  <c:v>0.45229166666666665</c:v>
                </c:pt>
                <c:pt idx="19">
                  <c:v>0.35622395833333331</c:v>
                </c:pt>
                <c:pt idx="20">
                  <c:v>0.29619791666666667</c:v>
                </c:pt>
                <c:pt idx="21">
                  <c:v>0.37783854166666669</c:v>
                </c:pt>
              </c:numCache>
            </c:numRef>
          </c:yVal>
          <c:smooth val="0"/>
        </c:ser>
        <c:ser>
          <c:idx val="6"/>
          <c:order val="2"/>
          <c:tx>
            <c:v>B/Bpa21</c:v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CodF!$A$4:$A$25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xVal>
          <c:yVal>
            <c:numRef>
              <c:f>CodF!$F$4:$F$25</c:f>
              <c:numCache>
                <c:formatCode>0.00</c:formatCode>
                <c:ptCount val="22"/>
                <c:pt idx="0">
                  <c:v>1.8633205339184495</c:v>
                </c:pt>
                <c:pt idx="1">
                  <c:v>1.2775187420003657</c:v>
                </c:pt>
                <c:pt idx="2">
                  <c:v>1.5226732492228927</c:v>
                </c:pt>
                <c:pt idx="3">
                  <c:v>1.5537575425123422</c:v>
                </c:pt>
                <c:pt idx="4">
                  <c:v>1.3111629182665936</c:v>
                </c:pt>
                <c:pt idx="5">
                  <c:v>1.1490674712013165</c:v>
                </c:pt>
                <c:pt idx="6">
                  <c:v>0.93796855000914248</c:v>
                </c:pt>
                <c:pt idx="7">
                  <c:v>1.0692082647650394</c:v>
                </c:pt>
                <c:pt idx="8">
                  <c:v>1.2130645456207716</c:v>
                </c:pt>
                <c:pt idx="9">
                  <c:v>1.2557597366977509</c:v>
                </c:pt>
                <c:pt idx="10">
                  <c:v>1.3115286158347046</c:v>
                </c:pt>
                <c:pt idx="11">
                  <c:v>0.97046992137502286</c:v>
                </c:pt>
                <c:pt idx="12">
                  <c:v>0.71064179923203508</c:v>
                </c:pt>
                <c:pt idx="13">
                  <c:v>0.66095264216492955</c:v>
                </c:pt>
                <c:pt idx="14">
                  <c:v>0.61844029987200588</c:v>
                </c:pt>
                <c:pt idx="15">
                  <c:v>0.76389650758822458</c:v>
                </c:pt>
                <c:pt idx="16">
                  <c:v>0.6434448710916072</c:v>
                </c:pt>
                <c:pt idx="17">
                  <c:v>0.72110989211921739</c:v>
                </c:pt>
                <c:pt idx="18">
                  <c:v>0.79392942036935454</c:v>
                </c:pt>
                <c:pt idx="19">
                  <c:v>0.62529712927409031</c:v>
                </c:pt>
                <c:pt idx="20">
                  <c:v>0.51993051746205887</c:v>
                </c:pt>
                <c:pt idx="21">
                  <c:v>0.66323825196562447</c:v>
                </c:pt>
              </c:numCache>
            </c:numRef>
          </c:yVal>
          <c:smooth val="0"/>
        </c:ser>
        <c:ser>
          <c:idx val="7"/>
          <c:order val="3"/>
          <c:tx>
            <c:v>1.0-Line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CodF!$H$20:$H$21</c:f>
              <c:numCache>
                <c:formatCode>General</c:formatCode>
                <c:ptCount val="2"/>
                <c:pt idx="0">
                  <c:v>1997</c:v>
                </c:pt>
                <c:pt idx="1">
                  <c:v>2018</c:v>
                </c:pt>
              </c:numCache>
            </c:numRef>
          </c:xVal>
          <c:yVal>
            <c:numRef>
              <c:f>CodF!$I$20:$I$21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ser>
          <c:idx val="0"/>
          <c:order val="4"/>
          <c:tx>
            <c:v>F/Fmsy</c:v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CodF!$A$4:$A$25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xVal>
          <c:yVal>
            <c:numRef>
              <c:f>CodF!$C$4:$C$25</c:f>
              <c:numCache>
                <c:formatCode>0.00</c:formatCode>
                <c:ptCount val="22"/>
                <c:pt idx="0">
                  <c:v>4.4230769230769225</c:v>
                </c:pt>
                <c:pt idx="1">
                  <c:v>4.3076923076923084</c:v>
                </c:pt>
                <c:pt idx="2">
                  <c:v>5.1153846153846159</c:v>
                </c:pt>
                <c:pt idx="3">
                  <c:v>4.9230769230769234</c:v>
                </c:pt>
                <c:pt idx="4">
                  <c:v>5.3076923076923075</c:v>
                </c:pt>
                <c:pt idx="5">
                  <c:v>5.1153846153846159</c:v>
                </c:pt>
                <c:pt idx="6">
                  <c:v>4.4615384615384608</c:v>
                </c:pt>
                <c:pt idx="7">
                  <c:v>4.4230769230769225</c:v>
                </c:pt>
                <c:pt idx="8">
                  <c:v>4.1538461538461542</c:v>
                </c:pt>
                <c:pt idx="9">
                  <c:v>3.1923076923076921</c:v>
                </c:pt>
                <c:pt idx="10">
                  <c:v>3.4230769230769229</c:v>
                </c:pt>
                <c:pt idx="11">
                  <c:v>3.7307692307692304</c:v>
                </c:pt>
                <c:pt idx="12">
                  <c:v>4.0384615384615383</c:v>
                </c:pt>
                <c:pt idx="13">
                  <c:v>4.1923076923076925</c:v>
                </c:pt>
                <c:pt idx="14">
                  <c:v>3.7307692307692304</c:v>
                </c:pt>
                <c:pt idx="15">
                  <c:v>3.3461538461538458</c:v>
                </c:pt>
                <c:pt idx="16">
                  <c:v>4.3461538461538458</c:v>
                </c:pt>
                <c:pt idx="17">
                  <c:v>3.615384615384615</c:v>
                </c:pt>
                <c:pt idx="18">
                  <c:v>3.3846153846153846</c:v>
                </c:pt>
                <c:pt idx="19">
                  <c:v>3.0769230769230771</c:v>
                </c:pt>
                <c:pt idx="20">
                  <c:v>2.1538461538461542</c:v>
                </c:pt>
                <c:pt idx="21">
                  <c:v>1.4230769230769229</c:v>
                </c:pt>
              </c:numCache>
            </c:numRef>
          </c:yVal>
          <c:smooth val="0"/>
        </c:ser>
        <c:ser>
          <c:idx val="1"/>
          <c:order val="5"/>
          <c:tx>
            <c:v>B/Bpa38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CodF!$A$4:$A$25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xVal>
          <c:yVal>
            <c:numRef>
              <c:f>CodF!$E$4:$E$25</c:f>
              <c:numCache>
                <c:formatCode>0.00</c:formatCode>
                <c:ptCount val="22"/>
                <c:pt idx="0">
                  <c:v>1.0615104166666667</c:v>
                </c:pt>
                <c:pt idx="1">
                  <c:v>0.72778645833333333</c:v>
                </c:pt>
                <c:pt idx="2">
                  <c:v>0.86744791666666665</c:v>
                </c:pt>
                <c:pt idx="3">
                  <c:v>0.88515624999999998</c:v>
                </c:pt>
                <c:pt idx="4">
                  <c:v>0.746953125</c:v>
                </c:pt>
                <c:pt idx="5">
                  <c:v>0.65460937500000005</c:v>
                </c:pt>
                <c:pt idx="6">
                  <c:v>0.53434895833333329</c:v>
                </c:pt>
                <c:pt idx="7">
                  <c:v>0.60911458333333335</c:v>
                </c:pt>
                <c:pt idx="8">
                  <c:v>0.69106770833333331</c:v>
                </c:pt>
                <c:pt idx="9">
                  <c:v>0.71539062499999995</c:v>
                </c:pt>
                <c:pt idx="10">
                  <c:v>0.74716145833333336</c:v>
                </c:pt>
                <c:pt idx="11">
                  <c:v>0.55286458333333333</c:v>
                </c:pt>
                <c:pt idx="12">
                  <c:v>0.40484375</c:v>
                </c:pt>
                <c:pt idx="13">
                  <c:v>0.37653645833333332</c:v>
                </c:pt>
                <c:pt idx="14">
                  <c:v>0.35231770833333331</c:v>
                </c:pt>
                <c:pt idx="15">
                  <c:v>0.43518229166666667</c:v>
                </c:pt>
                <c:pt idx="16">
                  <c:v>0.36656250000000001</c:v>
                </c:pt>
                <c:pt idx="17">
                  <c:v>0.41080729166666669</c:v>
                </c:pt>
                <c:pt idx="18">
                  <c:v>0.45229166666666665</c:v>
                </c:pt>
                <c:pt idx="19">
                  <c:v>0.35622395833333331</c:v>
                </c:pt>
                <c:pt idx="20">
                  <c:v>0.29619791666666667</c:v>
                </c:pt>
                <c:pt idx="21">
                  <c:v>0.37783854166666669</c:v>
                </c:pt>
              </c:numCache>
            </c:numRef>
          </c:yVal>
          <c:smooth val="0"/>
        </c:ser>
        <c:ser>
          <c:idx val="2"/>
          <c:order val="6"/>
          <c:tx>
            <c:v>B/Bpa21</c:v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CodF!$A$4:$A$25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xVal>
          <c:yVal>
            <c:numRef>
              <c:f>CodF!$F$4:$F$25</c:f>
              <c:numCache>
                <c:formatCode>0.00</c:formatCode>
                <c:ptCount val="22"/>
                <c:pt idx="0">
                  <c:v>1.8633205339184495</c:v>
                </c:pt>
                <c:pt idx="1">
                  <c:v>1.2775187420003657</c:v>
                </c:pt>
                <c:pt idx="2">
                  <c:v>1.5226732492228927</c:v>
                </c:pt>
                <c:pt idx="3">
                  <c:v>1.5537575425123422</c:v>
                </c:pt>
                <c:pt idx="4">
                  <c:v>1.3111629182665936</c:v>
                </c:pt>
                <c:pt idx="5">
                  <c:v>1.1490674712013165</c:v>
                </c:pt>
                <c:pt idx="6">
                  <c:v>0.93796855000914248</c:v>
                </c:pt>
                <c:pt idx="7">
                  <c:v>1.0692082647650394</c:v>
                </c:pt>
                <c:pt idx="8">
                  <c:v>1.2130645456207716</c:v>
                </c:pt>
                <c:pt idx="9">
                  <c:v>1.2557597366977509</c:v>
                </c:pt>
                <c:pt idx="10">
                  <c:v>1.3115286158347046</c:v>
                </c:pt>
                <c:pt idx="11">
                  <c:v>0.97046992137502286</c:v>
                </c:pt>
                <c:pt idx="12">
                  <c:v>0.71064179923203508</c:v>
                </c:pt>
                <c:pt idx="13">
                  <c:v>0.66095264216492955</c:v>
                </c:pt>
                <c:pt idx="14">
                  <c:v>0.61844029987200588</c:v>
                </c:pt>
                <c:pt idx="15">
                  <c:v>0.76389650758822458</c:v>
                </c:pt>
                <c:pt idx="16">
                  <c:v>0.6434448710916072</c:v>
                </c:pt>
                <c:pt idx="17">
                  <c:v>0.72110989211921739</c:v>
                </c:pt>
                <c:pt idx="18">
                  <c:v>0.79392942036935454</c:v>
                </c:pt>
                <c:pt idx="19">
                  <c:v>0.62529712927409031</c:v>
                </c:pt>
                <c:pt idx="20">
                  <c:v>0.51993051746205887</c:v>
                </c:pt>
                <c:pt idx="21">
                  <c:v>0.66323825196562447</c:v>
                </c:pt>
              </c:numCache>
            </c:numRef>
          </c:yVal>
          <c:smooth val="0"/>
        </c:ser>
        <c:ser>
          <c:idx val="3"/>
          <c:order val="7"/>
          <c:tx>
            <c:v>1.0-Line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CodF!$H$20:$H$21</c:f>
              <c:numCache>
                <c:formatCode>General</c:formatCode>
                <c:ptCount val="2"/>
                <c:pt idx="0">
                  <c:v>1997</c:v>
                </c:pt>
                <c:pt idx="1">
                  <c:v>2018</c:v>
                </c:pt>
              </c:numCache>
            </c:numRef>
          </c:xVal>
          <c:yVal>
            <c:numRef>
              <c:f>CodF!$I$20:$I$21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209336"/>
        <c:axId val="427215608"/>
      </c:scatterChart>
      <c:valAx>
        <c:axId val="427209336"/>
        <c:scaling>
          <c:orientation val="minMax"/>
          <c:max val="2019"/>
          <c:min val="199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15608"/>
        <c:crosses val="autoZero"/>
        <c:crossBetween val="midCat"/>
        <c:majorUnit val="2"/>
        <c:minorUnit val="1"/>
      </c:valAx>
      <c:valAx>
        <c:axId val="427215608"/>
        <c:scaling>
          <c:orientation val="minMax"/>
          <c:max val="5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i="1"/>
                  <a:t>F</a:t>
                </a:r>
                <a:r>
                  <a:rPr lang="en-US"/>
                  <a:t>/</a:t>
                </a:r>
                <a:r>
                  <a:rPr lang="en-US" i="1"/>
                  <a:t>F</a:t>
                </a:r>
                <a:r>
                  <a:rPr lang="en-US" i="1" baseline="-25000"/>
                  <a:t>msy</a:t>
                </a:r>
                <a:r>
                  <a:rPr lang="en-US"/>
                  <a:t> and </a:t>
                </a:r>
                <a:r>
                  <a:rPr lang="en-US" i="1"/>
                  <a:t>B</a:t>
                </a:r>
                <a:r>
                  <a:rPr lang="en-US"/>
                  <a:t>/</a:t>
                </a:r>
                <a:r>
                  <a:rPr lang="en-US" i="1"/>
                  <a:t>B</a:t>
                </a:r>
                <a:r>
                  <a:rPr lang="en-US" i="1" baseline="-25000"/>
                  <a:t>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209336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249237</xdr:colOff>
      <xdr:row>0</xdr:row>
      <xdr:rowOff>47170</xdr:rowOff>
    </xdr:from>
    <xdr:to>
      <xdr:col>14</xdr:col>
      <xdr:colOff>312057</xdr:colOff>
      <xdr:row>16</xdr:row>
      <xdr:rowOff>23585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19</xdr:row>
      <xdr:rowOff>0</xdr:rowOff>
    </xdr:from>
    <xdr:to>
      <xdr:col>14</xdr:col>
      <xdr:colOff>62820</xdr:colOff>
      <xdr:row>34</xdr:row>
      <xdr:rowOff>156029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537482</xdr:colOff>
      <xdr:row>1</xdr:row>
      <xdr:rowOff>9524</xdr:rowOff>
    </xdr:from>
    <xdr:to>
      <xdr:col>14</xdr:col>
      <xdr:colOff>232682</xdr:colOff>
      <xdr:row>16</xdr:row>
      <xdr:rowOff>58509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0.43542</cdr:x>
      <cdr:y>0.15923</cdr:y>
    </cdr:from>
    <cdr:to>
      <cdr:x>0.5378</cdr:x>
      <cdr:y>0.2624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90725" y="436791"/>
          <a:ext cx="468086" cy="283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i="1"/>
            <a:t>F</a:t>
          </a:r>
          <a:r>
            <a:rPr lang="en-US" sz="1100"/>
            <a:t>/</a:t>
          </a:r>
          <a:r>
            <a:rPr lang="en-US" sz="1100" i="1"/>
            <a:t>F</a:t>
          </a:r>
          <a:r>
            <a:rPr lang="en-US" sz="1100" i="1" baseline="-25000"/>
            <a:t>msy</a:t>
          </a:r>
        </a:p>
      </cdr:txBody>
    </cdr:sp>
  </cdr:relSizeAnchor>
  <cdr:relSizeAnchor xmlns:cdr="http://schemas.openxmlformats.org/drawingml/2006/chartDrawing">
    <cdr:from>
      <cdr:x>0.40744</cdr:x>
      <cdr:y>0.68998</cdr:y>
    </cdr:from>
    <cdr:to>
      <cdr:x>0.50982</cdr:x>
      <cdr:y>0.79315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62833" y="1892764"/>
          <a:ext cx="468082" cy="283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i="1"/>
            <a:t>B</a:t>
          </a:r>
          <a:r>
            <a:rPr lang="en-US" sz="1100"/>
            <a:t>/</a:t>
          </a:r>
          <a:r>
            <a:rPr lang="en-US" sz="1100" i="1"/>
            <a:t>B</a:t>
          </a:r>
          <a:r>
            <a:rPr lang="en-US" sz="1100" i="1" baseline="-25000"/>
            <a:t>pa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119743</xdr:colOff>
      <xdr:row>1</xdr:row>
      <xdr:rowOff>138793</xdr:rowOff>
    </xdr:from>
    <xdr:to>
      <xdr:col>12</xdr:col>
      <xdr:colOff>424543</xdr:colOff>
      <xdr:row>17</xdr:row>
      <xdr:rowOff>8164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0.47947</cdr:x>
      <cdr:y>0.15526</cdr:y>
    </cdr:from>
    <cdr:to>
      <cdr:x>0.58185</cdr:x>
      <cdr:y>0.25843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92126" y="425915"/>
          <a:ext cx="468082" cy="283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i="1"/>
            <a:t>F</a:t>
          </a:r>
          <a:r>
            <a:rPr lang="en-US" sz="1100"/>
            <a:t>/</a:t>
          </a:r>
          <a:r>
            <a:rPr lang="en-US" sz="1100" i="1"/>
            <a:t>F</a:t>
          </a:r>
          <a:r>
            <a:rPr lang="en-US" sz="1100" i="1" baseline="-25000"/>
            <a:t>msy</a:t>
          </a:r>
        </a:p>
      </cdr:txBody>
    </cdr:sp>
  </cdr:relSizeAnchor>
  <cdr:relSizeAnchor xmlns:cdr="http://schemas.openxmlformats.org/drawingml/2006/chartDrawing">
    <cdr:from>
      <cdr:x>0.5622</cdr:x>
      <cdr:y>0.55506</cdr:y>
    </cdr:from>
    <cdr:to>
      <cdr:x>0.66458</cdr:x>
      <cdr:y>0.65823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570387" y="1522638"/>
          <a:ext cx="468081" cy="283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i="1"/>
            <a:t>B</a:t>
          </a:r>
          <a:r>
            <a:rPr lang="en-US" sz="1100"/>
            <a:t>/</a:t>
          </a:r>
          <a:r>
            <a:rPr lang="en-US" sz="1100" i="1"/>
            <a:t>B</a:t>
          </a:r>
          <a:r>
            <a:rPr lang="en-US" sz="1100" i="1" baseline="-25000"/>
            <a:t>pa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119743</xdr:colOff>
      <xdr:row>1</xdr:row>
      <xdr:rowOff>138793</xdr:rowOff>
    </xdr:from>
    <xdr:to>
      <xdr:col>12</xdr:col>
      <xdr:colOff>424543</xdr:colOff>
      <xdr:row>17</xdr:row>
      <xdr:rowOff>8164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0.17411</cdr:x>
      <cdr:y>0.07193</cdr:y>
    </cdr:from>
    <cdr:to>
      <cdr:x>0.27649</cdr:x>
      <cdr:y>0.1751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6044" y="197309"/>
          <a:ext cx="468081" cy="283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i="1"/>
            <a:t>F</a:t>
          </a:r>
          <a:r>
            <a:rPr lang="en-US" sz="1100"/>
            <a:t>/</a:t>
          </a:r>
          <a:r>
            <a:rPr lang="en-US" sz="1100" i="1"/>
            <a:t>F</a:t>
          </a:r>
          <a:r>
            <a:rPr lang="en-US" sz="1100" i="1" baseline="-25000"/>
            <a:t>msy</a:t>
          </a:r>
        </a:p>
      </cdr:txBody>
    </cdr:sp>
  </cdr:relSizeAnchor>
  <cdr:relSizeAnchor xmlns:cdr="http://schemas.openxmlformats.org/drawingml/2006/chartDrawing">
    <cdr:from>
      <cdr:x>0.88422</cdr:x>
      <cdr:y>0.09375</cdr:y>
    </cdr:from>
    <cdr:to>
      <cdr:x>0.9866</cdr:x>
      <cdr:y>0.19692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42671" y="257177"/>
          <a:ext cx="468082" cy="283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i="1"/>
            <a:t>B</a:t>
          </a:r>
          <a:r>
            <a:rPr lang="en-US" sz="1100"/>
            <a:t>/</a:t>
          </a:r>
          <a:r>
            <a:rPr lang="en-US" sz="1100" i="1"/>
            <a:t>B</a:t>
          </a:r>
          <a:r>
            <a:rPr lang="en-US" sz="1100" i="1" baseline="-25000"/>
            <a:t>pa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602797</xdr:colOff>
      <xdr:row>0</xdr:row>
      <xdr:rowOff>106136</xdr:rowOff>
    </xdr:from>
    <xdr:to>
      <xdr:col>17</xdr:col>
      <xdr:colOff>410937</xdr:colOff>
      <xdr:row>15</xdr:row>
      <xdr:rowOff>155122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146957</xdr:colOff>
      <xdr:row>16</xdr:row>
      <xdr:rowOff>136071</xdr:rowOff>
    </xdr:from>
    <xdr:to>
      <xdr:col>7</xdr:col>
      <xdr:colOff>209777</xdr:colOff>
      <xdr:row>32</xdr:row>
      <xdr:rowOff>112487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412297</xdr:colOff>
      <xdr:row>5</xdr:row>
      <xdr:rowOff>125186</xdr:rowOff>
    </xdr:from>
    <xdr:to>
      <xdr:col>11</xdr:col>
      <xdr:colOff>220437</xdr:colOff>
      <xdr:row>20</xdr:row>
      <xdr:rowOff>174171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186417</xdr:colOff>
      <xdr:row>5</xdr:row>
      <xdr:rowOff>96610</xdr:rowOff>
    </xdr:from>
    <xdr:to>
      <xdr:col>11</xdr:col>
      <xdr:colOff>491217</xdr:colOff>
      <xdr:row>20</xdr:row>
      <xdr:rowOff>145596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0.37302</cdr:x>
      <cdr:y>0.18419</cdr:y>
    </cdr:from>
    <cdr:to>
      <cdr:x>0.68254</cdr:x>
      <cdr:y>0.34888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05435" y="505271"/>
          <a:ext cx="1415125" cy="451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Impaired</a:t>
          </a:r>
          <a:r>
            <a:rPr lang="en-US" sz="1100" baseline="0"/>
            <a:t> reproduction</a:t>
          </a:r>
        </a:p>
        <a:p xmlns:a="http://schemas.openxmlformats.org/drawingml/2006/main">
          <a:pPr algn="ctr"/>
          <a:r>
            <a:rPr lang="en-US" sz="1100" baseline="0"/>
            <a:t>due too low SSB</a:t>
          </a:r>
          <a:endParaRPr lang="en-US" sz="1100"/>
        </a:p>
      </cdr:txBody>
    </cdr:sp>
  </cdr:relSizeAnchor>
  <cdr:relSizeAnchor xmlns:cdr="http://schemas.openxmlformats.org/drawingml/2006/chartDrawing">
    <cdr:from>
      <cdr:x>0.40089</cdr:x>
      <cdr:y>0.30407</cdr:y>
    </cdr:from>
    <cdr:to>
      <cdr:x>0.40149</cdr:x>
      <cdr:y>0.89038</cdr:y>
    </cdr:to>
    <cdr:cxnSp macro="">
      <cdr:nvCxnSpPr>
        <cdr:cNvPr id="4" name="Straight Connector 3"/>
        <cdr:cNvCxnSpPr/>
      </cdr:nvCxnSpPr>
      <cdr:spPr>
        <a:xfrm xmlns:a="http://schemas.openxmlformats.org/drawingml/2006/main" flipH="1" flipV="1">
          <a:off x="1832883" y="834119"/>
          <a:ext cx="2721" cy="160836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0.6498</cdr:x>
      <cdr:y>0.30721</cdr:y>
    </cdr:from>
    <cdr:to>
      <cdr:x>0.6504</cdr:x>
      <cdr:y>0.89352</cdr:y>
    </cdr:to>
    <cdr:cxnSp macro="">
      <cdr:nvCxnSpPr>
        <cdr:cNvPr id="5" name="Straight Connector 4"/>
        <cdr:cNvCxnSpPr/>
      </cdr:nvCxnSpPr>
      <cdr:spPr>
        <a:xfrm xmlns:a="http://schemas.openxmlformats.org/drawingml/2006/main" flipH="1" flipV="1">
          <a:off x="2970893" y="842736"/>
          <a:ext cx="2721" cy="160836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0.40208</cdr:x>
      <cdr:y>0.31498</cdr:y>
    </cdr:from>
    <cdr:to>
      <cdr:x>0.64673</cdr:x>
      <cdr:y>0.88839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1838326" y="864055"/>
          <a:ext cx="1118507" cy="157298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  <a:alpha val="37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295274</xdr:colOff>
      <xdr:row>5</xdr:row>
      <xdr:rowOff>131988</xdr:rowOff>
    </xdr:from>
    <xdr:to>
      <xdr:col>11</xdr:col>
      <xdr:colOff>600074</xdr:colOff>
      <xdr:row>21</xdr:row>
      <xdr:rowOff>1360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0.34018</cdr:x>
      <cdr:y>0.20288</cdr:y>
    </cdr:from>
    <cdr:to>
      <cdr:x>0.34018</cdr:x>
      <cdr:y>0.89038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1555297" y="556533"/>
          <a:ext cx="0" cy="188595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0.39147</cdr:x>
      <cdr:y>0.46478</cdr:y>
    </cdr:from>
    <cdr:to>
      <cdr:x>0.69911</cdr:x>
      <cdr:y>0.62963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789793" y="1274990"/>
          <a:ext cx="1406525" cy="452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Impaired</a:t>
          </a:r>
          <a:r>
            <a:rPr lang="en-US" sz="1100" baseline="0"/>
            <a:t> reproduction</a:t>
          </a:r>
        </a:p>
        <a:p xmlns:a="http://schemas.openxmlformats.org/drawingml/2006/main">
          <a:pPr algn="ctr"/>
          <a:r>
            <a:rPr lang="en-US" sz="1100" baseline="0"/>
            <a:t>due too low SSB</a:t>
          </a:r>
          <a:endParaRPr lang="en-US" sz="1100"/>
        </a:p>
      </cdr:txBody>
    </cdr:sp>
  </cdr:relSizeAnchor>
  <cdr:relSizeAnchor xmlns:cdr="http://schemas.openxmlformats.org/drawingml/2006/chartDrawing">
    <cdr:from>
      <cdr:x>0.34196</cdr:x>
      <cdr:y>0.20387</cdr:y>
    </cdr:from>
    <cdr:to>
      <cdr:x>0.96339</cdr:x>
      <cdr:y>0.88939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563462" y="559255"/>
          <a:ext cx="2841171" cy="188050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  <a:alpha val="32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249010</xdr:colOff>
      <xdr:row>4</xdr:row>
      <xdr:rowOff>161924</xdr:rowOff>
    </xdr:from>
    <xdr:to>
      <xdr:col>11</xdr:col>
      <xdr:colOff>553810</xdr:colOff>
      <xdr:row>20</xdr:row>
      <xdr:rowOff>31296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0.50685</cdr:x>
      <cdr:y>0.56002</cdr:y>
    </cdr:from>
    <cdr:to>
      <cdr:x>0.50744</cdr:x>
      <cdr:y>0.88939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2317299" y="1536248"/>
          <a:ext cx="2719" cy="903516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0.3503</cdr:x>
      <cdr:y>0.38442</cdr:y>
    </cdr:from>
    <cdr:to>
      <cdr:x>0.65982</cdr:x>
      <cdr:y>0.54911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1558" y="1054554"/>
          <a:ext cx="1415143" cy="451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100"/>
            <a:t>Impaired</a:t>
          </a:r>
          <a:r>
            <a:rPr lang="en-US" sz="1100" baseline="0"/>
            <a:t> reproduction</a:t>
          </a:r>
        </a:p>
        <a:p xmlns:a="http://schemas.openxmlformats.org/drawingml/2006/main">
          <a:pPr algn="ctr"/>
          <a:r>
            <a:rPr lang="en-US" sz="1100" baseline="0"/>
            <a:t>due too low SSB</a:t>
          </a:r>
          <a:endParaRPr lang="en-US" sz="1100"/>
        </a:p>
      </cdr:txBody>
    </cdr:sp>
  </cdr:relSizeAnchor>
  <cdr:relSizeAnchor xmlns:cdr="http://schemas.openxmlformats.org/drawingml/2006/chartDrawing">
    <cdr:from>
      <cdr:x>0.15278</cdr:x>
      <cdr:y>0.28423</cdr:y>
    </cdr:from>
    <cdr:to>
      <cdr:x>0.15387</cdr:x>
      <cdr:y>0.89154</cdr:y>
    </cdr:to>
    <cdr:cxnSp macro="">
      <cdr:nvCxnSpPr>
        <cdr:cNvPr id="8" name="Straight Connector 7"/>
        <cdr:cNvCxnSpPr/>
      </cdr:nvCxnSpPr>
      <cdr:spPr>
        <a:xfrm xmlns:a="http://schemas.openxmlformats.org/drawingml/2006/main" flipV="1">
          <a:off x="698500" y="779690"/>
          <a:ext cx="4990" cy="16659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0.15327</cdr:x>
      <cdr:y>0.28423</cdr:y>
    </cdr:from>
    <cdr:to>
      <cdr:x>0.96815</cdr:x>
      <cdr:y>0.89038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700768" y="779690"/>
          <a:ext cx="3725636" cy="166279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  <a:alpha val="47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B18" zoomScale="150" zoomScaleNormal="150" workbookViewId="0">
      <selection activeCell="P28" sqref="P28"/>
    </sheetView>
  </sheetViews>
  <sheetFormatPr defaultRowHeight="14.15" x14ac:dyDescent="0.75"/>
  <sheetData>
    <row r="1" spans="1:8" x14ac:dyDescent="0.7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 t="s">
        <v>1</v>
      </c>
    </row>
    <row r="2" spans="1:8" x14ac:dyDescent="0.75">
      <c r="A2">
        <v>1985</v>
      </c>
      <c r="B2">
        <v>5703</v>
      </c>
      <c r="C2">
        <v>9638</v>
      </c>
      <c r="D2">
        <v>14816</v>
      </c>
      <c r="E2">
        <v>3069</v>
      </c>
      <c r="F2">
        <v>691</v>
      </c>
      <c r="G2">
        <v>241</v>
      </c>
      <c r="H2">
        <v>135</v>
      </c>
    </row>
    <row r="3" spans="1:8" x14ac:dyDescent="0.75">
      <c r="A3">
        <v>1986</v>
      </c>
      <c r="B3">
        <v>11008</v>
      </c>
      <c r="C3">
        <v>7489</v>
      </c>
      <c r="D3">
        <v>4944</v>
      </c>
      <c r="E3">
        <v>3095</v>
      </c>
      <c r="F3">
        <v>486</v>
      </c>
      <c r="G3">
        <v>184</v>
      </c>
      <c r="H3">
        <v>80</v>
      </c>
    </row>
    <row r="4" spans="1:8" x14ac:dyDescent="0.75">
      <c r="A4">
        <v>1987</v>
      </c>
      <c r="B4">
        <v>3092</v>
      </c>
      <c r="C4">
        <v>29531</v>
      </c>
      <c r="D4">
        <v>3893</v>
      </c>
      <c r="E4">
        <v>1143</v>
      </c>
      <c r="F4">
        <v>524</v>
      </c>
      <c r="G4">
        <v>110</v>
      </c>
      <c r="H4">
        <v>62</v>
      </c>
    </row>
    <row r="5" spans="1:8" x14ac:dyDescent="0.75">
      <c r="A5">
        <v>1988</v>
      </c>
      <c r="B5">
        <v>2866</v>
      </c>
      <c r="C5">
        <v>7320</v>
      </c>
      <c r="D5">
        <v>11987</v>
      </c>
      <c r="E5">
        <v>1184</v>
      </c>
      <c r="F5">
        <v>258</v>
      </c>
      <c r="G5">
        <v>152</v>
      </c>
      <c r="H5">
        <v>64</v>
      </c>
    </row>
    <row r="6" spans="1:8" x14ac:dyDescent="0.75">
      <c r="A6">
        <v>1989</v>
      </c>
      <c r="B6">
        <v>1311</v>
      </c>
      <c r="C6">
        <v>2031</v>
      </c>
      <c r="D6">
        <v>4305</v>
      </c>
      <c r="E6">
        <v>2711</v>
      </c>
      <c r="F6">
        <v>275</v>
      </c>
      <c r="G6">
        <v>74</v>
      </c>
      <c r="H6">
        <v>51</v>
      </c>
    </row>
    <row r="7" spans="1:8" x14ac:dyDescent="0.75">
      <c r="A7">
        <v>1990</v>
      </c>
      <c r="B7">
        <v>1823</v>
      </c>
      <c r="C7">
        <v>4178</v>
      </c>
      <c r="D7">
        <v>2242</v>
      </c>
      <c r="E7">
        <v>1633</v>
      </c>
      <c r="F7">
        <v>803</v>
      </c>
      <c r="G7">
        <v>94</v>
      </c>
      <c r="H7">
        <v>50</v>
      </c>
    </row>
    <row r="8" spans="1:8" x14ac:dyDescent="0.75">
      <c r="A8">
        <v>1991</v>
      </c>
      <c r="B8">
        <v>4569</v>
      </c>
      <c r="C8">
        <v>7913</v>
      </c>
      <c r="D8">
        <v>2636</v>
      </c>
      <c r="E8">
        <v>614</v>
      </c>
      <c r="F8">
        <v>296</v>
      </c>
      <c r="G8">
        <v>227</v>
      </c>
      <c r="H8">
        <v>65</v>
      </c>
    </row>
    <row r="9" spans="1:8" x14ac:dyDescent="0.75">
      <c r="A9">
        <v>1992</v>
      </c>
      <c r="B9">
        <v>13556</v>
      </c>
      <c r="C9">
        <v>9405</v>
      </c>
      <c r="D9">
        <v>3577</v>
      </c>
      <c r="E9">
        <v>640</v>
      </c>
      <c r="F9">
        <v>126</v>
      </c>
      <c r="G9">
        <v>83</v>
      </c>
      <c r="H9">
        <v>72</v>
      </c>
    </row>
    <row r="10" spans="1:8" x14ac:dyDescent="0.75">
      <c r="A10">
        <v>1993</v>
      </c>
      <c r="B10">
        <v>1724</v>
      </c>
      <c r="C10">
        <v>15008</v>
      </c>
      <c r="D10">
        <v>4488</v>
      </c>
      <c r="E10">
        <v>1052</v>
      </c>
      <c r="F10">
        <v>166</v>
      </c>
      <c r="G10">
        <v>10</v>
      </c>
      <c r="H10">
        <v>33</v>
      </c>
    </row>
    <row r="11" spans="1:8" x14ac:dyDescent="0.75">
      <c r="A11">
        <v>1994</v>
      </c>
      <c r="B11">
        <v>3193</v>
      </c>
      <c r="C11">
        <v>6584</v>
      </c>
      <c r="D11">
        <v>13038</v>
      </c>
      <c r="E11">
        <v>1821</v>
      </c>
      <c r="F11">
        <v>105</v>
      </c>
      <c r="G11">
        <v>20</v>
      </c>
      <c r="H11">
        <v>13</v>
      </c>
    </row>
    <row r="12" spans="1:8" x14ac:dyDescent="0.75">
      <c r="A12">
        <v>1995</v>
      </c>
      <c r="B12">
        <v>3381</v>
      </c>
      <c r="C12">
        <v>18047</v>
      </c>
      <c r="D12">
        <v>5845</v>
      </c>
      <c r="E12">
        <v>5768</v>
      </c>
      <c r="F12">
        <v>1180</v>
      </c>
      <c r="G12">
        <v>132</v>
      </c>
      <c r="H12">
        <v>4</v>
      </c>
    </row>
    <row r="13" spans="1:8" x14ac:dyDescent="0.75">
      <c r="A13">
        <v>1996</v>
      </c>
      <c r="B13">
        <v>23060</v>
      </c>
      <c r="C13">
        <v>27642</v>
      </c>
      <c r="D13">
        <v>18328</v>
      </c>
      <c r="E13">
        <v>1079</v>
      </c>
      <c r="F13">
        <v>2146</v>
      </c>
      <c r="G13">
        <v>114</v>
      </c>
      <c r="H13">
        <v>4</v>
      </c>
    </row>
    <row r="14" spans="1:8" x14ac:dyDescent="0.75">
      <c r="A14">
        <v>1997</v>
      </c>
      <c r="B14">
        <v>17895</v>
      </c>
      <c r="C14">
        <v>2836</v>
      </c>
      <c r="D14">
        <v>30135</v>
      </c>
      <c r="E14">
        <v>2853</v>
      </c>
      <c r="F14">
        <v>372</v>
      </c>
      <c r="G14">
        <v>333</v>
      </c>
      <c r="H14">
        <v>78</v>
      </c>
    </row>
    <row r="15" spans="1:8" x14ac:dyDescent="0.75">
      <c r="A15">
        <v>1998</v>
      </c>
      <c r="B15">
        <v>20027</v>
      </c>
      <c r="C15">
        <v>22827</v>
      </c>
      <c r="D15">
        <v>2935</v>
      </c>
      <c r="E15">
        <v>6221</v>
      </c>
      <c r="F15">
        <v>710</v>
      </c>
      <c r="G15">
        <v>112</v>
      </c>
      <c r="H15">
        <v>78</v>
      </c>
    </row>
    <row r="16" spans="1:8" x14ac:dyDescent="0.75">
      <c r="A16">
        <v>1999</v>
      </c>
      <c r="B16">
        <v>3601</v>
      </c>
      <c r="C16">
        <v>34143</v>
      </c>
      <c r="D16">
        <v>13789</v>
      </c>
      <c r="E16">
        <v>1910</v>
      </c>
      <c r="F16">
        <v>1319</v>
      </c>
      <c r="G16">
        <v>254</v>
      </c>
      <c r="H16">
        <v>94</v>
      </c>
    </row>
    <row r="17" spans="1:8" x14ac:dyDescent="0.75">
      <c r="A17">
        <v>2000</v>
      </c>
      <c r="B17">
        <v>4065</v>
      </c>
      <c r="C17">
        <v>12123</v>
      </c>
      <c r="D17">
        <v>24066</v>
      </c>
      <c r="E17">
        <v>3484</v>
      </c>
      <c r="F17">
        <v>206</v>
      </c>
      <c r="G17">
        <v>258</v>
      </c>
      <c r="H17">
        <v>49</v>
      </c>
    </row>
    <row r="18" spans="1:8" x14ac:dyDescent="0.75">
      <c r="A18" t="s">
        <v>2</v>
      </c>
      <c r="B18" s="2">
        <f>AVERAGE(B2:B17)</f>
        <v>7554.625</v>
      </c>
      <c r="C18" s="2">
        <f t="shared" ref="C18:H18" si="0">AVERAGE(C2:C17)</f>
        <v>13544.6875</v>
      </c>
      <c r="D18" s="2">
        <f t="shared" si="0"/>
        <v>10064</v>
      </c>
      <c r="E18" s="2">
        <f t="shared" si="0"/>
        <v>2392.3125</v>
      </c>
      <c r="F18" s="2">
        <f t="shared" si="0"/>
        <v>603.9375</v>
      </c>
      <c r="G18" s="2">
        <f t="shared" si="0"/>
        <v>149.875</v>
      </c>
      <c r="H18" s="2">
        <f t="shared" si="0"/>
        <v>58.25</v>
      </c>
    </row>
    <row r="19" spans="1:8" x14ac:dyDescent="0.75">
      <c r="A19">
        <v>2020</v>
      </c>
      <c r="B19">
        <v>362</v>
      </c>
      <c r="C19">
        <v>402</v>
      </c>
      <c r="D19">
        <v>80</v>
      </c>
      <c r="E19">
        <v>2276</v>
      </c>
      <c r="F19">
        <v>57</v>
      </c>
      <c r="G19">
        <v>19</v>
      </c>
      <c r="H19">
        <v>5</v>
      </c>
    </row>
  </sheetData>
  <sortState ref="A2:H17">
    <sortCondition ref="A2:A17"/>
  </sortState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12" workbookViewId="0">
      <selection activeCell="E10" sqref="E10:E33"/>
    </sheetView>
  </sheetViews>
  <sheetFormatPr defaultRowHeight="14.15" x14ac:dyDescent="0.75"/>
  <sheetData>
    <row r="1" spans="1:11" x14ac:dyDescent="0.75">
      <c r="A1" t="s">
        <v>10</v>
      </c>
      <c r="B1" t="s">
        <v>11</v>
      </c>
      <c r="E1" t="s">
        <v>39</v>
      </c>
      <c r="H1" t="s">
        <v>40</v>
      </c>
      <c r="I1" t="s">
        <v>41</v>
      </c>
    </row>
    <row r="2" spans="1:11" x14ac:dyDescent="0.75">
      <c r="B2" t="s">
        <v>42</v>
      </c>
      <c r="C2" t="s">
        <v>43</v>
      </c>
      <c r="D2" t="s">
        <v>44</v>
      </c>
      <c r="E2" t="s">
        <v>45</v>
      </c>
      <c r="F2" t="s">
        <v>43</v>
      </c>
      <c r="G2" t="s">
        <v>44</v>
      </c>
      <c r="I2" t="s">
        <v>46</v>
      </c>
      <c r="J2" t="s">
        <v>43</v>
      </c>
      <c r="K2" t="s">
        <v>44</v>
      </c>
    </row>
    <row r="3" spans="1:11" x14ac:dyDescent="0.75">
      <c r="B3" t="s">
        <v>47</v>
      </c>
      <c r="E3" t="s">
        <v>48</v>
      </c>
      <c r="H3" t="s">
        <v>48</v>
      </c>
    </row>
    <row r="4" spans="1:11" x14ac:dyDescent="0.75">
      <c r="A4">
        <v>1991</v>
      </c>
      <c r="B4">
        <v>5022943</v>
      </c>
      <c r="C4">
        <v>6531238</v>
      </c>
      <c r="D4">
        <v>3862967</v>
      </c>
      <c r="E4">
        <v>294077</v>
      </c>
      <c r="F4">
        <v>361896</v>
      </c>
      <c r="G4">
        <v>238967</v>
      </c>
      <c r="H4">
        <v>191573</v>
      </c>
      <c r="I4">
        <v>0.44</v>
      </c>
      <c r="J4">
        <v>0.6</v>
      </c>
      <c r="K4">
        <v>0.32</v>
      </c>
    </row>
    <row r="5" spans="1:11" x14ac:dyDescent="0.75">
      <c r="A5">
        <v>1992</v>
      </c>
      <c r="B5">
        <v>3630255</v>
      </c>
      <c r="C5">
        <v>4574690</v>
      </c>
      <c r="D5">
        <v>2880796</v>
      </c>
      <c r="E5">
        <v>300530</v>
      </c>
      <c r="F5">
        <v>367206</v>
      </c>
      <c r="G5">
        <v>245962</v>
      </c>
      <c r="H5">
        <v>194408</v>
      </c>
      <c r="I5">
        <v>0.51</v>
      </c>
      <c r="J5">
        <v>0.65</v>
      </c>
      <c r="K5">
        <v>0.39</v>
      </c>
    </row>
    <row r="6" spans="1:11" x14ac:dyDescent="0.75">
      <c r="A6">
        <v>1993</v>
      </c>
      <c r="B6">
        <v>3060821</v>
      </c>
      <c r="C6">
        <v>3954675</v>
      </c>
      <c r="D6">
        <v>2369000</v>
      </c>
      <c r="E6">
        <v>284750</v>
      </c>
      <c r="F6">
        <v>346799</v>
      </c>
      <c r="G6">
        <v>233802</v>
      </c>
      <c r="H6">
        <v>185010</v>
      </c>
      <c r="I6">
        <v>0.56999999999999995</v>
      </c>
      <c r="J6">
        <v>0.74</v>
      </c>
      <c r="K6">
        <v>0.45</v>
      </c>
    </row>
    <row r="7" spans="1:11" x14ac:dyDescent="0.75">
      <c r="A7">
        <v>1994</v>
      </c>
      <c r="B7">
        <v>4514044</v>
      </c>
      <c r="C7">
        <v>5777413</v>
      </c>
      <c r="D7">
        <v>3526940</v>
      </c>
      <c r="E7">
        <v>225900</v>
      </c>
      <c r="F7">
        <v>274666</v>
      </c>
      <c r="G7">
        <v>185793</v>
      </c>
      <c r="H7">
        <v>172439</v>
      </c>
      <c r="I7">
        <v>0.6</v>
      </c>
      <c r="J7">
        <v>0.77</v>
      </c>
      <c r="K7">
        <v>0.47</v>
      </c>
    </row>
    <row r="8" spans="1:11" x14ac:dyDescent="0.75">
      <c r="A8">
        <v>1995</v>
      </c>
      <c r="B8">
        <v>4196456</v>
      </c>
      <c r="C8">
        <v>5299361</v>
      </c>
      <c r="D8">
        <v>3323087</v>
      </c>
      <c r="E8">
        <v>193972</v>
      </c>
      <c r="F8">
        <v>237118</v>
      </c>
      <c r="G8">
        <v>158677</v>
      </c>
      <c r="H8">
        <v>150820</v>
      </c>
      <c r="I8">
        <v>0.6</v>
      </c>
      <c r="J8">
        <v>0.79</v>
      </c>
      <c r="K8">
        <v>0.46</v>
      </c>
    </row>
    <row r="9" spans="1:11" x14ac:dyDescent="0.75">
      <c r="A9">
        <v>1996</v>
      </c>
      <c r="B9">
        <v>4185013</v>
      </c>
      <c r="C9">
        <v>5263477</v>
      </c>
      <c r="D9">
        <v>3327521</v>
      </c>
      <c r="E9">
        <v>133192</v>
      </c>
      <c r="F9">
        <v>160884</v>
      </c>
      <c r="G9">
        <v>110267</v>
      </c>
      <c r="H9">
        <v>121260</v>
      </c>
      <c r="I9">
        <v>0.66</v>
      </c>
      <c r="J9">
        <v>0.84</v>
      </c>
      <c r="K9">
        <v>0.51</v>
      </c>
    </row>
    <row r="10" spans="1:11" x14ac:dyDescent="0.75">
      <c r="A10">
        <v>1997</v>
      </c>
      <c r="B10">
        <v>3489204</v>
      </c>
      <c r="C10">
        <v>4466663</v>
      </c>
      <c r="D10">
        <v>2725647</v>
      </c>
      <c r="E10">
        <v>147001</v>
      </c>
      <c r="F10">
        <v>177132</v>
      </c>
      <c r="G10">
        <v>121995</v>
      </c>
      <c r="H10">
        <v>115585</v>
      </c>
      <c r="I10">
        <v>0.64</v>
      </c>
      <c r="J10">
        <v>0.81</v>
      </c>
      <c r="K10">
        <v>0.5</v>
      </c>
    </row>
    <row r="11" spans="1:11" x14ac:dyDescent="0.75">
      <c r="A11">
        <v>1998</v>
      </c>
      <c r="B11">
        <v>4590581</v>
      </c>
      <c r="C11">
        <v>5802791</v>
      </c>
      <c r="D11">
        <v>3631603</v>
      </c>
      <c r="E11">
        <v>118707</v>
      </c>
      <c r="F11">
        <v>141973</v>
      </c>
      <c r="G11">
        <v>99253</v>
      </c>
      <c r="H11">
        <v>107033</v>
      </c>
      <c r="I11">
        <v>0.62</v>
      </c>
      <c r="J11">
        <v>0.79</v>
      </c>
      <c r="K11">
        <v>0.48</v>
      </c>
    </row>
    <row r="12" spans="1:11" x14ac:dyDescent="0.75">
      <c r="A12">
        <v>1999</v>
      </c>
      <c r="B12">
        <v>4901369</v>
      </c>
      <c r="C12">
        <v>6158050</v>
      </c>
      <c r="D12">
        <v>3901140</v>
      </c>
      <c r="E12">
        <v>119183</v>
      </c>
      <c r="F12">
        <v>142657</v>
      </c>
      <c r="G12">
        <v>99572</v>
      </c>
      <c r="H12">
        <v>97234</v>
      </c>
      <c r="I12">
        <v>0.53</v>
      </c>
      <c r="J12">
        <v>0.68</v>
      </c>
      <c r="K12">
        <v>0.41</v>
      </c>
    </row>
    <row r="13" spans="1:11" x14ac:dyDescent="0.75">
      <c r="A13">
        <v>2000</v>
      </c>
      <c r="B13">
        <v>2993894</v>
      </c>
      <c r="C13">
        <v>3757179</v>
      </c>
      <c r="D13">
        <v>2385673</v>
      </c>
      <c r="E13">
        <v>123386</v>
      </c>
      <c r="F13">
        <v>147287</v>
      </c>
      <c r="G13">
        <v>103364</v>
      </c>
      <c r="H13">
        <v>118277</v>
      </c>
      <c r="I13">
        <v>0.56999999999999995</v>
      </c>
      <c r="J13">
        <v>0.72</v>
      </c>
      <c r="K13">
        <v>0.46</v>
      </c>
    </row>
    <row r="14" spans="1:11" x14ac:dyDescent="0.75">
      <c r="A14">
        <v>2001</v>
      </c>
      <c r="B14">
        <v>2757400</v>
      </c>
      <c r="C14">
        <v>3421131</v>
      </c>
      <c r="D14">
        <v>2222439</v>
      </c>
      <c r="E14">
        <v>136051</v>
      </c>
      <c r="F14">
        <v>160994</v>
      </c>
      <c r="G14">
        <v>114973</v>
      </c>
      <c r="H14">
        <v>105803</v>
      </c>
      <c r="I14">
        <v>0.6</v>
      </c>
      <c r="J14">
        <v>0.76</v>
      </c>
      <c r="K14">
        <v>0.48</v>
      </c>
    </row>
    <row r="15" spans="1:11" x14ac:dyDescent="0.75">
      <c r="A15">
        <v>2002</v>
      </c>
      <c r="B15">
        <v>2740576</v>
      </c>
      <c r="C15">
        <v>3410681</v>
      </c>
      <c r="D15">
        <v>2202127</v>
      </c>
      <c r="E15">
        <v>159982</v>
      </c>
      <c r="F15">
        <v>189145</v>
      </c>
      <c r="G15">
        <v>135316</v>
      </c>
      <c r="H15">
        <v>106189</v>
      </c>
      <c r="I15">
        <v>0.49</v>
      </c>
      <c r="J15">
        <v>0.62</v>
      </c>
      <c r="K15">
        <v>0.39</v>
      </c>
    </row>
    <row r="16" spans="1:11" x14ac:dyDescent="0.75">
      <c r="A16">
        <v>2003</v>
      </c>
      <c r="B16">
        <v>2956361</v>
      </c>
      <c r="C16">
        <v>3686924</v>
      </c>
      <c r="D16">
        <v>2370559</v>
      </c>
      <c r="E16">
        <v>129160</v>
      </c>
      <c r="F16">
        <v>153209</v>
      </c>
      <c r="G16">
        <v>108886</v>
      </c>
      <c r="H16">
        <v>78310</v>
      </c>
      <c r="I16">
        <v>0.45</v>
      </c>
      <c r="J16">
        <v>0.56999999999999995</v>
      </c>
      <c r="K16">
        <v>0.36</v>
      </c>
    </row>
    <row r="17" spans="1:11" x14ac:dyDescent="0.75">
      <c r="A17">
        <v>2004</v>
      </c>
      <c r="B17">
        <v>2064667</v>
      </c>
      <c r="C17">
        <v>2576004</v>
      </c>
      <c r="D17">
        <v>1654831</v>
      </c>
      <c r="E17">
        <v>133609</v>
      </c>
      <c r="F17">
        <v>158235</v>
      </c>
      <c r="G17">
        <v>112816</v>
      </c>
      <c r="H17">
        <v>76814</v>
      </c>
      <c r="I17">
        <v>0.5</v>
      </c>
      <c r="J17">
        <v>0.63</v>
      </c>
      <c r="K17">
        <v>0.39</v>
      </c>
    </row>
    <row r="18" spans="1:11" x14ac:dyDescent="0.75">
      <c r="A18">
        <v>2005</v>
      </c>
      <c r="B18">
        <v>1769476</v>
      </c>
      <c r="C18">
        <v>2204110</v>
      </c>
      <c r="D18">
        <v>1420549</v>
      </c>
      <c r="E18">
        <v>121380</v>
      </c>
      <c r="F18">
        <v>143394</v>
      </c>
      <c r="G18">
        <v>102745</v>
      </c>
      <c r="H18">
        <v>88404</v>
      </c>
      <c r="I18">
        <v>0.53</v>
      </c>
      <c r="J18">
        <v>0.66</v>
      </c>
      <c r="K18">
        <v>0.42</v>
      </c>
    </row>
    <row r="19" spans="1:11" x14ac:dyDescent="0.75">
      <c r="A19">
        <v>2006</v>
      </c>
      <c r="B19">
        <v>1361515</v>
      </c>
      <c r="C19">
        <v>1706499</v>
      </c>
      <c r="D19">
        <v>1086272</v>
      </c>
      <c r="E19">
        <v>133027</v>
      </c>
      <c r="F19">
        <v>157821</v>
      </c>
      <c r="G19">
        <v>112128</v>
      </c>
      <c r="H19">
        <v>88931</v>
      </c>
      <c r="I19">
        <v>0.48</v>
      </c>
      <c r="J19">
        <v>0.6</v>
      </c>
      <c r="K19">
        <v>0.38</v>
      </c>
    </row>
    <row r="20" spans="1:11" x14ac:dyDescent="0.75">
      <c r="A20">
        <v>2007</v>
      </c>
      <c r="B20">
        <v>1421277</v>
      </c>
      <c r="C20">
        <v>1779384</v>
      </c>
      <c r="D20">
        <v>1135240</v>
      </c>
      <c r="E20">
        <v>109135</v>
      </c>
      <c r="F20">
        <v>130132</v>
      </c>
      <c r="G20">
        <v>91526</v>
      </c>
      <c r="H20">
        <v>68180</v>
      </c>
      <c r="I20">
        <v>0.53</v>
      </c>
      <c r="J20">
        <v>0.67</v>
      </c>
      <c r="K20">
        <v>0.43</v>
      </c>
    </row>
    <row r="21" spans="1:11" x14ac:dyDescent="0.75">
      <c r="A21">
        <v>2008</v>
      </c>
      <c r="B21">
        <v>1169516</v>
      </c>
      <c r="C21">
        <v>1460655</v>
      </c>
      <c r="D21">
        <v>936407</v>
      </c>
      <c r="E21">
        <v>89005</v>
      </c>
      <c r="F21">
        <v>105604</v>
      </c>
      <c r="G21">
        <v>75015</v>
      </c>
      <c r="H21">
        <v>69576</v>
      </c>
      <c r="I21">
        <v>0.56999999999999995</v>
      </c>
      <c r="J21">
        <v>0.72</v>
      </c>
      <c r="K21">
        <v>0.46</v>
      </c>
    </row>
    <row r="22" spans="1:11" x14ac:dyDescent="0.75">
      <c r="A22">
        <v>2009</v>
      </c>
      <c r="B22">
        <v>1148604</v>
      </c>
      <c r="C22">
        <v>1430684</v>
      </c>
      <c r="D22">
        <v>922140</v>
      </c>
      <c r="E22">
        <v>79609</v>
      </c>
      <c r="F22">
        <v>93885</v>
      </c>
      <c r="G22">
        <v>67504</v>
      </c>
      <c r="H22">
        <v>67261</v>
      </c>
      <c r="I22">
        <v>0.52</v>
      </c>
      <c r="J22">
        <v>0.67</v>
      </c>
      <c r="K22">
        <v>0.41</v>
      </c>
    </row>
    <row r="23" spans="1:11" x14ac:dyDescent="0.75">
      <c r="A23">
        <v>2010</v>
      </c>
      <c r="B23">
        <v>1487230</v>
      </c>
      <c r="C23">
        <v>1852970</v>
      </c>
      <c r="D23">
        <v>1193680</v>
      </c>
      <c r="E23">
        <v>74031</v>
      </c>
      <c r="F23">
        <v>87026</v>
      </c>
      <c r="G23">
        <v>62977</v>
      </c>
      <c r="H23">
        <v>42214</v>
      </c>
      <c r="I23">
        <v>0.41</v>
      </c>
      <c r="J23">
        <v>0.52</v>
      </c>
      <c r="K23">
        <v>0.32</v>
      </c>
    </row>
    <row r="24" spans="1:11" x14ac:dyDescent="0.75">
      <c r="A24">
        <v>2011</v>
      </c>
      <c r="B24">
        <v>1359643</v>
      </c>
      <c r="C24">
        <v>1688048</v>
      </c>
      <c r="D24">
        <v>1095129</v>
      </c>
      <c r="E24">
        <v>69532</v>
      </c>
      <c r="F24">
        <v>82242</v>
      </c>
      <c r="G24">
        <v>58786</v>
      </c>
      <c r="H24">
        <v>27771</v>
      </c>
      <c r="I24">
        <v>0.32</v>
      </c>
      <c r="J24">
        <v>0.41</v>
      </c>
      <c r="K24">
        <v>0.25</v>
      </c>
    </row>
    <row r="25" spans="1:11" x14ac:dyDescent="0.75">
      <c r="A25">
        <v>2012</v>
      </c>
      <c r="B25">
        <v>1179901</v>
      </c>
      <c r="C25">
        <v>1471377</v>
      </c>
      <c r="D25">
        <v>946166</v>
      </c>
      <c r="E25">
        <v>72538</v>
      </c>
      <c r="F25">
        <v>85482</v>
      </c>
      <c r="G25">
        <v>61555</v>
      </c>
      <c r="H25">
        <v>38648</v>
      </c>
      <c r="I25">
        <v>0.38</v>
      </c>
      <c r="J25">
        <v>0.49</v>
      </c>
      <c r="K25">
        <v>0.28999999999999998</v>
      </c>
    </row>
    <row r="26" spans="1:11" x14ac:dyDescent="0.75">
      <c r="A26">
        <v>2013</v>
      </c>
      <c r="B26">
        <v>1685120</v>
      </c>
      <c r="C26">
        <v>2226013</v>
      </c>
      <c r="D26">
        <v>1275657</v>
      </c>
      <c r="E26">
        <v>80985</v>
      </c>
      <c r="F26">
        <v>95348</v>
      </c>
      <c r="G26">
        <v>68786</v>
      </c>
      <c r="H26">
        <v>43829</v>
      </c>
      <c r="I26">
        <v>0.4</v>
      </c>
      <c r="J26">
        <v>0.52</v>
      </c>
      <c r="K26">
        <v>0.31</v>
      </c>
    </row>
    <row r="27" spans="1:11" x14ac:dyDescent="0.75">
      <c r="A27">
        <v>2014</v>
      </c>
      <c r="B27">
        <v>1156414</v>
      </c>
      <c r="C27">
        <v>1470288</v>
      </c>
      <c r="D27">
        <v>909546</v>
      </c>
      <c r="E27">
        <v>83868</v>
      </c>
      <c r="F27">
        <v>99980</v>
      </c>
      <c r="G27">
        <v>70353</v>
      </c>
      <c r="H27">
        <v>37358</v>
      </c>
      <c r="I27">
        <v>0.35</v>
      </c>
      <c r="J27">
        <v>0.45</v>
      </c>
      <c r="K27">
        <v>0.27</v>
      </c>
    </row>
    <row r="28" spans="1:11" x14ac:dyDescent="0.75">
      <c r="A28">
        <v>2015</v>
      </c>
      <c r="B28">
        <v>940624</v>
      </c>
      <c r="C28">
        <v>1199933</v>
      </c>
      <c r="D28">
        <v>737352</v>
      </c>
      <c r="E28">
        <v>84718</v>
      </c>
      <c r="F28">
        <v>101573</v>
      </c>
      <c r="G28">
        <v>70660</v>
      </c>
      <c r="H28">
        <v>37491</v>
      </c>
      <c r="I28">
        <v>0.43</v>
      </c>
      <c r="J28">
        <v>0.54</v>
      </c>
      <c r="K28">
        <v>0.33</v>
      </c>
    </row>
    <row r="29" spans="1:11" x14ac:dyDescent="0.75">
      <c r="A29">
        <v>2016</v>
      </c>
      <c r="B29">
        <v>900718</v>
      </c>
      <c r="C29">
        <v>1178135</v>
      </c>
      <c r="D29">
        <v>688624</v>
      </c>
      <c r="E29">
        <v>80484</v>
      </c>
      <c r="F29">
        <v>96701</v>
      </c>
      <c r="G29">
        <v>66987</v>
      </c>
      <c r="H29">
        <v>51298</v>
      </c>
      <c r="I29">
        <v>0.48</v>
      </c>
      <c r="J29">
        <v>0.62</v>
      </c>
      <c r="K29">
        <v>0.38</v>
      </c>
    </row>
    <row r="30" spans="1:11" x14ac:dyDescent="0.75">
      <c r="A30">
        <v>2017</v>
      </c>
      <c r="B30">
        <v>969757</v>
      </c>
      <c r="C30">
        <v>1309003</v>
      </c>
      <c r="D30">
        <v>718431</v>
      </c>
      <c r="E30">
        <v>73684</v>
      </c>
      <c r="F30">
        <v>88832</v>
      </c>
      <c r="G30">
        <v>61120</v>
      </c>
      <c r="H30">
        <v>46340</v>
      </c>
      <c r="I30">
        <v>0.5</v>
      </c>
      <c r="J30">
        <v>0.67</v>
      </c>
      <c r="K30">
        <v>0.38</v>
      </c>
    </row>
    <row r="31" spans="1:11" x14ac:dyDescent="0.75">
      <c r="A31">
        <v>2018</v>
      </c>
      <c r="B31">
        <v>810280</v>
      </c>
      <c r="C31">
        <v>1168633</v>
      </c>
      <c r="D31">
        <v>561813</v>
      </c>
      <c r="E31">
        <v>62561</v>
      </c>
      <c r="F31">
        <v>78634</v>
      </c>
      <c r="G31">
        <v>49773</v>
      </c>
      <c r="H31">
        <v>41058</v>
      </c>
      <c r="I31">
        <v>0.48</v>
      </c>
      <c r="J31">
        <v>0.66</v>
      </c>
      <c r="K31">
        <v>0.35</v>
      </c>
    </row>
    <row r="32" spans="1:11" x14ac:dyDescent="0.75">
      <c r="A32">
        <v>2019</v>
      </c>
      <c r="B32">
        <v>676518</v>
      </c>
      <c r="C32">
        <v>1080977</v>
      </c>
      <c r="D32">
        <v>423391</v>
      </c>
      <c r="E32">
        <v>57841</v>
      </c>
      <c r="F32">
        <v>77703</v>
      </c>
      <c r="G32">
        <v>43056</v>
      </c>
      <c r="H32">
        <v>25420</v>
      </c>
      <c r="I32">
        <v>0.28999999999999998</v>
      </c>
      <c r="J32">
        <v>0.41</v>
      </c>
      <c r="K32">
        <v>0.2</v>
      </c>
    </row>
    <row r="33" spans="1:11" x14ac:dyDescent="0.75">
      <c r="A33">
        <v>2020</v>
      </c>
      <c r="B33">
        <v>582158</v>
      </c>
      <c r="C33">
        <v>1148633</v>
      </c>
      <c r="D33">
        <v>295053</v>
      </c>
      <c r="E33">
        <v>58434</v>
      </c>
      <c r="F33">
        <v>81834</v>
      </c>
      <c r="G33">
        <v>41725</v>
      </c>
      <c r="H33">
        <v>22130</v>
      </c>
      <c r="I33">
        <v>0.19</v>
      </c>
      <c r="J33">
        <v>0.3</v>
      </c>
      <c r="K33">
        <v>0.12</v>
      </c>
    </row>
    <row r="34" spans="1:11" x14ac:dyDescent="0.75">
      <c r="A34">
        <v>2021</v>
      </c>
      <c r="B34" t="s">
        <v>49</v>
      </c>
      <c r="E34" t="s">
        <v>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7" workbookViewId="0">
      <selection activeCell="D31" sqref="D31"/>
    </sheetView>
  </sheetViews>
  <sheetFormatPr defaultRowHeight="14.15" x14ac:dyDescent="0.75"/>
  <sheetData>
    <row r="1" spans="1:5" x14ac:dyDescent="0.75">
      <c r="A1" t="s">
        <v>32</v>
      </c>
      <c r="B1">
        <v>0.31</v>
      </c>
      <c r="C1" t="s">
        <v>33</v>
      </c>
      <c r="D1">
        <v>150000</v>
      </c>
    </row>
    <row r="4" spans="1:5" x14ac:dyDescent="0.75">
      <c r="A4" t="s">
        <v>10</v>
      </c>
      <c r="B4" t="s">
        <v>30</v>
      </c>
      <c r="C4" t="s">
        <v>34</v>
      </c>
      <c r="D4" t="s">
        <v>31</v>
      </c>
      <c r="E4" t="s">
        <v>51</v>
      </c>
    </row>
    <row r="5" spans="1:5" x14ac:dyDescent="0.75">
      <c r="A5">
        <v>1997</v>
      </c>
      <c r="B5">
        <v>0.64</v>
      </c>
      <c r="C5" s="10">
        <f>B5/$B$1</f>
        <v>2.064516129032258</v>
      </c>
      <c r="D5">
        <v>147001</v>
      </c>
      <c r="E5" s="10">
        <f>D5/$D$1</f>
        <v>0.98000666666666669</v>
      </c>
    </row>
    <row r="6" spans="1:5" x14ac:dyDescent="0.75">
      <c r="A6">
        <v>1998</v>
      </c>
      <c r="B6">
        <v>0.62</v>
      </c>
      <c r="C6" s="10">
        <f t="shared" ref="C6:C28" si="0">B6/$B$1</f>
        <v>2</v>
      </c>
      <c r="D6">
        <v>118707</v>
      </c>
      <c r="E6" s="10">
        <f t="shared" ref="E6:E28" si="1">D6/$D$1</f>
        <v>0.79137999999999997</v>
      </c>
    </row>
    <row r="7" spans="1:5" x14ac:dyDescent="0.75">
      <c r="A7">
        <v>1999</v>
      </c>
      <c r="B7">
        <v>0.53</v>
      </c>
      <c r="C7" s="10">
        <f t="shared" si="0"/>
        <v>1.7096774193548387</v>
      </c>
      <c r="D7">
        <v>119183</v>
      </c>
      <c r="E7" s="10">
        <f t="shared" si="1"/>
        <v>0.79455333333333333</v>
      </c>
    </row>
    <row r="8" spans="1:5" x14ac:dyDescent="0.75">
      <c r="A8">
        <v>2000</v>
      </c>
      <c r="B8">
        <v>0.56999999999999995</v>
      </c>
      <c r="C8" s="10">
        <f t="shared" si="0"/>
        <v>1.8387096774193548</v>
      </c>
      <c r="D8">
        <v>123386</v>
      </c>
      <c r="E8" s="10">
        <f t="shared" si="1"/>
        <v>0.82257333333333338</v>
      </c>
    </row>
    <row r="9" spans="1:5" x14ac:dyDescent="0.75">
      <c r="A9">
        <v>2001</v>
      </c>
      <c r="B9">
        <v>0.6</v>
      </c>
      <c r="C9" s="10">
        <f t="shared" si="0"/>
        <v>1.9354838709677418</v>
      </c>
      <c r="D9">
        <v>136051</v>
      </c>
      <c r="E9" s="10">
        <f t="shared" si="1"/>
        <v>0.90700666666666663</v>
      </c>
    </row>
    <row r="10" spans="1:5" x14ac:dyDescent="0.75">
      <c r="A10">
        <v>2002</v>
      </c>
      <c r="B10">
        <v>0.49</v>
      </c>
      <c r="C10" s="10">
        <f t="shared" si="0"/>
        <v>1.5806451612903225</v>
      </c>
      <c r="D10">
        <v>159982</v>
      </c>
      <c r="E10" s="10">
        <f t="shared" si="1"/>
        <v>1.0665466666666668</v>
      </c>
    </row>
    <row r="11" spans="1:5" x14ac:dyDescent="0.75">
      <c r="A11">
        <v>2003</v>
      </c>
      <c r="B11">
        <v>0.45</v>
      </c>
      <c r="C11" s="10">
        <f t="shared" si="0"/>
        <v>1.4516129032258065</v>
      </c>
      <c r="D11">
        <v>129160</v>
      </c>
      <c r="E11" s="10">
        <f t="shared" si="1"/>
        <v>0.86106666666666665</v>
      </c>
    </row>
    <row r="12" spans="1:5" x14ac:dyDescent="0.75">
      <c r="A12">
        <v>2004</v>
      </c>
      <c r="B12">
        <v>0.5</v>
      </c>
      <c r="C12" s="10">
        <f t="shared" si="0"/>
        <v>1.6129032258064517</v>
      </c>
      <c r="D12">
        <v>133609</v>
      </c>
      <c r="E12" s="10">
        <f t="shared" si="1"/>
        <v>0.89072666666666667</v>
      </c>
    </row>
    <row r="13" spans="1:5" x14ac:dyDescent="0.75">
      <c r="A13">
        <v>2005</v>
      </c>
      <c r="B13">
        <v>0.53</v>
      </c>
      <c r="C13" s="10">
        <f t="shared" si="0"/>
        <v>1.7096774193548387</v>
      </c>
      <c r="D13">
        <v>121380</v>
      </c>
      <c r="E13" s="10">
        <f t="shared" si="1"/>
        <v>0.80920000000000003</v>
      </c>
    </row>
    <row r="14" spans="1:5" x14ac:dyDescent="0.75">
      <c r="A14">
        <v>2006</v>
      </c>
      <c r="B14">
        <v>0.48</v>
      </c>
      <c r="C14" s="10">
        <f t="shared" si="0"/>
        <v>1.5483870967741935</v>
      </c>
      <c r="D14">
        <v>133027</v>
      </c>
      <c r="E14" s="10">
        <f t="shared" si="1"/>
        <v>0.88684666666666667</v>
      </c>
    </row>
    <row r="15" spans="1:5" x14ac:dyDescent="0.75">
      <c r="A15">
        <v>2007</v>
      </c>
      <c r="B15">
        <v>0.53</v>
      </c>
      <c r="C15" s="10">
        <f t="shared" si="0"/>
        <v>1.7096774193548387</v>
      </c>
      <c r="D15">
        <v>109135</v>
      </c>
      <c r="E15" s="10">
        <f t="shared" si="1"/>
        <v>0.72756666666666669</v>
      </c>
    </row>
    <row r="16" spans="1:5" x14ac:dyDescent="0.75">
      <c r="A16">
        <v>2008</v>
      </c>
      <c r="B16">
        <v>0.56999999999999995</v>
      </c>
      <c r="C16" s="10">
        <f t="shared" si="0"/>
        <v>1.8387096774193548</v>
      </c>
      <c r="D16">
        <v>89005</v>
      </c>
      <c r="E16" s="10">
        <f t="shared" si="1"/>
        <v>0.59336666666666671</v>
      </c>
    </row>
    <row r="17" spans="1:9" x14ac:dyDescent="0.75">
      <c r="A17">
        <v>2009</v>
      </c>
      <c r="B17">
        <v>0.52</v>
      </c>
      <c r="C17" s="10">
        <f t="shared" si="0"/>
        <v>1.6774193548387097</v>
      </c>
      <c r="D17">
        <v>79609</v>
      </c>
      <c r="E17" s="10">
        <f t="shared" si="1"/>
        <v>0.53072666666666668</v>
      </c>
    </row>
    <row r="18" spans="1:9" x14ac:dyDescent="0.75">
      <c r="A18">
        <v>2010</v>
      </c>
      <c r="B18">
        <v>0.41</v>
      </c>
      <c r="C18" s="10">
        <f t="shared" si="0"/>
        <v>1.3225806451612903</v>
      </c>
      <c r="D18">
        <v>74031</v>
      </c>
      <c r="E18" s="10">
        <f t="shared" si="1"/>
        <v>0.49353999999999998</v>
      </c>
    </row>
    <row r="19" spans="1:9" x14ac:dyDescent="0.75">
      <c r="A19">
        <v>2011</v>
      </c>
      <c r="B19">
        <v>0.32</v>
      </c>
      <c r="C19" s="10">
        <f t="shared" si="0"/>
        <v>1.032258064516129</v>
      </c>
      <c r="D19">
        <v>69532</v>
      </c>
      <c r="E19" s="10">
        <f t="shared" si="1"/>
        <v>0.46354666666666666</v>
      </c>
      <c r="H19" t="s">
        <v>37</v>
      </c>
      <c r="I19" t="s">
        <v>38</v>
      </c>
    </row>
    <row r="20" spans="1:9" x14ac:dyDescent="0.75">
      <c r="A20">
        <v>2012</v>
      </c>
      <c r="B20">
        <v>0.38</v>
      </c>
      <c r="C20" s="10">
        <f t="shared" si="0"/>
        <v>1.2258064516129032</v>
      </c>
      <c r="D20">
        <v>72538</v>
      </c>
      <c r="E20" s="10">
        <f t="shared" si="1"/>
        <v>0.48358666666666666</v>
      </c>
      <c r="H20">
        <v>1997</v>
      </c>
      <c r="I20">
        <v>1</v>
      </c>
    </row>
    <row r="21" spans="1:9" x14ac:dyDescent="0.75">
      <c r="A21">
        <v>2013</v>
      </c>
      <c r="B21">
        <v>0.4</v>
      </c>
      <c r="C21" s="10">
        <f t="shared" si="0"/>
        <v>1.2903225806451615</v>
      </c>
      <c r="D21">
        <v>80985</v>
      </c>
      <c r="E21" s="10">
        <f t="shared" si="1"/>
        <v>0.53990000000000005</v>
      </c>
      <c r="H21">
        <v>2020</v>
      </c>
      <c r="I21">
        <v>1</v>
      </c>
    </row>
    <row r="22" spans="1:9" x14ac:dyDescent="0.75">
      <c r="A22">
        <v>2014</v>
      </c>
      <c r="B22">
        <v>0.35</v>
      </c>
      <c r="C22" s="10">
        <f t="shared" si="0"/>
        <v>1.129032258064516</v>
      </c>
      <c r="D22">
        <v>83868</v>
      </c>
      <c r="E22" s="10">
        <f t="shared" si="1"/>
        <v>0.55911999999999995</v>
      </c>
    </row>
    <row r="23" spans="1:9" x14ac:dyDescent="0.75">
      <c r="A23">
        <v>2015</v>
      </c>
      <c r="B23">
        <v>0.43</v>
      </c>
      <c r="C23" s="10">
        <f t="shared" si="0"/>
        <v>1.3870967741935483</v>
      </c>
      <c r="D23">
        <v>84718</v>
      </c>
      <c r="E23" s="10">
        <f t="shared" si="1"/>
        <v>0.56478666666666666</v>
      </c>
    </row>
    <row r="24" spans="1:9" x14ac:dyDescent="0.75">
      <c r="A24">
        <v>2016</v>
      </c>
      <c r="B24">
        <v>0.48</v>
      </c>
      <c r="C24" s="10">
        <f t="shared" si="0"/>
        <v>1.5483870967741935</v>
      </c>
      <c r="D24">
        <v>80484</v>
      </c>
      <c r="E24" s="10">
        <f t="shared" si="1"/>
        <v>0.53656000000000004</v>
      </c>
    </row>
    <row r="25" spans="1:9" x14ac:dyDescent="0.75">
      <c r="A25">
        <v>2017</v>
      </c>
      <c r="B25">
        <v>0.5</v>
      </c>
      <c r="C25" s="10">
        <f t="shared" si="0"/>
        <v>1.6129032258064517</v>
      </c>
      <c r="D25">
        <v>73684</v>
      </c>
      <c r="E25" s="10">
        <f t="shared" si="1"/>
        <v>0.49122666666666664</v>
      </c>
    </row>
    <row r="26" spans="1:9" x14ac:dyDescent="0.75">
      <c r="A26">
        <v>2018</v>
      </c>
      <c r="B26">
        <v>0.48</v>
      </c>
      <c r="C26" s="10">
        <f t="shared" si="0"/>
        <v>1.5483870967741935</v>
      </c>
      <c r="D26">
        <v>62561</v>
      </c>
      <c r="E26" s="10">
        <f t="shared" si="1"/>
        <v>0.41707333333333335</v>
      </c>
    </row>
    <row r="27" spans="1:9" x14ac:dyDescent="0.75">
      <c r="A27">
        <v>2019</v>
      </c>
      <c r="B27">
        <v>0.28999999999999998</v>
      </c>
      <c r="C27" s="10">
        <f t="shared" si="0"/>
        <v>0.93548387096774188</v>
      </c>
      <c r="D27">
        <v>57841</v>
      </c>
      <c r="E27" s="10">
        <f t="shared" si="1"/>
        <v>0.38560666666666665</v>
      </c>
    </row>
    <row r="28" spans="1:9" x14ac:dyDescent="0.75">
      <c r="A28">
        <v>2020</v>
      </c>
      <c r="B28">
        <v>0.19</v>
      </c>
      <c r="C28" s="10">
        <f t="shared" si="0"/>
        <v>0.61290322580645162</v>
      </c>
      <c r="D28">
        <v>58434</v>
      </c>
      <c r="E28" s="10">
        <f t="shared" si="1"/>
        <v>0.38956000000000002</v>
      </c>
    </row>
    <row r="30" spans="1:9" x14ac:dyDescent="0.75">
      <c r="D30">
        <f>D28/D5</f>
        <v>0.39750749994897994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M17" sqref="M17"/>
    </sheetView>
  </sheetViews>
  <sheetFormatPr defaultRowHeight="14.15" x14ac:dyDescent="0.75"/>
  <sheetData>
    <row r="1" spans="1:13" x14ac:dyDescent="0.75">
      <c r="A1" t="s">
        <v>10</v>
      </c>
      <c r="B1" t="s">
        <v>11</v>
      </c>
      <c r="E1" t="s">
        <v>31</v>
      </c>
      <c r="H1" t="s">
        <v>19</v>
      </c>
      <c r="I1" t="s">
        <v>20</v>
      </c>
      <c r="J1" t="s">
        <v>41</v>
      </c>
      <c r="M1" t="s">
        <v>54</v>
      </c>
    </row>
    <row r="2" spans="1:13" x14ac:dyDescent="0.75">
      <c r="B2" t="s">
        <v>52</v>
      </c>
      <c r="C2" t="s">
        <v>43</v>
      </c>
      <c r="D2" t="s">
        <v>44</v>
      </c>
      <c r="E2" t="s">
        <v>31</v>
      </c>
      <c r="F2" t="s">
        <v>43</v>
      </c>
      <c r="G2" t="s">
        <v>44</v>
      </c>
      <c r="J2" t="s">
        <v>53</v>
      </c>
      <c r="K2" t="s">
        <v>43</v>
      </c>
      <c r="L2" t="s">
        <v>44</v>
      </c>
    </row>
    <row r="3" spans="1:13" x14ac:dyDescent="0.75">
      <c r="A3">
        <v>1999</v>
      </c>
      <c r="B3">
        <v>50839</v>
      </c>
      <c r="C3">
        <v>70771</v>
      </c>
      <c r="D3">
        <v>36520</v>
      </c>
      <c r="E3">
        <v>4580</v>
      </c>
      <c r="F3">
        <v>5666</v>
      </c>
      <c r="G3">
        <v>3702</v>
      </c>
      <c r="H3">
        <v>3406</v>
      </c>
      <c r="I3">
        <v>2313</v>
      </c>
      <c r="J3">
        <v>1.02</v>
      </c>
      <c r="K3">
        <v>1.26</v>
      </c>
      <c r="L3">
        <v>0.83</v>
      </c>
      <c r="M3">
        <f>H3+I3</f>
        <v>5719</v>
      </c>
    </row>
    <row r="4" spans="1:13" x14ac:dyDescent="0.75">
      <c r="A4">
        <v>2000</v>
      </c>
      <c r="B4">
        <v>46637</v>
      </c>
      <c r="C4">
        <v>63250</v>
      </c>
      <c r="D4">
        <v>34387</v>
      </c>
      <c r="E4">
        <v>5161</v>
      </c>
      <c r="F4">
        <v>6229</v>
      </c>
      <c r="G4">
        <v>4277</v>
      </c>
      <c r="H4">
        <v>3935</v>
      </c>
      <c r="I4">
        <v>2313</v>
      </c>
      <c r="J4">
        <v>1.04</v>
      </c>
      <c r="K4">
        <v>1.23</v>
      </c>
      <c r="L4">
        <v>0.87</v>
      </c>
      <c r="M4">
        <f t="shared" ref="M4:M24" si="0">H4+I4</f>
        <v>6248</v>
      </c>
    </row>
    <row r="5" spans="1:13" x14ac:dyDescent="0.75">
      <c r="A5">
        <v>2001</v>
      </c>
      <c r="B5">
        <v>24938</v>
      </c>
      <c r="C5">
        <v>34072</v>
      </c>
      <c r="D5">
        <v>18253</v>
      </c>
      <c r="E5">
        <v>5906</v>
      </c>
      <c r="F5">
        <v>7159</v>
      </c>
      <c r="G5">
        <v>4872</v>
      </c>
      <c r="H5">
        <v>4054</v>
      </c>
      <c r="I5">
        <v>2313</v>
      </c>
      <c r="J5">
        <v>0.98</v>
      </c>
      <c r="K5">
        <v>1.1599999999999999</v>
      </c>
      <c r="L5">
        <v>0.83</v>
      </c>
      <c r="M5">
        <f t="shared" si="0"/>
        <v>6367</v>
      </c>
    </row>
    <row r="6" spans="1:13" x14ac:dyDescent="0.75">
      <c r="A6">
        <v>2002</v>
      </c>
      <c r="B6">
        <v>40845</v>
      </c>
      <c r="C6">
        <v>58564</v>
      </c>
      <c r="D6">
        <v>28488</v>
      </c>
      <c r="E6">
        <v>6054</v>
      </c>
      <c r="F6">
        <v>7365</v>
      </c>
      <c r="G6">
        <v>4976</v>
      </c>
      <c r="H6">
        <v>3939</v>
      </c>
      <c r="I6">
        <v>4357</v>
      </c>
      <c r="J6">
        <v>0.93</v>
      </c>
      <c r="K6">
        <v>1.1100000000000001</v>
      </c>
      <c r="L6">
        <v>0.78</v>
      </c>
      <c r="M6">
        <f t="shared" si="0"/>
        <v>8296</v>
      </c>
    </row>
    <row r="7" spans="1:13" x14ac:dyDescent="0.75">
      <c r="A7">
        <v>2003</v>
      </c>
      <c r="B7">
        <v>22591</v>
      </c>
      <c r="C7">
        <v>30719</v>
      </c>
      <c r="D7">
        <v>16613</v>
      </c>
      <c r="E7">
        <v>5444</v>
      </c>
      <c r="F7">
        <v>6504</v>
      </c>
      <c r="G7">
        <v>4557</v>
      </c>
      <c r="H7">
        <v>3618</v>
      </c>
      <c r="I7">
        <v>2004</v>
      </c>
      <c r="J7">
        <v>0.82</v>
      </c>
      <c r="K7">
        <v>0.98</v>
      </c>
      <c r="L7">
        <v>0.69</v>
      </c>
      <c r="M7">
        <f t="shared" si="0"/>
        <v>5622</v>
      </c>
    </row>
    <row r="8" spans="1:13" x14ac:dyDescent="0.75">
      <c r="A8">
        <v>2004</v>
      </c>
      <c r="B8">
        <v>29123</v>
      </c>
      <c r="C8">
        <v>39402</v>
      </c>
      <c r="D8">
        <v>21526</v>
      </c>
      <c r="E8">
        <v>4940</v>
      </c>
      <c r="F8">
        <v>5840</v>
      </c>
      <c r="G8">
        <v>4179</v>
      </c>
      <c r="H8">
        <v>2766</v>
      </c>
      <c r="I8">
        <v>1369</v>
      </c>
      <c r="J8">
        <v>0.77</v>
      </c>
      <c r="K8">
        <v>0.92</v>
      </c>
      <c r="L8">
        <v>0.64</v>
      </c>
      <c r="M8">
        <f t="shared" si="0"/>
        <v>4135</v>
      </c>
    </row>
    <row r="9" spans="1:13" x14ac:dyDescent="0.75">
      <c r="A9">
        <v>2005</v>
      </c>
      <c r="B9">
        <v>24237</v>
      </c>
      <c r="C9">
        <v>32790</v>
      </c>
      <c r="D9">
        <v>17916</v>
      </c>
      <c r="E9">
        <v>4637</v>
      </c>
      <c r="F9">
        <v>5472</v>
      </c>
      <c r="G9">
        <v>3929</v>
      </c>
      <c r="H9">
        <v>2354</v>
      </c>
      <c r="I9">
        <v>1197</v>
      </c>
      <c r="J9">
        <v>0.76</v>
      </c>
      <c r="K9">
        <v>0.92</v>
      </c>
      <c r="L9">
        <v>0.62</v>
      </c>
      <c r="M9">
        <f t="shared" si="0"/>
        <v>3551</v>
      </c>
    </row>
    <row r="10" spans="1:13" x14ac:dyDescent="0.75">
      <c r="A10">
        <v>2006</v>
      </c>
      <c r="B10">
        <v>16214</v>
      </c>
      <c r="C10">
        <v>23056</v>
      </c>
      <c r="D10">
        <v>11403</v>
      </c>
      <c r="E10">
        <v>4574</v>
      </c>
      <c r="F10">
        <v>5450</v>
      </c>
      <c r="G10">
        <v>3839</v>
      </c>
      <c r="H10">
        <v>2580</v>
      </c>
      <c r="I10">
        <v>1770</v>
      </c>
      <c r="J10">
        <v>0.8</v>
      </c>
      <c r="K10">
        <v>0.97</v>
      </c>
      <c r="L10">
        <v>0.67</v>
      </c>
      <c r="M10">
        <f t="shared" si="0"/>
        <v>4350</v>
      </c>
    </row>
    <row r="11" spans="1:13" x14ac:dyDescent="0.75">
      <c r="A11">
        <v>2007</v>
      </c>
      <c r="B11">
        <v>18634</v>
      </c>
      <c r="C11">
        <v>25343</v>
      </c>
      <c r="D11">
        <v>13701</v>
      </c>
      <c r="E11">
        <v>4074</v>
      </c>
      <c r="F11">
        <v>4839</v>
      </c>
      <c r="G11">
        <v>3430</v>
      </c>
      <c r="H11">
        <v>2691</v>
      </c>
      <c r="I11">
        <v>1191</v>
      </c>
      <c r="J11">
        <v>0.8</v>
      </c>
      <c r="K11">
        <v>0.96</v>
      </c>
      <c r="L11">
        <v>0.66</v>
      </c>
      <c r="M11">
        <f t="shared" si="0"/>
        <v>3882</v>
      </c>
    </row>
    <row r="12" spans="1:13" x14ac:dyDescent="0.75">
      <c r="A12">
        <v>2008</v>
      </c>
      <c r="B12">
        <v>23208</v>
      </c>
      <c r="C12">
        <v>32248</v>
      </c>
      <c r="D12">
        <v>16702</v>
      </c>
      <c r="E12">
        <v>3749</v>
      </c>
      <c r="F12">
        <v>4443</v>
      </c>
      <c r="G12">
        <v>3163</v>
      </c>
      <c r="H12">
        <v>2028</v>
      </c>
      <c r="I12">
        <v>1902</v>
      </c>
      <c r="J12">
        <v>0.82</v>
      </c>
      <c r="K12">
        <v>0.98</v>
      </c>
      <c r="L12">
        <v>0.68</v>
      </c>
      <c r="M12">
        <f t="shared" si="0"/>
        <v>3930</v>
      </c>
    </row>
    <row r="13" spans="1:13" x14ac:dyDescent="0.75">
      <c r="A13">
        <v>2009</v>
      </c>
      <c r="B13">
        <v>23430</v>
      </c>
      <c r="C13">
        <v>31626</v>
      </c>
      <c r="D13">
        <v>17358</v>
      </c>
      <c r="E13">
        <v>3573</v>
      </c>
      <c r="F13">
        <v>4241</v>
      </c>
      <c r="G13">
        <v>3010</v>
      </c>
      <c r="H13">
        <v>1635</v>
      </c>
      <c r="I13">
        <v>1448</v>
      </c>
      <c r="J13">
        <v>0.76</v>
      </c>
      <c r="K13">
        <v>0.92</v>
      </c>
      <c r="L13">
        <v>0.63</v>
      </c>
      <c r="M13">
        <f t="shared" si="0"/>
        <v>3083</v>
      </c>
    </row>
    <row r="14" spans="1:13" x14ac:dyDescent="0.75">
      <c r="A14">
        <v>2010</v>
      </c>
      <c r="B14">
        <v>35041</v>
      </c>
      <c r="C14">
        <v>48053</v>
      </c>
      <c r="D14">
        <v>25552</v>
      </c>
      <c r="E14">
        <v>3695</v>
      </c>
      <c r="F14">
        <v>4370</v>
      </c>
      <c r="G14">
        <v>3125</v>
      </c>
      <c r="H14">
        <v>1570</v>
      </c>
      <c r="I14">
        <v>1489</v>
      </c>
      <c r="J14">
        <v>0.69</v>
      </c>
      <c r="K14">
        <v>0.85</v>
      </c>
      <c r="L14">
        <v>0.56000000000000005</v>
      </c>
      <c r="M14">
        <f t="shared" si="0"/>
        <v>3059</v>
      </c>
    </row>
    <row r="15" spans="1:13" x14ac:dyDescent="0.75">
      <c r="A15">
        <v>2011</v>
      </c>
      <c r="B15">
        <v>37150</v>
      </c>
      <c r="C15">
        <v>50414</v>
      </c>
      <c r="D15">
        <v>27376</v>
      </c>
      <c r="E15">
        <v>4311</v>
      </c>
      <c r="F15">
        <v>5110</v>
      </c>
      <c r="G15">
        <v>3637</v>
      </c>
      <c r="H15">
        <v>1584</v>
      </c>
      <c r="I15">
        <v>2045</v>
      </c>
      <c r="J15">
        <v>0.68</v>
      </c>
      <c r="K15">
        <v>0.86</v>
      </c>
      <c r="L15">
        <v>0.54</v>
      </c>
      <c r="M15">
        <f t="shared" si="0"/>
        <v>3629</v>
      </c>
    </row>
    <row r="16" spans="1:13" x14ac:dyDescent="0.75">
      <c r="A16">
        <v>2012</v>
      </c>
      <c r="B16">
        <v>35190</v>
      </c>
      <c r="C16">
        <v>48489</v>
      </c>
      <c r="D16">
        <v>25539</v>
      </c>
      <c r="E16">
        <v>5033</v>
      </c>
      <c r="F16">
        <v>5998</v>
      </c>
      <c r="G16">
        <v>4222</v>
      </c>
      <c r="H16">
        <v>1845</v>
      </c>
      <c r="I16">
        <v>1351</v>
      </c>
      <c r="J16">
        <v>0.52</v>
      </c>
      <c r="K16">
        <v>0.68</v>
      </c>
      <c r="L16">
        <v>0.4</v>
      </c>
      <c r="M16">
        <f t="shared" si="0"/>
        <v>3196</v>
      </c>
    </row>
    <row r="17" spans="1:13" x14ac:dyDescent="0.75">
      <c r="A17">
        <v>2013</v>
      </c>
      <c r="B17">
        <v>29435</v>
      </c>
      <c r="C17">
        <v>39990</v>
      </c>
      <c r="D17">
        <v>21665</v>
      </c>
      <c r="E17">
        <v>6090</v>
      </c>
      <c r="F17">
        <v>7270</v>
      </c>
      <c r="G17">
        <v>5101</v>
      </c>
      <c r="H17">
        <v>1956</v>
      </c>
      <c r="I17">
        <v>1638</v>
      </c>
      <c r="J17">
        <v>0.46</v>
      </c>
      <c r="K17">
        <v>0.61</v>
      </c>
      <c r="L17">
        <v>0.35</v>
      </c>
      <c r="M17">
        <f t="shared" si="0"/>
        <v>3594</v>
      </c>
    </row>
    <row r="18" spans="1:13" x14ac:dyDescent="0.75">
      <c r="A18">
        <v>2014</v>
      </c>
      <c r="B18">
        <v>24039</v>
      </c>
      <c r="C18">
        <v>33602</v>
      </c>
      <c r="D18">
        <v>17197</v>
      </c>
      <c r="E18">
        <v>6987</v>
      </c>
      <c r="F18">
        <v>8400</v>
      </c>
      <c r="G18">
        <v>5812</v>
      </c>
      <c r="H18">
        <v>1931</v>
      </c>
      <c r="I18">
        <v>1946</v>
      </c>
      <c r="J18">
        <v>0.42</v>
      </c>
      <c r="K18">
        <v>0.56000000000000005</v>
      </c>
      <c r="L18">
        <v>0.32</v>
      </c>
      <c r="M18">
        <f t="shared" si="0"/>
        <v>3877</v>
      </c>
    </row>
    <row r="19" spans="1:13" x14ac:dyDescent="0.75">
      <c r="A19">
        <v>2015</v>
      </c>
      <c r="B19">
        <v>26038</v>
      </c>
      <c r="C19">
        <v>35711</v>
      </c>
      <c r="D19">
        <v>18985</v>
      </c>
      <c r="E19">
        <v>7616</v>
      </c>
      <c r="F19">
        <v>9253</v>
      </c>
      <c r="G19">
        <v>6268</v>
      </c>
      <c r="H19">
        <v>2687</v>
      </c>
      <c r="I19">
        <v>1021</v>
      </c>
      <c r="J19">
        <v>0.4</v>
      </c>
      <c r="K19">
        <v>0.54</v>
      </c>
      <c r="L19">
        <v>0.31</v>
      </c>
      <c r="M19">
        <f t="shared" si="0"/>
        <v>3708</v>
      </c>
    </row>
    <row r="20" spans="1:13" x14ac:dyDescent="0.75">
      <c r="A20">
        <v>2016</v>
      </c>
      <c r="B20">
        <v>34988</v>
      </c>
      <c r="C20">
        <v>48155</v>
      </c>
      <c r="D20">
        <v>25421</v>
      </c>
      <c r="E20">
        <v>8223</v>
      </c>
      <c r="F20">
        <v>10125</v>
      </c>
      <c r="G20">
        <v>6678</v>
      </c>
      <c r="H20">
        <v>3020</v>
      </c>
      <c r="I20">
        <v>1501</v>
      </c>
      <c r="J20">
        <v>0.42</v>
      </c>
      <c r="K20">
        <v>0.55000000000000004</v>
      </c>
      <c r="L20">
        <v>0.32</v>
      </c>
      <c r="M20">
        <f t="shared" si="0"/>
        <v>4521</v>
      </c>
    </row>
    <row r="21" spans="1:13" x14ac:dyDescent="0.75">
      <c r="A21">
        <v>2017</v>
      </c>
      <c r="B21">
        <v>62277</v>
      </c>
      <c r="C21">
        <v>87200</v>
      </c>
      <c r="D21">
        <v>44478</v>
      </c>
      <c r="E21">
        <v>9035</v>
      </c>
      <c r="F21">
        <v>11277</v>
      </c>
      <c r="G21">
        <v>7239</v>
      </c>
      <c r="H21">
        <v>3247</v>
      </c>
      <c r="I21">
        <v>778</v>
      </c>
      <c r="J21">
        <v>0.38</v>
      </c>
      <c r="K21">
        <v>0.51</v>
      </c>
      <c r="L21">
        <v>0.28000000000000003</v>
      </c>
      <c r="M21">
        <f t="shared" si="0"/>
        <v>4025</v>
      </c>
    </row>
    <row r="22" spans="1:13" x14ac:dyDescent="0.75">
      <c r="A22">
        <v>2018</v>
      </c>
      <c r="B22">
        <v>49402</v>
      </c>
      <c r="C22">
        <v>71694</v>
      </c>
      <c r="D22">
        <v>34042</v>
      </c>
      <c r="E22">
        <v>10634</v>
      </c>
      <c r="F22">
        <v>13486</v>
      </c>
      <c r="G22">
        <v>8385</v>
      </c>
      <c r="H22">
        <v>3446</v>
      </c>
      <c r="I22">
        <v>1400</v>
      </c>
      <c r="J22">
        <v>0.35</v>
      </c>
      <c r="K22">
        <v>0.48</v>
      </c>
      <c r="L22">
        <v>0.26</v>
      </c>
      <c r="M22">
        <f t="shared" si="0"/>
        <v>4846</v>
      </c>
    </row>
    <row r="23" spans="1:13" x14ac:dyDescent="0.75">
      <c r="A23">
        <v>2019</v>
      </c>
      <c r="B23">
        <v>24517</v>
      </c>
      <c r="C23">
        <v>38938</v>
      </c>
      <c r="D23">
        <v>15437</v>
      </c>
      <c r="E23">
        <v>12637</v>
      </c>
      <c r="F23">
        <v>16552</v>
      </c>
      <c r="G23">
        <v>9648</v>
      </c>
      <c r="H23">
        <v>4334</v>
      </c>
      <c r="I23">
        <v>1054</v>
      </c>
      <c r="J23">
        <v>0.32</v>
      </c>
      <c r="K23">
        <v>0.45</v>
      </c>
      <c r="L23">
        <v>0.22</v>
      </c>
      <c r="M23">
        <f t="shared" si="0"/>
        <v>5388</v>
      </c>
    </row>
    <row r="24" spans="1:13" x14ac:dyDescent="0.75">
      <c r="A24">
        <v>2020</v>
      </c>
      <c r="B24">
        <v>147261</v>
      </c>
      <c r="C24">
        <v>264270</v>
      </c>
      <c r="D24">
        <v>82059</v>
      </c>
      <c r="E24">
        <v>15011</v>
      </c>
      <c r="F24">
        <v>20481</v>
      </c>
      <c r="G24">
        <v>11001</v>
      </c>
      <c r="H24">
        <v>3409</v>
      </c>
      <c r="I24">
        <v>1061</v>
      </c>
      <c r="J24">
        <v>0.28999999999999998</v>
      </c>
      <c r="K24">
        <v>0.44</v>
      </c>
      <c r="L24">
        <v>0.19400000000000001</v>
      </c>
      <c r="M24">
        <f t="shared" si="0"/>
        <v>4470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5" workbookViewId="0">
      <selection activeCell="F20" sqref="F20"/>
    </sheetView>
  </sheetViews>
  <sheetFormatPr defaultRowHeight="14.15" x14ac:dyDescent="0.75"/>
  <sheetData>
    <row r="1" spans="1:5" x14ac:dyDescent="0.75">
      <c r="A1" t="s">
        <v>32</v>
      </c>
      <c r="B1">
        <v>0.31</v>
      </c>
      <c r="C1" t="s">
        <v>33</v>
      </c>
      <c r="D1">
        <v>4730</v>
      </c>
    </row>
    <row r="4" spans="1:5" x14ac:dyDescent="0.75">
      <c r="A4" t="s">
        <v>10</v>
      </c>
      <c r="B4" t="s">
        <v>30</v>
      </c>
      <c r="C4" t="s">
        <v>34</v>
      </c>
      <c r="D4" t="s">
        <v>31</v>
      </c>
      <c r="E4" t="s">
        <v>51</v>
      </c>
    </row>
    <row r="5" spans="1:5" x14ac:dyDescent="0.75">
      <c r="C5" s="10"/>
      <c r="E5" s="10"/>
    </row>
    <row r="6" spans="1:5" x14ac:dyDescent="0.75">
      <c r="C6" s="10"/>
      <c r="E6" s="10"/>
    </row>
    <row r="7" spans="1:5" x14ac:dyDescent="0.75">
      <c r="A7">
        <v>1999</v>
      </c>
      <c r="B7">
        <v>1.02</v>
      </c>
      <c r="C7" s="10">
        <f t="shared" ref="C7:C28" si="0">B7/$B$1</f>
        <v>3.2903225806451615</v>
      </c>
      <c r="D7">
        <v>4580</v>
      </c>
      <c r="E7" s="10">
        <f t="shared" ref="E7:E28" si="1">D7/$D$1</f>
        <v>0.96828752642706128</v>
      </c>
    </row>
    <row r="8" spans="1:5" x14ac:dyDescent="0.75">
      <c r="A8">
        <v>2000</v>
      </c>
      <c r="B8">
        <v>1.04</v>
      </c>
      <c r="C8" s="10">
        <f t="shared" si="0"/>
        <v>3.3548387096774195</v>
      </c>
      <c r="D8">
        <v>5161</v>
      </c>
      <c r="E8" s="10">
        <f t="shared" si="1"/>
        <v>1.0911205073995771</v>
      </c>
    </row>
    <row r="9" spans="1:5" x14ac:dyDescent="0.75">
      <c r="A9">
        <v>2001</v>
      </c>
      <c r="B9">
        <v>0.98</v>
      </c>
      <c r="C9" s="10">
        <f t="shared" si="0"/>
        <v>3.161290322580645</v>
      </c>
      <c r="D9">
        <v>5906</v>
      </c>
      <c r="E9" s="10">
        <f t="shared" si="1"/>
        <v>1.2486257928118394</v>
      </c>
    </row>
    <row r="10" spans="1:5" x14ac:dyDescent="0.75">
      <c r="A10">
        <v>2002</v>
      </c>
      <c r="B10">
        <v>0.93</v>
      </c>
      <c r="C10" s="10">
        <f t="shared" si="0"/>
        <v>3</v>
      </c>
      <c r="D10">
        <v>6054</v>
      </c>
      <c r="E10" s="10">
        <f t="shared" si="1"/>
        <v>1.2799154334038054</v>
      </c>
    </row>
    <row r="11" spans="1:5" x14ac:dyDescent="0.75">
      <c r="A11">
        <v>2003</v>
      </c>
      <c r="B11">
        <v>0.82</v>
      </c>
      <c r="C11" s="10">
        <f t="shared" si="0"/>
        <v>2.6451612903225805</v>
      </c>
      <c r="D11">
        <v>5444</v>
      </c>
      <c r="E11" s="10">
        <f t="shared" si="1"/>
        <v>1.1509513742071882</v>
      </c>
    </row>
    <row r="12" spans="1:5" x14ac:dyDescent="0.75">
      <c r="A12">
        <v>2004</v>
      </c>
      <c r="B12">
        <v>0.77</v>
      </c>
      <c r="C12" s="10">
        <f t="shared" si="0"/>
        <v>2.4838709677419355</v>
      </c>
      <c r="D12">
        <v>4940</v>
      </c>
      <c r="E12" s="10">
        <f t="shared" si="1"/>
        <v>1.0443974630021142</v>
      </c>
    </row>
    <row r="13" spans="1:5" x14ac:dyDescent="0.75">
      <c r="A13">
        <v>2005</v>
      </c>
      <c r="B13">
        <v>0.76</v>
      </c>
      <c r="C13" s="10">
        <f t="shared" si="0"/>
        <v>2.4516129032258065</v>
      </c>
      <c r="D13">
        <v>4637</v>
      </c>
      <c r="E13" s="10">
        <f t="shared" si="1"/>
        <v>0.98033826638477806</v>
      </c>
    </row>
    <row r="14" spans="1:5" x14ac:dyDescent="0.75">
      <c r="A14">
        <v>2006</v>
      </c>
      <c r="B14">
        <v>0.8</v>
      </c>
      <c r="C14" s="10">
        <f t="shared" si="0"/>
        <v>2.580645161290323</v>
      </c>
      <c r="D14">
        <v>4574</v>
      </c>
      <c r="E14" s="10">
        <f t="shared" si="1"/>
        <v>0.96701902748414381</v>
      </c>
    </row>
    <row r="15" spans="1:5" x14ac:dyDescent="0.75">
      <c r="A15">
        <v>2007</v>
      </c>
      <c r="B15">
        <v>0.8</v>
      </c>
      <c r="C15" s="10">
        <f t="shared" si="0"/>
        <v>2.580645161290323</v>
      </c>
      <c r="D15">
        <v>4074</v>
      </c>
      <c r="E15" s="10">
        <f t="shared" si="1"/>
        <v>0.86131078224101476</v>
      </c>
    </row>
    <row r="16" spans="1:5" x14ac:dyDescent="0.75">
      <c r="A16">
        <v>2008</v>
      </c>
      <c r="B16">
        <v>0.82</v>
      </c>
      <c r="C16" s="10">
        <f t="shared" si="0"/>
        <v>2.6451612903225805</v>
      </c>
      <c r="D16">
        <v>3749</v>
      </c>
      <c r="E16" s="10">
        <f t="shared" si="1"/>
        <v>0.79260042283298093</v>
      </c>
    </row>
    <row r="17" spans="1:9" x14ac:dyDescent="0.75">
      <c r="A17">
        <v>2009</v>
      </c>
      <c r="B17">
        <v>0.76</v>
      </c>
      <c r="C17" s="10">
        <f t="shared" si="0"/>
        <v>2.4516129032258065</v>
      </c>
      <c r="D17">
        <v>3573</v>
      </c>
      <c r="E17" s="10">
        <f t="shared" si="1"/>
        <v>0.75539112050739954</v>
      </c>
    </row>
    <row r="18" spans="1:9" x14ac:dyDescent="0.75">
      <c r="A18">
        <v>2010</v>
      </c>
      <c r="B18">
        <v>0.69</v>
      </c>
      <c r="C18" s="10">
        <f t="shared" si="0"/>
        <v>2.225806451612903</v>
      </c>
      <c r="D18">
        <v>3695</v>
      </c>
      <c r="E18" s="10">
        <f t="shared" si="1"/>
        <v>0.78118393234672301</v>
      </c>
    </row>
    <row r="19" spans="1:9" x14ac:dyDescent="0.75">
      <c r="A19">
        <v>2011</v>
      </c>
      <c r="B19">
        <v>0.68</v>
      </c>
      <c r="C19" s="10">
        <f t="shared" si="0"/>
        <v>2.1935483870967745</v>
      </c>
      <c r="D19">
        <v>4311</v>
      </c>
      <c r="E19" s="10">
        <f t="shared" si="1"/>
        <v>0.91141649048625795</v>
      </c>
      <c r="H19" t="s">
        <v>37</v>
      </c>
      <c r="I19" t="s">
        <v>38</v>
      </c>
    </row>
    <row r="20" spans="1:9" x14ac:dyDescent="0.75">
      <c r="A20">
        <v>2012</v>
      </c>
      <c r="B20">
        <v>0.52</v>
      </c>
      <c r="C20" s="10">
        <f t="shared" si="0"/>
        <v>1.6774193548387097</v>
      </c>
      <c r="D20">
        <v>5033</v>
      </c>
      <c r="E20" s="10">
        <f t="shared" si="1"/>
        <v>1.0640591966173361</v>
      </c>
      <c r="H20">
        <v>1997</v>
      </c>
      <c r="I20">
        <v>1</v>
      </c>
    </row>
    <row r="21" spans="1:9" x14ac:dyDescent="0.75">
      <c r="A21">
        <v>2013</v>
      </c>
      <c r="B21">
        <v>0.46</v>
      </c>
      <c r="C21" s="10">
        <f t="shared" si="0"/>
        <v>1.4838709677419355</v>
      </c>
      <c r="D21">
        <v>6090</v>
      </c>
      <c r="E21" s="10">
        <f t="shared" si="1"/>
        <v>1.2875264270613107</v>
      </c>
      <c r="H21">
        <v>2020</v>
      </c>
      <c r="I21">
        <v>1</v>
      </c>
    </row>
    <row r="22" spans="1:9" x14ac:dyDescent="0.75">
      <c r="A22">
        <v>2014</v>
      </c>
      <c r="B22">
        <v>0.42</v>
      </c>
      <c r="C22" s="10">
        <f t="shared" si="0"/>
        <v>1.3548387096774193</v>
      </c>
      <c r="D22">
        <v>6987</v>
      </c>
      <c r="E22" s="10">
        <f t="shared" si="1"/>
        <v>1.4771670190274842</v>
      </c>
    </row>
    <row r="23" spans="1:9" x14ac:dyDescent="0.75">
      <c r="A23">
        <v>2015</v>
      </c>
      <c r="B23">
        <v>0.4</v>
      </c>
      <c r="C23" s="10">
        <f t="shared" si="0"/>
        <v>1.2903225806451615</v>
      </c>
      <c r="D23">
        <v>7616</v>
      </c>
      <c r="E23" s="10">
        <f t="shared" si="1"/>
        <v>1.6101479915433403</v>
      </c>
    </row>
    <row r="24" spans="1:9" x14ac:dyDescent="0.75">
      <c r="A24">
        <v>2016</v>
      </c>
      <c r="B24">
        <v>0.42</v>
      </c>
      <c r="C24" s="10">
        <f t="shared" si="0"/>
        <v>1.3548387096774193</v>
      </c>
      <c r="D24">
        <v>8223</v>
      </c>
      <c r="E24" s="10">
        <f t="shared" si="1"/>
        <v>1.7384778012684989</v>
      </c>
    </row>
    <row r="25" spans="1:9" x14ac:dyDescent="0.75">
      <c r="A25">
        <v>2017</v>
      </c>
      <c r="B25">
        <v>0.38</v>
      </c>
      <c r="C25" s="10">
        <f t="shared" si="0"/>
        <v>1.2258064516129032</v>
      </c>
      <c r="D25">
        <v>9035</v>
      </c>
      <c r="E25" s="10">
        <f t="shared" si="1"/>
        <v>1.9101479915433404</v>
      </c>
    </row>
    <row r="26" spans="1:9" x14ac:dyDescent="0.75">
      <c r="A26">
        <v>2018</v>
      </c>
      <c r="B26">
        <v>0.35</v>
      </c>
      <c r="C26" s="10">
        <f t="shared" si="0"/>
        <v>1.129032258064516</v>
      </c>
      <c r="D26">
        <v>10634</v>
      </c>
      <c r="E26" s="10">
        <f t="shared" si="1"/>
        <v>2.2482029598308668</v>
      </c>
    </row>
    <row r="27" spans="1:9" x14ac:dyDescent="0.75">
      <c r="A27">
        <v>2019</v>
      </c>
      <c r="B27">
        <v>0.32</v>
      </c>
      <c r="C27" s="10">
        <f t="shared" si="0"/>
        <v>1.032258064516129</v>
      </c>
      <c r="D27">
        <v>12637</v>
      </c>
      <c r="E27" s="10">
        <f t="shared" si="1"/>
        <v>2.6716701902748414</v>
      </c>
    </row>
    <row r="28" spans="1:9" x14ac:dyDescent="0.75">
      <c r="A28">
        <v>2020</v>
      </c>
      <c r="B28">
        <v>0.28999999999999998</v>
      </c>
      <c r="C28" s="10">
        <f t="shared" si="0"/>
        <v>0.93548387096774188</v>
      </c>
      <c r="D28">
        <v>15011</v>
      </c>
      <c r="E28" s="10">
        <f t="shared" si="1"/>
        <v>3.173572938689218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130" zoomScaleNormal="130" workbookViewId="0">
      <selection activeCell="C10" sqref="C10"/>
    </sheetView>
  </sheetViews>
  <sheetFormatPr defaultRowHeight="14.15" x14ac:dyDescent="0.75"/>
  <cols>
    <col min="5" max="5" width="11.11328125" customWidth="1"/>
  </cols>
  <sheetData>
    <row r="1" spans="1:5" ht="42.65" thickBot="1" x14ac:dyDescent="0.8">
      <c r="A1" s="3" t="s">
        <v>3</v>
      </c>
      <c r="B1" s="4" t="s">
        <v>4</v>
      </c>
      <c r="C1" s="4" t="s">
        <v>5</v>
      </c>
      <c r="D1" s="4" t="s">
        <v>2</v>
      </c>
      <c r="E1" s="4" t="s">
        <v>6</v>
      </c>
    </row>
    <row r="2" spans="1:5" ht="14.65" thickBot="1" x14ac:dyDescent="0.8">
      <c r="A2" s="5">
        <v>2016</v>
      </c>
      <c r="B2" s="6">
        <v>41902</v>
      </c>
      <c r="C2" s="6">
        <v>17806</v>
      </c>
      <c r="D2" s="7">
        <f>AVERAGE(B2:C2)</f>
        <v>29854</v>
      </c>
      <c r="E2" s="6">
        <v>100</v>
      </c>
    </row>
    <row r="3" spans="1:5" ht="14.65" thickBot="1" x14ac:dyDescent="0.8">
      <c r="A3" s="5">
        <v>2017</v>
      </c>
      <c r="B3" s="6">
        <v>407</v>
      </c>
      <c r="C3" s="6">
        <v>426</v>
      </c>
      <c r="D3" s="7">
        <f t="shared" ref="D3:D6" si="0">AVERAGE(B3:C3)</f>
        <v>416.5</v>
      </c>
      <c r="E3" s="8">
        <f>D3/$D$2*100</f>
        <v>1.3951229316004554</v>
      </c>
    </row>
    <row r="4" spans="1:5" ht="14.65" thickBot="1" x14ac:dyDescent="0.8">
      <c r="A4" s="5">
        <v>2018</v>
      </c>
      <c r="B4" s="6">
        <v>1947</v>
      </c>
      <c r="C4" s="6">
        <v>396</v>
      </c>
      <c r="D4" s="7">
        <f t="shared" si="0"/>
        <v>1171.5</v>
      </c>
      <c r="E4" s="8">
        <f t="shared" ref="E4:E6" si="1">D4/$D$2*100</f>
        <v>3.9240972733972002</v>
      </c>
    </row>
    <row r="5" spans="1:5" ht="14.65" thickBot="1" x14ac:dyDescent="0.8">
      <c r="A5" s="5">
        <v>2019</v>
      </c>
      <c r="B5" s="6">
        <v>4878</v>
      </c>
      <c r="C5" s="6">
        <v>2523</v>
      </c>
      <c r="D5" s="7">
        <f t="shared" si="0"/>
        <v>3700.5</v>
      </c>
      <c r="E5" s="8">
        <f t="shared" si="1"/>
        <v>12.395323909693843</v>
      </c>
    </row>
    <row r="6" spans="1:5" ht="14.65" thickBot="1" x14ac:dyDescent="0.8">
      <c r="A6" s="5">
        <v>2020</v>
      </c>
      <c r="B6" s="6">
        <v>6631</v>
      </c>
      <c r="C6" s="6">
        <v>7698</v>
      </c>
      <c r="D6" s="7">
        <f t="shared" si="0"/>
        <v>7164.5</v>
      </c>
      <c r="E6" s="8">
        <f t="shared" si="1"/>
        <v>23.998459167950692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B5" sqref="B5:I5"/>
    </sheetView>
  </sheetViews>
  <sheetFormatPr defaultRowHeight="14.15" x14ac:dyDescent="0.75"/>
  <sheetData>
    <row r="1" spans="1:10" x14ac:dyDescent="0.75">
      <c r="A1" t="s">
        <v>56</v>
      </c>
    </row>
    <row r="2" spans="1:10" x14ac:dyDescent="0.75">
      <c r="A2" t="s">
        <v>8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</row>
    <row r="3" spans="1:10" x14ac:dyDescent="0.75">
      <c r="A3" t="s">
        <v>7</v>
      </c>
      <c r="B3">
        <v>1.69</v>
      </c>
      <c r="C3">
        <v>2.4900000000000002</v>
      </c>
      <c r="D3">
        <v>4.58</v>
      </c>
      <c r="E3">
        <v>4.67</v>
      </c>
      <c r="F3">
        <v>6.71</v>
      </c>
      <c r="G3">
        <v>4.1500000000000004</v>
      </c>
      <c r="H3">
        <v>5.33</v>
      </c>
      <c r="I3">
        <v>1.58</v>
      </c>
    </row>
    <row r="4" spans="1:10" x14ac:dyDescent="0.75">
      <c r="A4" t="s">
        <v>55</v>
      </c>
      <c r="B4" s="10">
        <f>AVERAGE(C9:C14)/1000</f>
        <v>285.96116666666671</v>
      </c>
      <c r="C4" s="10">
        <f t="shared" ref="C4:I4" si="0">AVERAGE(D9:D14)/1000</f>
        <v>148.52166666666665</v>
      </c>
      <c r="D4" s="10">
        <f t="shared" si="0"/>
        <v>115.01900000000001</v>
      </c>
      <c r="E4" s="10">
        <f t="shared" si="0"/>
        <v>92.726500000000001</v>
      </c>
      <c r="F4" s="10">
        <f t="shared" si="0"/>
        <v>58.960500000000003</v>
      </c>
      <c r="G4" s="10">
        <f t="shared" si="0"/>
        <v>35.225833333333334</v>
      </c>
      <c r="H4" s="10">
        <f t="shared" si="0"/>
        <v>15.333</v>
      </c>
      <c r="I4" s="10">
        <f t="shared" si="0"/>
        <v>8.0718333333333323</v>
      </c>
    </row>
    <row r="5" spans="1:10" x14ac:dyDescent="0.75">
      <c r="B5">
        <f>B3/B4</f>
        <v>5.9098933596461517E-3</v>
      </c>
      <c r="C5">
        <f t="shared" ref="C5:I5" si="1">C3/C4</f>
        <v>1.6765230662192949E-2</v>
      </c>
      <c r="D5">
        <f t="shared" si="1"/>
        <v>3.9819508081273526E-2</v>
      </c>
      <c r="E5">
        <f t="shared" si="1"/>
        <v>5.0363164791079142E-2</v>
      </c>
      <c r="F5">
        <f t="shared" si="1"/>
        <v>0.11380500504575096</v>
      </c>
      <c r="G5">
        <f t="shared" si="1"/>
        <v>0.11781126540654351</v>
      </c>
      <c r="H5">
        <f t="shared" si="1"/>
        <v>0.34761625252722883</v>
      </c>
      <c r="I5">
        <f t="shared" si="1"/>
        <v>0.19574239639900068</v>
      </c>
    </row>
    <row r="8" spans="1:10" x14ac:dyDescent="0.75">
      <c r="B8">
        <v>0</v>
      </c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</row>
    <row r="9" spans="1:10" x14ac:dyDescent="0.75">
      <c r="A9">
        <v>2000</v>
      </c>
      <c r="B9">
        <v>37749</v>
      </c>
      <c r="C9">
        <v>616321</v>
      </c>
      <c r="D9">
        <v>194300</v>
      </c>
      <c r="E9">
        <v>86731</v>
      </c>
      <c r="F9">
        <v>77777</v>
      </c>
      <c r="G9">
        <v>52964</v>
      </c>
      <c r="H9">
        <v>30056</v>
      </c>
      <c r="I9">
        <v>12428</v>
      </c>
      <c r="J9">
        <v>9291</v>
      </c>
    </row>
    <row r="10" spans="1:10" x14ac:dyDescent="0.75">
      <c r="A10">
        <v>2001</v>
      </c>
      <c r="B10">
        <v>634631</v>
      </c>
      <c r="C10">
        <v>498179</v>
      </c>
      <c r="D10">
        <v>283245</v>
      </c>
      <c r="E10">
        <v>147601</v>
      </c>
      <c r="F10">
        <v>75897</v>
      </c>
      <c r="G10">
        <v>47807</v>
      </c>
      <c r="H10">
        <v>28743</v>
      </c>
      <c r="I10">
        <v>13928</v>
      </c>
      <c r="J10">
        <v>4188</v>
      </c>
    </row>
    <row r="11" spans="1:10" x14ac:dyDescent="0.75">
      <c r="A11">
        <v>2002</v>
      </c>
      <c r="B11">
        <v>80637</v>
      </c>
      <c r="C11">
        <v>81436</v>
      </c>
      <c r="D11">
        <v>113576</v>
      </c>
      <c r="E11">
        <v>186714</v>
      </c>
      <c r="F11">
        <v>119192</v>
      </c>
      <c r="G11">
        <v>45110</v>
      </c>
      <c r="H11">
        <v>31053</v>
      </c>
      <c r="I11">
        <v>11414</v>
      </c>
      <c r="J11">
        <v>6310</v>
      </c>
    </row>
    <row r="12" spans="1:10" x14ac:dyDescent="0.75">
      <c r="A12">
        <v>2003</v>
      </c>
      <c r="B12">
        <v>1374</v>
      </c>
      <c r="C12">
        <v>63857</v>
      </c>
      <c r="D12">
        <v>82330</v>
      </c>
      <c r="E12">
        <v>95798</v>
      </c>
      <c r="F12">
        <v>125060</v>
      </c>
      <c r="G12">
        <v>82178</v>
      </c>
      <c r="H12">
        <v>22858</v>
      </c>
      <c r="I12">
        <v>13098</v>
      </c>
      <c r="J12">
        <v>7006</v>
      </c>
    </row>
    <row r="13" spans="1:10" x14ac:dyDescent="0.75">
      <c r="A13">
        <v>2004</v>
      </c>
      <c r="B13">
        <v>217885</v>
      </c>
      <c r="C13">
        <v>248412</v>
      </c>
      <c r="D13">
        <v>101789</v>
      </c>
      <c r="E13">
        <v>70788</v>
      </c>
      <c r="F13">
        <v>74972</v>
      </c>
      <c r="G13">
        <v>74400</v>
      </c>
      <c r="H13">
        <v>44450</v>
      </c>
      <c r="I13">
        <v>13363</v>
      </c>
      <c r="J13">
        <v>10422</v>
      </c>
    </row>
    <row r="14" spans="1:10" x14ac:dyDescent="0.75">
      <c r="A14">
        <v>2005</v>
      </c>
      <c r="B14">
        <v>11586</v>
      </c>
      <c r="C14">
        <v>207562</v>
      </c>
      <c r="D14">
        <v>115890</v>
      </c>
      <c r="E14">
        <v>102482</v>
      </c>
      <c r="F14">
        <v>83461</v>
      </c>
      <c r="G14">
        <v>51304</v>
      </c>
      <c r="H14">
        <v>54195</v>
      </c>
      <c r="I14">
        <v>27767</v>
      </c>
      <c r="J14">
        <v>11214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B15" sqref="B15"/>
    </sheetView>
  </sheetViews>
  <sheetFormatPr defaultRowHeight="14.15" x14ac:dyDescent="0.75"/>
  <sheetData>
    <row r="1" spans="1:10" x14ac:dyDescent="0.75">
      <c r="A1" t="s">
        <v>9</v>
      </c>
    </row>
    <row r="2" spans="1:10" x14ac:dyDescent="0.75">
      <c r="A2" t="s">
        <v>8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</row>
    <row r="3" spans="1:10" x14ac:dyDescent="0.75">
      <c r="A3" t="s">
        <v>7</v>
      </c>
      <c r="B3">
        <v>2619</v>
      </c>
      <c r="C3">
        <v>3802</v>
      </c>
      <c r="D3">
        <v>5455</v>
      </c>
      <c r="E3">
        <v>6048</v>
      </c>
      <c r="F3">
        <v>1756</v>
      </c>
      <c r="G3">
        <v>781</v>
      </c>
      <c r="H3">
        <v>334</v>
      </c>
      <c r="I3">
        <v>219</v>
      </c>
      <c r="J3">
        <v>93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4" workbookViewId="0">
      <selection activeCell="H25" sqref="H25"/>
    </sheetView>
  </sheetViews>
  <sheetFormatPr defaultRowHeight="14.15" x14ac:dyDescent="0.75"/>
  <cols>
    <col min="2" max="2" width="10.84375" customWidth="1"/>
  </cols>
  <sheetData>
    <row r="1" spans="1:3" x14ac:dyDescent="0.75">
      <c r="A1" t="s">
        <v>10</v>
      </c>
      <c r="B1" t="s">
        <v>11</v>
      </c>
      <c r="C1" t="s">
        <v>12</v>
      </c>
    </row>
    <row r="2" spans="1:3" x14ac:dyDescent="0.75">
      <c r="A2">
        <v>1997</v>
      </c>
      <c r="C2">
        <v>0</v>
      </c>
    </row>
    <row r="3" spans="1:3" x14ac:dyDescent="0.75">
      <c r="A3">
        <v>1998</v>
      </c>
      <c r="C3">
        <v>50839</v>
      </c>
    </row>
    <row r="4" spans="1:3" x14ac:dyDescent="0.75">
      <c r="A4" s="9">
        <f>A3+1</f>
        <v>1999</v>
      </c>
      <c r="B4">
        <v>50839</v>
      </c>
      <c r="C4">
        <v>46637</v>
      </c>
    </row>
    <row r="5" spans="1:3" x14ac:dyDescent="0.75">
      <c r="A5" s="9">
        <f t="shared" ref="A5:A25" si="0">A4+1</f>
        <v>2000</v>
      </c>
      <c r="B5">
        <v>46637</v>
      </c>
      <c r="C5">
        <v>24938</v>
      </c>
    </row>
    <row r="6" spans="1:3" x14ac:dyDescent="0.75">
      <c r="A6" s="9">
        <f t="shared" si="0"/>
        <v>2001</v>
      </c>
      <c r="B6">
        <v>24938</v>
      </c>
      <c r="C6">
        <v>40845</v>
      </c>
    </row>
    <row r="7" spans="1:3" x14ac:dyDescent="0.75">
      <c r="A7" s="9">
        <f t="shared" si="0"/>
        <v>2002</v>
      </c>
      <c r="B7">
        <v>40845</v>
      </c>
      <c r="C7">
        <v>22591</v>
      </c>
    </row>
    <row r="8" spans="1:3" x14ac:dyDescent="0.75">
      <c r="A8" s="9">
        <f t="shared" si="0"/>
        <v>2003</v>
      </c>
      <c r="B8">
        <v>22591</v>
      </c>
      <c r="C8">
        <v>29123</v>
      </c>
    </row>
    <row r="9" spans="1:3" x14ac:dyDescent="0.75">
      <c r="A9" s="9">
        <f t="shared" si="0"/>
        <v>2004</v>
      </c>
      <c r="B9">
        <v>29123</v>
      </c>
      <c r="C9">
        <v>24237</v>
      </c>
    </row>
    <row r="10" spans="1:3" x14ac:dyDescent="0.75">
      <c r="A10" s="9">
        <f t="shared" si="0"/>
        <v>2005</v>
      </c>
      <c r="B10">
        <v>24237</v>
      </c>
      <c r="C10">
        <v>16214</v>
      </c>
    </row>
    <row r="11" spans="1:3" x14ac:dyDescent="0.75">
      <c r="A11" s="9">
        <f t="shared" si="0"/>
        <v>2006</v>
      </c>
      <c r="B11">
        <v>16214</v>
      </c>
      <c r="C11">
        <v>18634</v>
      </c>
    </row>
    <row r="12" spans="1:3" x14ac:dyDescent="0.75">
      <c r="A12" s="9">
        <f t="shared" si="0"/>
        <v>2007</v>
      </c>
      <c r="B12">
        <v>18634</v>
      </c>
      <c r="C12">
        <v>23208</v>
      </c>
    </row>
    <row r="13" spans="1:3" x14ac:dyDescent="0.75">
      <c r="A13" s="9">
        <f t="shared" si="0"/>
        <v>2008</v>
      </c>
      <c r="B13">
        <v>23208</v>
      </c>
      <c r="C13">
        <v>23430</v>
      </c>
    </row>
    <row r="14" spans="1:3" x14ac:dyDescent="0.75">
      <c r="A14" s="9">
        <f t="shared" si="0"/>
        <v>2009</v>
      </c>
      <c r="B14">
        <v>23430</v>
      </c>
      <c r="C14">
        <v>35041</v>
      </c>
    </row>
    <row r="15" spans="1:3" x14ac:dyDescent="0.75">
      <c r="A15" s="9">
        <f t="shared" si="0"/>
        <v>2010</v>
      </c>
      <c r="B15">
        <v>35041</v>
      </c>
      <c r="C15">
        <v>37150</v>
      </c>
    </row>
    <row r="16" spans="1:3" x14ac:dyDescent="0.75">
      <c r="A16" s="9">
        <f t="shared" si="0"/>
        <v>2011</v>
      </c>
      <c r="B16">
        <v>37150</v>
      </c>
      <c r="C16">
        <v>35190</v>
      </c>
    </row>
    <row r="17" spans="1:3" x14ac:dyDescent="0.75">
      <c r="A17" s="9">
        <f t="shared" si="0"/>
        <v>2012</v>
      </c>
      <c r="B17">
        <v>35190</v>
      </c>
      <c r="C17">
        <v>29435</v>
      </c>
    </row>
    <row r="18" spans="1:3" x14ac:dyDescent="0.75">
      <c r="A18" s="9">
        <f t="shared" si="0"/>
        <v>2013</v>
      </c>
      <c r="B18">
        <v>29435</v>
      </c>
      <c r="C18">
        <v>24039</v>
      </c>
    </row>
    <row r="19" spans="1:3" x14ac:dyDescent="0.75">
      <c r="A19" s="9">
        <f t="shared" si="0"/>
        <v>2014</v>
      </c>
      <c r="B19">
        <v>24039</v>
      </c>
      <c r="C19">
        <v>26038</v>
      </c>
    </row>
    <row r="20" spans="1:3" x14ac:dyDescent="0.75">
      <c r="A20" s="9">
        <f t="shared" si="0"/>
        <v>2015</v>
      </c>
      <c r="B20">
        <v>26038</v>
      </c>
      <c r="C20">
        <v>34988</v>
      </c>
    </row>
    <row r="21" spans="1:3" x14ac:dyDescent="0.75">
      <c r="A21" s="9">
        <f t="shared" si="0"/>
        <v>2016</v>
      </c>
      <c r="B21">
        <v>34988</v>
      </c>
      <c r="C21">
        <v>62277</v>
      </c>
    </row>
    <row r="22" spans="1:3" x14ac:dyDescent="0.75">
      <c r="A22" s="9">
        <f t="shared" si="0"/>
        <v>2017</v>
      </c>
      <c r="B22">
        <v>62277</v>
      </c>
      <c r="C22">
        <v>49402</v>
      </c>
    </row>
    <row r="23" spans="1:3" x14ac:dyDescent="0.75">
      <c r="A23" s="9">
        <f t="shared" si="0"/>
        <v>2018</v>
      </c>
      <c r="B23">
        <v>49402</v>
      </c>
      <c r="C23">
        <v>24517</v>
      </c>
    </row>
    <row r="24" spans="1:3" x14ac:dyDescent="0.75">
      <c r="A24" s="9">
        <f t="shared" si="0"/>
        <v>2019</v>
      </c>
      <c r="B24">
        <v>24517</v>
      </c>
      <c r="C24">
        <v>147261</v>
      </c>
    </row>
    <row r="25" spans="1:3" x14ac:dyDescent="0.75">
      <c r="A25" s="9">
        <f t="shared" si="0"/>
        <v>2020</v>
      </c>
      <c r="B25">
        <v>147261</v>
      </c>
      <c r="C25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3" workbookViewId="0">
      <selection activeCell="F3" sqref="F3"/>
    </sheetView>
  </sheetViews>
  <sheetFormatPr defaultRowHeight="14.15" x14ac:dyDescent="0.75"/>
  <cols>
    <col min="2" max="2" width="10.84375" customWidth="1"/>
  </cols>
  <sheetData>
    <row r="1" spans="1:3" x14ac:dyDescent="0.75">
      <c r="A1" t="s">
        <v>10</v>
      </c>
      <c r="B1" t="s">
        <v>11</v>
      </c>
      <c r="C1" t="s">
        <v>12</v>
      </c>
    </row>
    <row r="2" spans="1:3" x14ac:dyDescent="0.75">
      <c r="A2">
        <v>1997</v>
      </c>
      <c r="C2">
        <v>3489204</v>
      </c>
    </row>
    <row r="3" spans="1:3" x14ac:dyDescent="0.75">
      <c r="A3">
        <v>1998</v>
      </c>
      <c r="C3">
        <v>4590581</v>
      </c>
    </row>
    <row r="4" spans="1:3" x14ac:dyDescent="0.75">
      <c r="A4" s="9">
        <f>A3+1</f>
        <v>1999</v>
      </c>
      <c r="B4">
        <v>50839</v>
      </c>
      <c r="C4">
        <v>4901369</v>
      </c>
    </row>
    <row r="5" spans="1:3" x14ac:dyDescent="0.75">
      <c r="A5" s="9">
        <f t="shared" ref="A5:A25" si="0">A4+1</f>
        <v>2000</v>
      </c>
      <c r="B5">
        <v>46637</v>
      </c>
      <c r="C5">
        <v>2993894</v>
      </c>
    </row>
    <row r="6" spans="1:3" x14ac:dyDescent="0.75">
      <c r="A6" s="9">
        <f t="shared" si="0"/>
        <v>2001</v>
      </c>
      <c r="B6">
        <v>24938</v>
      </c>
      <c r="C6">
        <v>2757400</v>
      </c>
    </row>
    <row r="7" spans="1:3" x14ac:dyDescent="0.75">
      <c r="A7" s="9">
        <f t="shared" si="0"/>
        <v>2002</v>
      </c>
      <c r="B7">
        <v>40845</v>
      </c>
      <c r="C7">
        <v>2740576</v>
      </c>
    </row>
    <row r="8" spans="1:3" x14ac:dyDescent="0.75">
      <c r="A8" s="9">
        <f t="shared" si="0"/>
        <v>2003</v>
      </c>
      <c r="B8">
        <v>22591</v>
      </c>
      <c r="C8">
        <v>2956361</v>
      </c>
    </row>
    <row r="9" spans="1:3" x14ac:dyDescent="0.75">
      <c r="A9" s="9">
        <f t="shared" si="0"/>
        <v>2004</v>
      </c>
      <c r="B9">
        <v>29123</v>
      </c>
      <c r="C9">
        <v>2064667</v>
      </c>
    </row>
    <row r="10" spans="1:3" x14ac:dyDescent="0.75">
      <c r="A10" s="9">
        <f t="shared" si="0"/>
        <v>2005</v>
      </c>
      <c r="B10">
        <v>24237</v>
      </c>
      <c r="C10">
        <v>1769476</v>
      </c>
    </row>
    <row r="11" spans="1:3" x14ac:dyDescent="0.75">
      <c r="A11" s="9">
        <f t="shared" si="0"/>
        <v>2006</v>
      </c>
      <c r="B11">
        <v>16214</v>
      </c>
      <c r="C11">
        <v>1361515</v>
      </c>
    </row>
    <row r="12" spans="1:3" x14ac:dyDescent="0.75">
      <c r="A12" s="9">
        <f t="shared" si="0"/>
        <v>2007</v>
      </c>
      <c r="B12">
        <v>18634</v>
      </c>
      <c r="C12">
        <v>1421277</v>
      </c>
    </row>
    <row r="13" spans="1:3" x14ac:dyDescent="0.75">
      <c r="A13" s="9">
        <f t="shared" si="0"/>
        <v>2008</v>
      </c>
      <c r="B13">
        <v>23208</v>
      </c>
      <c r="C13">
        <v>1169516</v>
      </c>
    </row>
    <row r="14" spans="1:3" x14ac:dyDescent="0.75">
      <c r="A14" s="9">
        <f t="shared" si="0"/>
        <v>2009</v>
      </c>
      <c r="B14">
        <v>23430</v>
      </c>
      <c r="C14">
        <v>1148604</v>
      </c>
    </row>
    <row r="15" spans="1:3" x14ac:dyDescent="0.75">
      <c r="A15" s="9">
        <f t="shared" si="0"/>
        <v>2010</v>
      </c>
      <c r="B15">
        <v>35041</v>
      </c>
      <c r="C15">
        <v>1487230</v>
      </c>
    </row>
    <row r="16" spans="1:3" x14ac:dyDescent="0.75">
      <c r="A16" s="9">
        <f t="shared" si="0"/>
        <v>2011</v>
      </c>
      <c r="B16">
        <v>37150</v>
      </c>
      <c r="C16">
        <v>1359643</v>
      </c>
    </row>
    <row r="17" spans="1:3" x14ac:dyDescent="0.75">
      <c r="A17" s="9">
        <f t="shared" si="0"/>
        <v>2012</v>
      </c>
      <c r="B17">
        <v>35190</v>
      </c>
      <c r="C17">
        <v>1179901</v>
      </c>
    </row>
    <row r="18" spans="1:3" x14ac:dyDescent="0.75">
      <c r="A18" s="9">
        <f t="shared" si="0"/>
        <v>2013</v>
      </c>
      <c r="B18">
        <v>29435</v>
      </c>
      <c r="C18">
        <v>1685120</v>
      </c>
    </row>
    <row r="19" spans="1:3" x14ac:dyDescent="0.75">
      <c r="A19" s="9">
        <f t="shared" si="0"/>
        <v>2014</v>
      </c>
      <c r="B19">
        <v>24039</v>
      </c>
      <c r="C19">
        <v>1156414</v>
      </c>
    </row>
    <row r="20" spans="1:3" x14ac:dyDescent="0.75">
      <c r="A20" s="9">
        <f t="shared" si="0"/>
        <v>2015</v>
      </c>
      <c r="B20">
        <v>26038</v>
      </c>
      <c r="C20">
        <v>940624</v>
      </c>
    </row>
    <row r="21" spans="1:3" x14ac:dyDescent="0.75">
      <c r="A21" s="9">
        <f t="shared" si="0"/>
        <v>2016</v>
      </c>
      <c r="B21">
        <v>34988</v>
      </c>
      <c r="C21">
        <v>900718</v>
      </c>
    </row>
    <row r="22" spans="1:3" x14ac:dyDescent="0.75">
      <c r="A22" s="9">
        <f t="shared" si="0"/>
        <v>2017</v>
      </c>
      <c r="B22">
        <v>62277</v>
      </c>
      <c r="C22">
        <v>969757</v>
      </c>
    </row>
    <row r="23" spans="1:3" x14ac:dyDescent="0.75">
      <c r="A23" s="9">
        <f t="shared" si="0"/>
        <v>2018</v>
      </c>
      <c r="B23">
        <v>49402</v>
      </c>
      <c r="C23">
        <v>810280</v>
      </c>
    </row>
    <row r="24" spans="1:3" x14ac:dyDescent="0.75">
      <c r="A24" s="9">
        <f t="shared" si="0"/>
        <v>2019</v>
      </c>
      <c r="B24">
        <v>24517</v>
      </c>
      <c r="C24">
        <v>676518</v>
      </c>
    </row>
    <row r="25" spans="1:3" x14ac:dyDescent="0.75">
      <c r="A25" s="9">
        <f t="shared" si="0"/>
        <v>2020</v>
      </c>
      <c r="B25">
        <v>147261</v>
      </c>
      <c r="C25">
        <v>582158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3" workbookViewId="0">
      <selection activeCell="G24" sqref="G24"/>
    </sheetView>
  </sheetViews>
  <sheetFormatPr defaultRowHeight="14.15" x14ac:dyDescent="0.75"/>
  <cols>
    <col min="2" max="2" width="10.84375" customWidth="1"/>
  </cols>
  <sheetData>
    <row r="1" spans="1:3" x14ac:dyDescent="0.75">
      <c r="A1" t="s">
        <v>10</v>
      </c>
      <c r="B1" t="s">
        <v>11</v>
      </c>
      <c r="C1" t="s">
        <v>12</v>
      </c>
    </row>
    <row r="2" spans="1:3" x14ac:dyDescent="0.75">
      <c r="A2">
        <v>1997</v>
      </c>
      <c r="C2">
        <v>125200</v>
      </c>
    </row>
    <row r="3" spans="1:3" x14ac:dyDescent="0.75">
      <c r="A3">
        <v>1998</v>
      </c>
      <c r="C3">
        <v>43392</v>
      </c>
    </row>
    <row r="4" spans="1:3" x14ac:dyDescent="0.75">
      <c r="A4" s="9">
        <f>A3+1</f>
        <v>1999</v>
      </c>
      <c r="B4">
        <v>50839</v>
      </c>
      <c r="C4">
        <v>44495</v>
      </c>
    </row>
    <row r="5" spans="1:3" x14ac:dyDescent="0.75">
      <c r="A5" s="9">
        <f t="shared" ref="A5:A25" si="0">A4+1</f>
        <v>2000</v>
      </c>
      <c r="B5">
        <v>46637</v>
      </c>
      <c r="C5">
        <v>27508</v>
      </c>
    </row>
    <row r="6" spans="1:3" x14ac:dyDescent="0.75">
      <c r="A6" s="9">
        <f t="shared" si="0"/>
        <v>2001</v>
      </c>
      <c r="B6">
        <v>24938</v>
      </c>
      <c r="C6">
        <v>48892</v>
      </c>
    </row>
    <row r="7" spans="1:3" x14ac:dyDescent="0.75">
      <c r="A7" s="9">
        <f t="shared" si="0"/>
        <v>2002</v>
      </c>
      <c r="B7">
        <v>40845</v>
      </c>
      <c r="C7">
        <v>15230</v>
      </c>
    </row>
    <row r="8" spans="1:3" x14ac:dyDescent="0.75">
      <c r="A8" s="9">
        <f t="shared" si="0"/>
        <v>2003</v>
      </c>
      <c r="B8">
        <v>22591</v>
      </c>
      <c r="C8">
        <v>66051</v>
      </c>
    </row>
    <row r="9" spans="1:3" x14ac:dyDescent="0.75">
      <c r="A9" s="9">
        <f t="shared" si="0"/>
        <v>2004</v>
      </c>
      <c r="B9">
        <v>29123</v>
      </c>
      <c r="C9">
        <v>22142</v>
      </c>
    </row>
    <row r="10" spans="1:3" x14ac:dyDescent="0.75">
      <c r="A10" s="9">
        <f t="shared" si="0"/>
        <v>2005</v>
      </c>
      <c r="B10">
        <v>24237</v>
      </c>
      <c r="C10">
        <v>24905</v>
      </c>
    </row>
    <row r="11" spans="1:3" x14ac:dyDescent="0.75">
      <c r="A11" s="9">
        <f t="shared" si="0"/>
        <v>2006</v>
      </c>
      <c r="B11">
        <v>16214</v>
      </c>
      <c r="C11">
        <v>7986</v>
      </c>
    </row>
    <row r="12" spans="1:3" x14ac:dyDescent="0.75">
      <c r="A12" s="9">
        <f t="shared" si="0"/>
        <v>2007</v>
      </c>
      <c r="B12">
        <v>18634</v>
      </c>
      <c r="C12">
        <v>4090</v>
      </c>
    </row>
    <row r="13" spans="1:3" x14ac:dyDescent="0.75">
      <c r="A13" s="9">
        <f t="shared" si="0"/>
        <v>2008</v>
      </c>
      <c r="B13">
        <v>23208</v>
      </c>
      <c r="C13">
        <v>28372</v>
      </c>
    </row>
    <row r="14" spans="1:3" x14ac:dyDescent="0.75">
      <c r="A14" s="9">
        <f t="shared" si="0"/>
        <v>2009</v>
      </c>
      <c r="B14">
        <v>23430</v>
      </c>
      <c r="C14">
        <v>10620</v>
      </c>
    </row>
    <row r="15" spans="1:3" x14ac:dyDescent="0.75">
      <c r="A15" s="9">
        <f t="shared" si="0"/>
        <v>2010</v>
      </c>
      <c r="B15">
        <v>35041</v>
      </c>
      <c r="C15">
        <v>15517</v>
      </c>
    </row>
    <row r="16" spans="1:3" x14ac:dyDescent="0.75">
      <c r="A16" s="9">
        <f t="shared" si="0"/>
        <v>2011</v>
      </c>
      <c r="B16">
        <v>37150</v>
      </c>
      <c r="C16">
        <v>12418</v>
      </c>
    </row>
    <row r="17" spans="1:3" x14ac:dyDescent="0.75">
      <c r="A17" s="9">
        <f t="shared" si="0"/>
        <v>2012</v>
      </c>
      <c r="B17">
        <v>35190</v>
      </c>
      <c r="C17">
        <v>29082</v>
      </c>
    </row>
    <row r="18" spans="1:3" x14ac:dyDescent="0.75">
      <c r="A18" s="9">
        <f t="shared" si="0"/>
        <v>2013</v>
      </c>
      <c r="B18">
        <v>29435</v>
      </c>
      <c r="C18">
        <v>17003</v>
      </c>
    </row>
    <row r="19" spans="1:3" x14ac:dyDescent="0.75">
      <c r="A19" s="9">
        <f t="shared" si="0"/>
        <v>2014</v>
      </c>
      <c r="B19">
        <v>24039</v>
      </c>
      <c r="C19">
        <v>10697</v>
      </c>
    </row>
    <row r="20" spans="1:3" x14ac:dyDescent="0.75">
      <c r="A20" s="9">
        <f t="shared" si="0"/>
        <v>2015</v>
      </c>
      <c r="B20">
        <v>26038</v>
      </c>
      <c r="C20">
        <v>2996</v>
      </c>
    </row>
    <row r="21" spans="1:3" x14ac:dyDescent="0.75">
      <c r="A21" s="9">
        <f t="shared" si="0"/>
        <v>2016</v>
      </c>
      <c r="B21">
        <v>34988</v>
      </c>
      <c r="C21">
        <v>39319</v>
      </c>
    </row>
    <row r="22" spans="1:3" x14ac:dyDescent="0.75">
      <c r="A22" s="9">
        <f t="shared" si="0"/>
        <v>2017</v>
      </c>
      <c r="B22">
        <v>62277</v>
      </c>
      <c r="C22">
        <v>2946</v>
      </c>
    </row>
    <row r="23" spans="1:3" x14ac:dyDescent="0.75">
      <c r="A23" s="9">
        <f t="shared" si="0"/>
        <v>2018</v>
      </c>
      <c r="B23">
        <v>49402</v>
      </c>
      <c r="C23">
        <v>0</v>
      </c>
    </row>
    <row r="24" spans="1:3" x14ac:dyDescent="0.75">
      <c r="A24" s="9">
        <f t="shared" si="0"/>
        <v>2019</v>
      </c>
      <c r="B24">
        <v>24517</v>
      </c>
      <c r="C24">
        <v>0</v>
      </c>
    </row>
    <row r="25" spans="1:3" x14ac:dyDescent="0.75">
      <c r="A25" s="9">
        <f t="shared" si="0"/>
        <v>2020</v>
      </c>
      <c r="B25">
        <v>147261</v>
      </c>
      <c r="C25"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E14" sqref="E14"/>
    </sheetView>
  </sheetViews>
  <sheetFormatPr defaultRowHeight="14.15" x14ac:dyDescent="0.75"/>
  <sheetData>
    <row r="1" spans="1:14" x14ac:dyDescent="0.75">
      <c r="A1" t="s">
        <v>10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  <c r="L1" t="s">
        <v>22</v>
      </c>
      <c r="M1" t="s">
        <v>23</v>
      </c>
      <c r="N1" t="s">
        <v>24</v>
      </c>
    </row>
    <row r="2" spans="1:14" x14ac:dyDescent="0.75">
      <c r="A2">
        <v>1985</v>
      </c>
      <c r="B2">
        <v>28685</v>
      </c>
      <c r="C2">
        <v>51446</v>
      </c>
      <c r="D2">
        <v>15994</v>
      </c>
      <c r="E2">
        <v>30167</v>
      </c>
      <c r="F2">
        <v>37625</v>
      </c>
      <c r="G2">
        <v>24187</v>
      </c>
      <c r="H2">
        <v>33188</v>
      </c>
      <c r="J2">
        <v>2075</v>
      </c>
      <c r="L2">
        <v>1.33</v>
      </c>
      <c r="M2">
        <v>1.62</v>
      </c>
      <c r="N2">
        <v>1.1000000000000001</v>
      </c>
    </row>
    <row r="3" spans="1:14" x14ac:dyDescent="0.75">
      <c r="A3">
        <v>1986</v>
      </c>
      <c r="B3">
        <v>79493</v>
      </c>
      <c r="C3">
        <v>140449</v>
      </c>
      <c r="D3">
        <v>44993</v>
      </c>
      <c r="E3">
        <v>18852</v>
      </c>
      <c r="F3">
        <v>22728</v>
      </c>
      <c r="G3">
        <v>15637</v>
      </c>
      <c r="H3">
        <v>20088</v>
      </c>
      <c r="J3">
        <v>2078</v>
      </c>
      <c r="L3">
        <v>1.25</v>
      </c>
      <c r="M3">
        <v>1.5</v>
      </c>
      <c r="N3">
        <v>1.04</v>
      </c>
    </row>
    <row r="4" spans="1:14" x14ac:dyDescent="0.75">
      <c r="A4">
        <v>1987</v>
      </c>
      <c r="B4">
        <v>25929</v>
      </c>
      <c r="C4">
        <v>45037</v>
      </c>
      <c r="D4">
        <v>14928</v>
      </c>
      <c r="E4">
        <v>17492</v>
      </c>
      <c r="F4">
        <v>21054</v>
      </c>
      <c r="G4">
        <v>14533</v>
      </c>
      <c r="H4">
        <v>21692</v>
      </c>
      <c r="J4">
        <v>2081</v>
      </c>
      <c r="L4">
        <v>1.1399999999999999</v>
      </c>
      <c r="M4">
        <v>1.38</v>
      </c>
      <c r="N4">
        <v>0.95</v>
      </c>
    </row>
    <row r="5" spans="1:14" x14ac:dyDescent="0.75">
      <c r="A5">
        <v>1988</v>
      </c>
      <c r="B5">
        <v>11334</v>
      </c>
      <c r="C5">
        <v>19924</v>
      </c>
      <c r="D5">
        <v>6447</v>
      </c>
      <c r="E5">
        <v>21628</v>
      </c>
      <c r="F5">
        <v>27473</v>
      </c>
      <c r="G5">
        <v>17027</v>
      </c>
      <c r="H5">
        <v>20672</v>
      </c>
      <c r="J5">
        <v>2082</v>
      </c>
      <c r="L5">
        <v>1.1200000000000001</v>
      </c>
      <c r="M5">
        <v>1.35</v>
      </c>
      <c r="N5">
        <v>0.93</v>
      </c>
    </row>
    <row r="6" spans="1:14" x14ac:dyDescent="0.75">
      <c r="A6">
        <v>1989</v>
      </c>
      <c r="B6">
        <v>13917</v>
      </c>
      <c r="C6">
        <v>24189</v>
      </c>
      <c r="D6">
        <v>8007</v>
      </c>
      <c r="E6">
        <v>15794</v>
      </c>
      <c r="F6">
        <v>19521</v>
      </c>
      <c r="G6">
        <v>12778</v>
      </c>
      <c r="H6">
        <v>12795</v>
      </c>
      <c r="J6">
        <v>2083</v>
      </c>
      <c r="L6">
        <v>1.01</v>
      </c>
      <c r="M6">
        <v>1.23</v>
      </c>
      <c r="N6">
        <v>0.83</v>
      </c>
    </row>
    <row r="7" spans="1:14" x14ac:dyDescent="0.75">
      <c r="A7">
        <v>1990</v>
      </c>
      <c r="B7">
        <v>21545</v>
      </c>
      <c r="C7">
        <v>37430</v>
      </c>
      <c r="D7">
        <v>12402</v>
      </c>
      <c r="E7">
        <v>12279</v>
      </c>
      <c r="F7">
        <v>14823</v>
      </c>
      <c r="G7">
        <v>10171</v>
      </c>
      <c r="H7">
        <v>12237</v>
      </c>
      <c r="J7">
        <v>2085</v>
      </c>
      <c r="L7">
        <v>1.1499999999999999</v>
      </c>
      <c r="M7">
        <v>1.38</v>
      </c>
      <c r="N7">
        <v>0.96</v>
      </c>
    </row>
    <row r="8" spans="1:14" x14ac:dyDescent="0.75">
      <c r="A8">
        <v>1991</v>
      </c>
      <c r="B8">
        <v>32863</v>
      </c>
      <c r="C8">
        <v>57065</v>
      </c>
      <c r="D8">
        <v>18925</v>
      </c>
      <c r="E8">
        <v>9710</v>
      </c>
      <c r="F8">
        <v>11511</v>
      </c>
      <c r="G8">
        <v>8190</v>
      </c>
      <c r="H8">
        <v>12931</v>
      </c>
      <c r="J8">
        <v>2087</v>
      </c>
      <c r="L8">
        <v>1.3</v>
      </c>
      <c r="M8">
        <v>1.55</v>
      </c>
      <c r="N8">
        <v>1.0900000000000001</v>
      </c>
    </row>
    <row r="9" spans="1:14" x14ac:dyDescent="0.75">
      <c r="A9">
        <v>1992</v>
      </c>
      <c r="B9">
        <v>64599</v>
      </c>
      <c r="C9">
        <v>112999</v>
      </c>
      <c r="D9">
        <v>36929</v>
      </c>
      <c r="E9">
        <v>9547</v>
      </c>
      <c r="F9">
        <v>11573</v>
      </c>
      <c r="G9">
        <v>7876</v>
      </c>
      <c r="H9">
        <v>15672</v>
      </c>
      <c r="J9">
        <v>2420</v>
      </c>
      <c r="L9">
        <v>1.34</v>
      </c>
      <c r="M9">
        <v>1.6</v>
      </c>
      <c r="N9">
        <v>1.1299999999999999</v>
      </c>
    </row>
    <row r="10" spans="1:14" x14ac:dyDescent="0.75">
      <c r="A10">
        <v>1993</v>
      </c>
      <c r="B10">
        <v>26179</v>
      </c>
      <c r="C10">
        <v>45686</v>
      </c>
      <c r="D10">
        <v>15001</v>
      </c>
      <c r="E10">
        <v>13817</v>
      </c>
      <c r="F10">
        <v>17329</v>
      </c>
      <c r="G10">
        <v>11017</v>
      </c>
      <c r="H10">
        <v>11815</v>
      </c>
      <c r="J10">
        <v>2752</v>
      </c>
      <c r="L10">
        <v>1.18</v>
      </c>
      <c r="M10">
        <v>1.41</v>
      </c>
      <c r="N10">
        <v>0.98</v>
      </c>
    </row>
    <row r="11" spans="1:14" x14ac:dyDescent="0.75">
      <c r="A11">
        <v>1994</v>
      </c>
      <c r="B11">
        <v>59916</v>
      </c>
      <c r="C11">
        <v>104602</v>
      </c>
      <c r="D11">
        <v>34320</v>
      </c>
      <c r="E11">
        <v>24937</v>
      </c>
      <c r="F11">
        <v>32116</v>
      </c>
      <c r="G11">
        <v>19363</v>
      </c>
      <c r="H11">
        <v>16642</v>
      </c>
      <c r="I11">
        <v>1614</v>
      </c>
      <c r="J11">
        <v>3088</v>
      </c>
      <c r="L11">
        <v>1.07</v>
      </c>
      <c r="M11">
        <v>1.29</v>
      </c>
      <c r="N11">
        <v>0.89</v>
      </c>
    </row>
    <row r="12" spans="1:14" x14ac:dyDescent="0.75">
      <c r="A12">
        <v>1995</v>
      </c>
      <c r="B12">
        <v>93089</v>
      </c>
      <c r="C12">
        <v>163896</v>
      </c>
      <c r="D12">
        <v>52872</v>
      </c>
      <c r="E12">
        <v>29086</v>
      </c>
      <c r="F12">
        <v>35817</v>
      </c>
      <c r="G12">
        <v>23619</v>
      </c>
      <c r="H12">
        <v>28310</v>
      </c>
      <c r="I12">
        <v>3016</v>
      </c>
      <c r="J12">
        <v>3417</v>
      </c>
      <c r="L12">
        <v>1.28</v>
      </c>
      <c r="M12">
        <v>1.55</v>
      </c>
      <c r="N12">
        <v>1.06</v>
      </c>
    </row>
    <row r="13" spans="1:14" x14ac:dyDescent="0.75">
      <c r="A13">
        <v>1996</v>
      </c>
      <c r="B13">
        <v>25133</v>
      </c>
      <c r="C13">
        <v>44868</v>
      </c>
      <c r="D13">
        <v>14078</v>
      </c>
      <c r="E13">
        <v>35958</v>
      </c>
      <c r="F13">
        <v>44366</v>
      </c>
      <c r="G13">
        <v>29144</v>
      </c>
      <c r="H13">
        <v>38505</v>
      </c>
      <c r="I13">
        <v>6868</v>
      </c>
      <c r="J13">
        <v>3419</v>
      </c>
      <c r="L13">
        <v>1.1399999999999999</v>
      </c>
      <c r="M13">
        <v>1.37</v>
      </c>
      <c r="N13">
        <v>0.95</v>
      </c>
    </row>
    <row r="14" spans="1:14" x14ac:dyDescent="0.75">
      <c r="A14">
        <v>1997</v>
      </c>
      <c r="B14">
        <v>80526</v>
      </c>
      <c r="C14">
        <v>135323</v>
      </c>
      <c r="D14">
        <v>47918</v>
      </c>
      <c r="E14">
        <v>40762</v>
      </c>
      <c r="F14">
        <v>52501</v>
      </c>
      <c r="G14">
        <v>31648</v>
      </c>
      <c r="H14">
        <v>37077</v>
      </c>
      <c r="I14">
        <v>3981</v>
      </c>
      <c r="J14">
        <v>3420</v>
      </c>
      <c r="L14">
        <v>1.1499999999999999</v>
      </c>
      <c r="M14">
        <v>1.38</v>
      </c>
      <c r="N14">
        <v>0.96</v>
      </c>
    </row>
    <row r="15" spans="1:14" x14ac:dyDescent="0.75">
      <c r="A15">
        <v>1998</v>
      </c>
      <c r="B15">
        <v>125200</v>
      </c>
      <c r="C15">
        <v>208514</v>
      </c>
      <c r="D15">
        <v>75175</v>
      </c>
      <c r="E15">
        <v>27947</v>
      </c>
      <c r="F15">
        <v>34119</v>
      </c>
      <c r="G15">
        <v>22892</v>
      </c>
      <c r="H15">
        <v>29634</v>
      </c>
      <c r="I15">
        <v>5575</v>
      </c>
      <c r="J15">
        <v>3410</v>
      </c>
      <c r="L15">
        <v>1.1200000000000001</v>
      </c>
      <c r="M15">
        <v>1.35</v>
      </c>
      <c r="N15">
        <v>0.94</v>
      </c>
    </row>
    <row r="16" spans="1:14" x14ac:dyDescent="0.75">
      <c r="A16">
        <v>1999</v>
      </c>
      <c r="B16">
        <v>43392</v>
      </c>
      <c r="C16">
        <v>70377</v>
      </c>
      <c r="D16">
        <v>26754</v>
      </c>
      <c r="E16">
        <v>33310</v>
      </c>
      <c r="F16">
        <v>40304</v>
      </c>
      <c r="G16">
        <v>27530</v>
      </c>
      <c r="H16">
        <v>35934</v>
      </c>
      <c r="I16">
        <v>4378</v>
      </c>
      <c r="J16">
        <v>3416</v>
      </c>
      <c r="L16">
        <v>1.33</v>
      </c>
      <c r="M16">
        <v>1.58</v>
      </c>
      <c r="N16">
        <v>1.1200000000000001</v>
      </c>
    </row>
    <row r="17" spans="1:14" x14ac:dyDescent="0.75">
      <c r="A17">
        <v>2000</v>
      </c>
      <c r="B17">
        <v>44495</v>
      </c>
      <c r="C17">
        <v>71021</v>
      </c>
      <c r="D17">
        <v>27876</v>
      </c>
      <c r="E17">
        <v>33990</v>
      </c>
      <c r="F17">
        <v>42214</v>
      </c>
      <c r="G17">
        <v>27368</v>
      </c>
      <c r="H17">
        <v>31132</v>
      </c>
      <c r="I17">
        <v>3738</v>
      </c>
      <c r="J17">
        <v>3432</v>
      </c>
      <c r="L17">
        <v>1.28</v>
      </c>
      <c r="M17">
        <v>1.52</v>
      </c>
      <c r="N17">
        <v>1.08</v>
      </c>
    </row>
    <row r="18" spans="1:14" x14ac:dyDescent="0.75">
      <c r="A18">
        <v>2001</v>
      </c>
      <c r="B18">
        <v>27508</v>
      </c>
      <c r="C18">
        <v>44421</v>
      </c>
      <c r="D18">
        <v>17035</v>
      </c>
      <c r="E18">
        <v>28683</v>
      </c>
      <c r="F18">
        <v>34315</v>
      </c>
      <c r="G18">
        <v>23976</v>
      </c>
      <c r="H18">
        <v>27781</v>
      </c>
      <c r="I18">
        <v>2449</v>
      </c>
      <c r="J18">
        <v>3427</v>
      </c>
      <c r="L18">
        <v>1.38</v>
      </c>
      <c r="M18">
        <v>1.63</v>
      </c>
      <c r="N18">
        <v>1.17</v>
      </c>
    </row>
    <row r="19" spans="1:14" x14ac:dyDescent="0.75">
      <c r="A19">
        <v>2002</v>
      </c>
      <c r="B19">
        <v>48892</v>
      </c>
      <c r="C19">
        <v>79090</v>
      </c>
      <c r="D19">
        <v>30224</v>
      </c>
      <c r="E19">
        <v>25137</v>
      </c>
      <c r="F19">
        <v>30341</v>
      </c>
      <c r="G19">
        <v>20826</v>
      </c>
      <c r="H19">
        <v>20410</v>
      </c>
      <c r="I19">
        <v>1395</v>
      </c>
      <c r="J19">
        <v>3437</v>
      </c>
      <c r="L19">
        <v>1.33</v>
      </c>
      <c r="M19">
        <v>1.58</v>
      </c>
      <c r="N19">
        <v>1.1299999999999999</v>
      </c>
    </row>
    <row r="20" spans="1:14" x14ac:dyDescent="0.75">
      <c r="A20">
        <v>2003</v>
      </c>
      <c r="B20">
        <v>15230</v>
      </c>
      <c r="C20">
        <v>24734</v>
      </c>
      <c r="D20">
        <v>9377</v>
      </c>
      <c r="E20">
        <v>20519</v>
      </c>
      <c r="F20">
        <v>24356</v>
      </c>
      <c r="G20">
        <v>17287</v>
      </c>
      <c r="H20">
        <v>17205</v>
      </c>
      <c r="I20">
        <v>3473</v>
      </c>
      <c r="J20">
        <v>3448</v>
      </c>
      <c r="L20">
        <v>1.1599999999999999</v>
      </c>
      <c r="M20">
        <v>1.39</v>
      </c>
      <c r="N20">
        <v>0.98</v>
      </c>
    </row>
    <row r="21" spans="1:14" x14ac:dyDescent="0.75">
      <c r="A21">
        <v>2004</v>
      </c>
      <c r="B21">
        <v>66051</v>
      </c>
      <c r="C21">
        <v>106615</v>
      </c>
      <c r="D21">
        <v>40920</v>
      </c>
      <c r="E21">
        <v>23390</v>
      </c>
      <c r="F21">
        <v>28904</v>
      </c>
      <c r="G21">
        <v>18927</v>
      </c>
      <c r="H21">
        <v>17686</v>
      </c>
      <c r="I21">
        <v>2189</v>
      </c>
      <c r="J21">
        <v>3445</v>
      </c>
      <c r="L21">
        <v>1.1499999999999999</v>
      </c>
      <c r="M21">
        <v>1.37</v>
      </c>
      <c r="N21">
        <v>0.96</v>
      </c>
    </row>
    <row r="22" spans="1:14" x14ac:dyDescent="0.75">
      <c r="A22">
        <v>2005</v>
      </c>
      <c r="B22">
        <v>22142</v>
      </c>
      <c r="C22">
        <v>35566</v>
      </c>
      <c r="D22">
        <v>13785</v>
      </c>
      <c r="E22">
        <v>26537</v>
      </c>
      <c r="F22">
        <v>32041</v>
      </c>
      <c r="G22">
        <v>21979</v>
      </c>
      <c r="H22">
        <v>18493</v>
      </c>
      <c r="I22">
        <v>3265</v>
      </c>
      <c r="J22">
        <v>3771</v>
      </c>
      <c r="L22">
        <v>1.08</v>
      </c>
      <c r="M22">
        <v>1.31</v>
      </c>
      <c r="N22">
        <v>0.9</v>
      </c>
    </row>
    <row r="23" spans="1:14" x14ac:dyDescent="0.75">
      <c r="A23">
        <v>2006</v>
      </c>
      <c r="B23">
        <v>24905</v>
      </c>
      <c r="C23">
        <v>40422</v>
      </c>
      <c r="D23">
        <v>15345</v>
      </c>
      <c r="E23">
        <v>27471</v>
      </c>
      <c r="F23">
        <v>34089</v>
      </c>
      <c r="G23">
        <v>22137</v>
      </c>
      <c r="H23">
        <v>18503</v>
      </c>
      <c r="I23">
        <v>1686</v>
      </c>
      <c r="J23">
        <v>2923</v>
      </c>
      <c r="L23">
        <v>0.83</v>
      </c>
      <c r="M23">
        <v>1.03</v>
      </c>
      <c r="N23">
        <v>0.67</v>
      </c>
    </row>
    <row r="24" spans="1:14" x14ac:dyDescent="0.75">
      <c r="A24">
        <v>2007</v>
      </c>
      <c r="B24">
        <v>7986</v>
      </c>
      <c r="C24">
        <v>12866</v>
      </c>
      <c r="D24">
        <v>4956</v>
      </c>
      <c r="E24">
        <v>28691</v>
      </c>
      <c r="F24">
        <v>35102</v>
      </c>
      <c r="G24">
        <v>23451</v>
      </c>
      <c r="H24">
        <v>17384</v>
      </c>
      <c r="I24">
        <v>1325</v>
      </c>
      <c r="J24">
        <v>2782</v>
      </c>
      <c r="L24">
        <v>0.89</v>
      </c>
      <c r="M24">
        <v>1.08</v>
      </c>
      <c r="N24">
        <v>0.73</v>
      </c>
    </row>
    <row r="25" spans="1:14" x14ac:dyDescent="0.75">
      <c r="A25">
        <v>2008</v>
      </c>
      <c r="B25">
        <v>4090</v>
      </c>
      <c r="C25">
        <v>7206</v>
      </c>
      <c r="D25">
        <v>2322</v>
      </c>
      <c r="E25">
        <v>21230</v>
      </c>
      <c r="F25">
        <v>25250</v>
      </c>
      <c r="G25">
        <v>17849</v>
      </c>
      <c r="H25">
        <v>11302</v>
      </c>
      <c r="I25">
        <v>336</v>
      </c>
      <c r="J25">
        <v>3039</v>
      </c>
      <c r="L25">
        <v>0.97</v>
      </c>
      <c r="M25">
        <v>1.17</v>
      </c>
      <c r="N25">
        <v>0.8</v>
      </c>
    </row>
    <row r="26" spans="1:14" x14ac:dyDescent="0.75">
      <c r="A26">
        <v>2009</v>
      </c>
      <c r="B26">
        <v>28372</v>
      </c>
      <c r="C26">
        <v>46557</v>
      </c>
      <c r="D26">
        <v>17291</v>
      </c>
      <c r="E26">
        <v>15546</v>
      </c>
      <c r="F26">
        <v>18367</v>
      </c>
      <c r="G26">
        <v>13157</v>
      </c>
      <c r="H26">
        <v>7313</v>
      </c>
      <c r="I26">
        <v>351</v>
      </c>
      <c r="J26">
        <v>2648</v>
      </c>
      <c r="L26">
        <v>1.05</v>
      </c>
      <c r="M26">
        <v>1.25</v>
      </c>
      <c r="N26">
        <v>0.87</v>
      </c>
    </row>
    <row r="27" spans="1:14" x14ac:dyDescent="0.75">
      <c r="A27">
        <v>2010</v>
      </c>
      <c r="B27">
        <v>10620</v>
      </c>
      <c r="C27">
        <v>17061</v>
      </c>
      <c r="D27">
        <v>6610</v>
      </c>
      <c r="E27">
        <v>14459</v>
      </c>
      <c r="F27">
        <v>17318</v>
      </c>
      <c r="G27">
        <v>12073</v>
      </c>
      <c r="H27">
        <v>8007</v>
      </c>
      <c r="I27">
        <v>838</v>
      </c>
      <c r="J27">
        <v>3367</v>
      </c>
      <c r="L27">
        <v>1.0900000000000001</v>
      </c>
      <c r="M27">
        <v>1.31</v>
      </c>
      <c r="N27">
        <v>0.9</v>
      </c>
    </row>
    <row r="28" spans="1:14" x14ac:dyDescent="0.75">
      <c r="A28">
        <v>2011</v>
      </c>
      <c r="B28">
        <v>15517</v>
      </c>
      <c r="C28">
        <v>25133</v>
      </c>
      <c r="D28">
        <v>9580</v>
      </c>
      <c r="E28">
        <v>13529</v>
      </c>
      <c r="F28">
        <v>16869</v>
      </c>
      <c r="G28">
        <v>10851</v>
      </c>
      <c r="H28">
        <v>9107</v>
      </c>
      <c r="I28">
        <v>299</v>
      </c>
      <c r="J28">
        <v>2595</v>
      </c>
      <c r="L28">
        <v>0.97</v>
      </c>
      <c r="M28">
        <v>1.18</v>
      </c>
      <c r="N28">
        <v>0.8</v>
      </c>
    </row>
    <row r="29" spans="1:14" x14ac:dyDescent="0.75">
      <c r="A29">
        <v>2012</v>
      </c>
      <c r="B29">
        <v>12418</v>
      </c>
      <c r="C29">
        <v>19867</v>
      </c>
      <c r="D29">
        <v>7762</v>
      </c>
      <c r="E29">
        <v>16711</v>
      </c>
      <c r="F29">
        <v>20358</v>
      </c>
      <c r="G29">
        <v>13717</v>
      </c>
      <c r="H29">
        <v>8622</v>
      </c>
      <c r="I29">
        <v>370</v>
      </c>
      <c r="J29">
        <v>3661</v>
      </c>
      <c r="L29">
        <v>0.87</v>
      </c>
      <c r="M29">
        <v>1.07</v>
      </c>
      <c r="N29">
        <v>0.71</v>
      </c>
    </row>
    <row r="30" spans="1:14" x14ac:dyDescent="0.75">
      <c r="A30">
        <v>2013</v>
      </c>
      <c r="B30">
        <v>29082</v>
      </c>
      <c r="C30">
        <v>47030</v>
      </c>
      <c r="D30">
        <v>17984</v>
      </c>
      <c r="E30">
        <v>14076</v>
      </c>
      <c r="F30">
        <v>16715</v>
      </c>
      <c r="G30">
        <v>11853</v>
      </c>
      <c r="H30">
        <v>7697</v>
      </c>
      <c r="I30">
        <v>1007</v>
      </c>
      <c r="J30">
        <v>3106</v>
      </c>
      <c r="L30">
        <v>1.1299999999999999</v>
      </c>
      <c r="M30">
        <v>1.38</v>
      </c>
      <c r="N30">
        <v>0.92</v>
      </c>
    </row>
    <row r="31" spans="1:14" x14ac:dyDescent="0.75">
      <c r="A31">
        <v>2014</v>
      </c>
      <c r="B31">
        <v>17003</v>
      </c>
      <c r="C31">
        <v>27514</v>
      </c>
      <c r="D31">
        <v>10507</v>
      </c>
      <c r="E31">
        <v>15775</v>
      </c>
      <c r="F31">
        <v>18818</v>
      </c>
      <c r="G31">
        <v>13224</v>
      </c>
      <c r="H31">
        <v>8083</v>
      </c>
      <c r="I31">
        <v>837</v>
      </c>
      <c r="J31">
        <v>4044</v>
      </c>
      <c r="L31">
        <v>0.94</v>
      </c>
      <c r="M31">
        <v>1.1499999999999999</v>
      </c>
      <c r="N31">
        <v>0.77</v>
      </c>
    </row>
    <row r="32" spans="1:14" x14ac:dyDescent="0.75">
      <c r="A32">
        <v>2015</v>
      </c>
      <c r="B32">
        <v>10697</v>
      </c>
      <c r="C32">
        <v>17354</v>
      </c>
      <c r="D32">
        <v>6593</v>
      </c>
      <c r="E32">
        <v>17368</v>
      </c>
      <c r="F32">
        <v>21114</v>
      </c>
      <c r="G32">
        <v>14286</v>
      </c>
      <c r="H32">
        <v>8390</v>
      </c>
      <c r="I32">
        <v>432</v>
      </c>
      <c r="J32">
        <v>4568</v>
      </c>
      <c r="L32">
        <v>0.88</v>
      </c>
      <c r="M32">
        <v>1.1100000000000001</v>
      </c>
      <c r="N32">
        <v>0.7</v>
      </c>
    </row>
    <row r="33" spans="1:14" x14ac:dyDescent="0.75">
      <c r="A33">
        <v>2016</v>
      </c>
      <c r="B33">
        <v>2996</v>
      </c>
      <c r="C33">
        <v>5103</v>
      </c>
      <c r="D33">
        <v>1759</v>
      </c>
      <c r="E33">
        <v>13679</v>
      </c>
      <c r="F33">
        <v>17060</v>
      </c>
      <c r="G33">
        <v>10967</v>
      </c>
      <c r="H33">
        <v>6122</v>
      </c>
      <c r="I33">
        <v>143</v>
      </c>
      <c r="J33">
        <v>3505</v>
      </c>
      <c r="L33">
        <v>0.8</v>
      </c>
      <c r="M33">
        <v>1.07</v>
      </c>
      <c r="N33">
        <v>0.6</v>
      </c>
    </row>
    <row r="34" spans="1:14" x14ac:dyDescent="0.75">
      <c r="A34">
        <v>2017</v>
      </c>
      <c r="B34">
        <v>39319</v>
      </c>
      <c r="C34">
        <v>73594</v>
      </c>
      <c r="D34">
        <v>21007</v>
      </c>
      <c r="E34">
        <v>11374</v>
      </c>
      <c r="F34">
        <v>15296</v>
      </c>
      <c r="G34">
        <v>8458</v>
      </c>
      <c r="H34" t="s">
        <v>25</v>
      </c>
      <c r="I34">
        <v>180</v>
      </c>
      <c r="J34">
        <v>1315</v>
      </c>
      <c r="L34">
        <v>0.56000000000000005</v>
      </c>
      <c r="M34">
        <v>0.85</v>
      </c>
      <c r="N34">
        <v>0.37</v>
      </c>
    </row>
    <row r="35" spans="1:14" x14ac:dyDescent="0.75">
      <c r="A35">
        <v>2018</v>
      </c>
      <c r="B35">
        <v>2946</v>
      </c>
      <c r="C35">
        <v>6266</v>
      </c>
      <c r="D35">
        <v>1385</v>
      </c>
      <c r="E35">
        <v>14509</v>
      </c>
      <c r="F35">
        <v>22544</v>
      </c>
      <c r="G35">
        <v>9338</v>
      </c>
      <c r="H35" t="s">
        <v>26</v>
      </c>
      <c r="I35">
        <v>157</v>
      </c>
      <c r="J35">
        <v>1600</v>
      </c>
      <c r="L35">
        <v>0.37</v>
      </c>
      <c r="M35">
        <v>0.69</v>
      </c>
      <c r="N35">
        <v>0.2</v>
      </c>
    </row>
    <row r="36" spans="1:14" x14ac:dyDescent="0.75">
      <c r="A36">
        <v>2019</v>
      </c>
      <c r="B36" t="s">
        <v>27</v>
      </c>
      <c r="C36" t="s">
        <v>28</v>
      </c>
      <c r="D36" t="s">
        <v>29</v>
      </c>
      <c r="E36">
        <v>21297</v>
      </c>
      <c r="F36">
        <v>38450</v>
      </c>
      <c r="G36">
        <v>11129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3" workbookViewId="0">
      <selection activeCell="N20" sqref="N20"/>
    </sheetView>
  </sheetViews>
  <sheetFormatPr defaultRowHeight="14.15" x14ac:dyDescent="0.75"/>
  <sheetData>
    <row r="1" spans="1:6" x14ac:dyDescent="0.75">
      <c r="A1" t="s">
        <v>32</v>
      </c>
      <c r="B1">
        <v>0.26</v>
      </c>
      <c r="C1" t="s">
        <v>33</v>
      </c>
      <c r="D1">
        <v>38400</v>
      </c>
      <c r="E1">
        <v>21876</v>
      </c>
    </row>
    <row r="3" spans="1:6" x14ac:dyDescent="0.75">
      <c r="A3" t="s">
        <v>10</v>
      </c>
      <c r="B3" t="s">
        <v>30</v>
      </c>
      <c r="C3" t="s">
        <v>34</v>
      </c>
      <c r="D3" t="s">
        <v>31</v>
      </c>
      <c r="E3" t="s">
        <v>35</v>
      </c>
      <c r="F3" t="s">
        <v>36</v>
      </c>
    </row>
    <row r="4" spans="1:6" x14ac:dyDescent="0.75">
      <c r="A4">
        <v>1997</v>
      </c>
      <c r="B4">
        <v>1.1499999999999999</v>
      </c>
      <c r="C4" s="10">
        <f>B4/$B$1</f>
        <v>4.4230769230769225</v>
      </c>
      <c r="D4">
        <v>40762</v>
      </c>
      <c r="E4" s="10">
        <f>D4/$D$1</f>
        <v>1.0615104166666667</v>
      </c>
      <c r="F4" s="10">
        <f>D4/$E$1</f>
        <v>1.8633205339184495</v>
      </c>
    </row>
    <row r="5" spans="1:6" x14ac:dyDescent="0.75">
      <c r="A5">
        <v>1998</v>
      </c>
      <c r="B5">
        <v>1.1200000000000001</v>
      </c>
      <c r="C5" s="10">
        <f t="shared" ref="C5:C25" si="0">B5/$B$1</f>
        <v>4.3076923076923084</v>
      </c>
      <c r="D5">
        <v>27947</v>
      </c>
      <c r="E5" s="10">
        <f t="shared" ref="E5:E25" si="1">D5/$D$1</f>
        <v>0.72778645833333333</v>
      </c>
      <c r="F5" s="10">
        <f t="shared" ref="F5:F25" si="2">D5/$E$1</f>
        <v>1.2775187420003657</v>
      </c>
    </row>
    <row r="6" spans="1:6" x14ac:dyDescent="0.75">
      <c r="A6">
        <v>1999</v>
      </c>
      <c r="B6">
        <v>1.33</v>
      </c>
      <c r="C6" s="10">
        <f t="shared" si="0"/>
        <v>5.1153846153846159</v>
      </c>
      <c r="D6">
        <v>33310</v>
      </c>
      <c r="E6" s="10">
        <f t="shared" si="1"/>
        <v>0.86744791666666665</v>
      </c>
      <c r="F6" s="10">
        <f t="shared" si="2"/>
        <v>1.5226732492228927</v>
      </c>
    </row>
    <row r="7" spans="1:6" x14ac:dyDescent="0.75">
      <c r="A7">
        <v>2000</v>
      </c>
      <c r="B7">
        <v>1.28</v>
      </c>
      <c r="C7" s="10">
        <f t="shared" si="0"/>
        <v>4.9230769230769234</v>
      </c>
      <c r="D7">
        <v>33990</v>
      </c>
      <c r="E7" s="10">
        <f t="shared" si="1"/>
        <v>0.88515624999999998</v>
      </c>
      <c r="F7" s="10">
        <f t="shared" si="2"/>
        <v>1.5537575425123422</v>
      </c>
    </row>
    <row r="8" spans="1:6" x14ac:dyDescent="0.75">
      <c r="A8">
        <v>2001</v>
      </c>
      <c r="B8">
        <v>1.38</v>
      </c>
      <c r="C8" s="10">
        <f t="shared" si="0"/>
        <v>5.3076923076923075</v>
      </c>
      <c r="D8">
        <v>28683</v>
      </c>
      <c r="E8" s="10">
        <f t="shared" si="1"/>
        <v>0.746953125</v>
      </c>
      <c r="F8" s="10">
        <f t="shared" si="2"/>
        <v>1.3111629182665936</v>
      </c>
    </row>
    <row r="9" spans="1:6" x14ac:dyDescent="0.75">
      <c r="A9">
        <v>2002</v>
      </c>
      <c r="B9">
        <v>1.33</v>
      </c>
      <c r="C9" s="10">
        <f t="shared" si="0"/>
        <v>5.1153846153846159</v>
      </c>
      <c r="D9">
        <v>25137</v>
      </c>
      <c r="E9" s="10">
        <f t="shared" si="1"/>
        <v>0.65460937500000005</v>
      </c>
      <c r="F9" s="10">
        <f t="shared" si="2"/>
        <v>1.1490674712013165</v>
      </c>
    </row>
    <row r="10" spans="1:6" x14ac:dyDescent="0.75">
      <c r="A10">
        <v>2003</v>
      </c>
      <c r="B10">
        <v>1.1599999999999999</v>
      </c>
      <c r="C10" s="10">
        <f t="shared" si="0"/>
        <v>4.4615384615384608</v>
      </c>
      <c r="D10">
        <v>20519</v>
      </c>
      <c r="E10" s="10">
        <f t="shared" si="1"/>
        <v>0.53434895833333329</v>
      </c>
      <c r="F10" s="10">
        <f t="shared" si="2"/>
        <v>0.93796855000914248</v>
      </c>
    </row>
    <row r="11" spans="1:6" x14ac:dyDescent="0.75">
      <c r="A11">
        <v>2004</v>
      </c>
      <c r="B11">
        <v>1.1499999999999999</v>
      </c>
      <c r="C11" s="10">
        <f t="shared" si="0"/>
        <v>4.4230769230769225</v>
      </c>
      <c r="D11">
        <v>23390</v>
      </c>
      <c r="E11" s="10">
        <f t="shared" si="1"/>
        <v>0.60911458333333335</v>
      </c>
      <c r="F11" s="10">
        <f t="shared" si="2"/>
        <v>1.0692082647650394</v>
      </c>
    </row>
    <row r="12" spans="1:6" x14ac:dyDescent="0.75">
      <c r="A12">
        <v>2005</v>
      </c>
      <c r="B12">
        <v>1.08</v>
      </c>
      <c r="C12" s="10">
        <f t="shared" si="0"/>
        <v>4.1538461538461542</v>
      </c>
      <c r="D12">
        <v>26537</v>
      </c>
      <c r="E12" s="10">
        <f t="shared" si="1"/>
        <v>0.69106770833333331</v>
      </c>
      <c r="F12" s="10">
        <f t="shared" si="2"/>
        <v>1.2130645456207716</v>
      </c>
    </row>
    <row r="13" spans="1:6" x14ac:dyDescent="0.75">
      <c r="A13">
        <v>2006</v>
      </c>
      <c r="B13">
        <v>0.83</v>
      </c>
      <c r="C13" s="10">
        <f t="shared" si="0"/>
        <v>3.1923076923076921</v>
      </c>
      <c r="D13">
        <v>27471</v>
      </c>
      <c r="E13" s="10">
        <f t="shared" si="1"/>
        <v>0.71539062499999995</v>
      </c>
      <c r="F13" s="10">
        <f t="shared" si="2"/>
        <v>1.2557597366977509</v>
      </c>
    </row>
    <row r="14" spans="1:6" x14ac:dyDescent="0.75">
      <c r="A14">
        <v>2007</v>
      </c>
      <c r="B14">
        <v>0.89</v>
      </c>
      <c r="C14" s="10">
        <f t="shared" si="0"/>
        <v>3.4230769230769229</v>
      </c>
      <c r="D14">
        <v>28691</v>
      </c>
      <c r="E14" s="10">
        <f t="shared" si="1"/>
        <v>0.74716145833333336</v>
      </c>
      <c r="F14" s="10">
        <f t="shared" si="2"/>
        <v>1.3115286158347046</v>
      </c>
    </row>
    <row r="15" spans="1:6" x14ac:dyDescent="0.75">
      <c r="A15">
        <v>2008</v>
      </c>
      <c r="B15">
        <v>0.97</v>
      </c>
      <c r="C15" s="10">
        <f t="shared" si="0"/>
        <v>3.7307692307692304</v>
      </c>
      <c r="D15">
        <v>21230</v>
      </c>
      <c r="E15" s="10">
        <f t="shared" si="1"/>
        <v>0.55286458333333333</v>
      </c>
      <c r="F15" s="10">
        <f t="shared" si="2"/>
        <v>0.97046992137502286</v>
      </c>
    </row>
    <row r="16" spans="1:6" x14ac:dyDescent="0.75">
      <c r="A16">
        <v>2009</v>
      </c>
      <c r="B16">
        <v>1.05</v>
      </c>
      <c r="C16" s="10">
        <f t="shared" si="0"/>
        <v>4.0384615384615383</v>
      </c>
      <c r="D16">
        <v>15546</v>
      </c>
      <c r="E16" s="10">
        <f t="shared" si="1"/>
        <v>0.40484375</v>
      </c>
      <c r="F16" s="10">
        <f t="shared" si="2"/>
        <v>0.71064179923203508</v>
      </c>
    </row>
    <row r="17" spans="1:9" x14ac:dyDescent="0.75">
      <c r="A17">
        <v>2010</v>
      </c>
      <c r="B17">
        <v>1.0900000000000001</v>
      </c>
      <c r="C17" s="10">
        <f t="shared" si="0"/>
        <v>4.1923076923076925</v>
      </c>
      <c r="D17">
        <v>14459</v>
      </c>
      <c r="E17" s="10">
        <f t="shared" si="1"/>
        <v>0.37653645833333332</v>
      </c>
      <c r="F17" s="10">
        <f t="shared" si="2"/>
        <v>0.66095264216492955</v>
      </c>
    </row>
    <row r="18" spans="1:9" x14ac:dyDescent="0.75">
      <c r="A18">
        <v>2011</v>
      </c>
      <c r="B18">
        <v>0.97</v>
      </c>
      <c r="C18" s="10">
        <f t="shared" si="0"/>
        <v>3.7307692307692304</v>
      </c>
      <c r="D18">
        <v>13529</v>
      </c>
      <c r="E18" s="10">
        <f t="shared" si="1"/>
        <v>0.35231770833333331</v>
      </c>
      <c r="F18" s="10">
        <f t="shared" si="2"/>
        <v>0.61844029987200588</v>
      </c>
    </row>
    <row r="19" spans="1:9" x14ac:dyDescent="0.75">
      <c r="A19">
        <v>2012</v>
      </c>
      <c r="B19">
        <v>0.87</v>
      </c>
      <c r="C19" s="10">
        <f t="shared" si="0"/>
        <v>3.3461538461538458</v>
      </c>
      <c r="D19">
        <v>16711</v>
      </c>
      <c r="E19" s="10">
        <f t="shared" si="1"/>
        <v>0.43518229166666667</v>
      </c>
      <c r="F19" s="10">
        <f t="shared" si="2"/>
        <v>0.76389650758822458</v>
      </c>
      <c r="H19" t="s">
        <v>37</v>
      </c>
      <c r="I19" t="s">
        <v>38</v>
      </c>
    </row>
    <row r="20" spans="1:9" x14ac:dyDescent="0.75">
      <c r="A20">
        <v>2013</v>
      </c>
      <c r="B20">
        <v>1.1299999999999999</v>
      </c>
      <c r="C20" s="10">
        <f t="shared" si="0"/>
        <v>4.3461538461538458</v>
      </c>
      <c r="D20">
        <v>14076</v>
      </c>
      <c r="E20" s="10">
        <f t="shared" si="1"/>
        <v>0.36656250000000001</v>
      </c>
      <c r="F20" s="10">
        <f t="shared" si="2"/>
        <v>0.6434448710916072</v>
      </c>
      <c r="H20">
        <v>1997</v>
      </c>
      <c r="I20">
        <v>1</v>
      </c>
    </row>
    <row r="21" spans="1:9" x14ac:dyDescent="0.75">
      <c r="A21">
        <v>2014</v>
      </c>
      <c r="B21">
        <v>0.94</v>
      </c>
      <c r="C21" s="10">
        <f t="shared" si="0"/>
        <v>3.615384615384615</v>
      </c>
      <c r="D21">
        <v>15775</v>
      </c>
      <c r="E21" s="10">
        <f t="shared" si="1"/>
        <v>0.41080729166666669</v>
      </c>
      <c r="F21" s="10">
        <f t="shared" si="2"/>
        <v>0.72110989211921739</v>
      </c>
      <c r="H21">
        <v>2018</v>
      </c>
      <c r="I21">
        <v>1</v>
      </c>
    </row>
    <row r="22" spans="1:9" x14ac:dyDescent="0.75">
      <c r="A22">
        <v>2015</v>
      </c>
      <c r="B22">
        <v>0.88</v>
      </c>
      <c r="C22" s="10">
        <f t="shared" si="0"/>
        <v>3.3846153846153846</v>
      </c>
      <c r="D22">
        <v>17368</v>
      </c>
      <c r="E22" s="10">
        <f t="shared" si="1"/>
        <v>0.45229166666666665</v>
      </c>
      <c r="F22" s="10">
        <f t="shared" si="2"/>
        <v>0.79392942036935454</v>
      </c>
    </row>
    <row r="23" spans="1:9" x14ac:dyDescent="0.75">
      <c r="A23">
        <v>2016</v>
      </c>
      <c r="B23">
        <v>0.8</v>
      </c>
      <c r="C23" s="10">
        <f t="shared" si="0"/>
        <v>3.0769230769230771</v>
      </c>
      <c r="D23">
        <v>13679</v>
      </c>
      <c r="E23" s="10">
        <f t="shared" si="1"/>
        <v>0.35622395833333331</v>
      </c>
      <c r="F23" s="10">
        <f t="shared" si="2"/>
        <v>0.62529712927409031</v>
      </c>
    </row>
    <row r="24" spans="1:9" x14ac:dyDescent="0.75">
      <c r="A24">
        <v>2017</v>
      </c>
      <c r="B24">
        <v>0.56000000000000005</v>
      </c>
      <c r="C24" s="10">
        <f t="shared" si="0"/>
        <v>2.1538461538461542</v>
      </c>
      <c r="D24">
        <v>11374</v>
      </c>
      <c r="E24" s="10">
        <f t="shared" si="1"/>
        <v>0.29619791666666667</v>
      </c>
      <c r="F24" s="10">
        <f t="shared" si="2"/>
        <v>0.51993051746205887</v>
      </c>
    </row>
    <row r="25" spans="1:9" x14ac:dyDescent="0.75">
      <c r="A25">
        <v>2018</v>
      </c>
      <c r="B25">
        <v>0.37</v>
      </c>
      <c r="C25" s="10">
        <f t="shared" si="0"/>
        <v>1.4230769230769229</v>
      </c>
      <c r="D25">
        <v>14509</v>
      </c>
      <c r="E25" s="10">
        <f t="shared" si="1"/>
        <v>0.37783854166666669</v>
      </c>
      <c r="F25" s="10">
        <f t="shared" si="2"/>
        <v>0.66323825196562447</v>
      </c>
    </row>
    <row r="28" spans="1:9" x14ac:dyDescent="0.75">
      <c r="D28">
        <f>14509/40762</f>
        <v>0.35594426181247241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CodCatch</vt:lpstr>
      <vt:lpstr>CodBits</vt:lpstr>
      <vt:lpstr>HerCatch</vt:lpstr>
      <vt:lpstr>PleCatch</vt:lpstr>
      <vt:lpstr>PleRec</vt:lpstr>
      <vt:lpstr>HerRec</vt:lpstr>
      <vt:lpstr>CodRec</vt:lpstr>
      <vt:lpstr>CodDat</vt:lpstr>
      <vt:lpstr>CodF</vt:lpstr>
      <vt:lpstr>HerDat</vt:lpstr>
      <vt:lpstr>HerF</vt:lpstr>
      <vt:lpstr>PleDat</vt:lpstr>
      <vt:lpstr>PleF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Froese, Rainer</dc:creator>
  <cp:lastModifiedBy>Froese, Rainer</cp:lastModifiedBy>
  <dcterms:created xsi:type="dcterms:W3CDTF">2021-06-08T12:29:23Z</dcterms:created>
  <dcterms:modified xsi:type="dcterms:W3CDTF">2021-06-29T13:20:32Z</dcterms:modified>
</cp:coreProperties>
</file>