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timm/Documents/Work/GNSScience/Manuscripts/Timm_Colville/Files_for_Subm/Supplementary Files/"/>
    </mc:Choice>
  </mc:AlternateContent>
  <xr:revisionPtr revIDLastSave="0" documentId="13_ncr:1_{12EAEE05-5290-3F4C-AFA1-579B371302F0}" xr6:coauthVersionLast="36" xr6:coauthVersionMax="36" xr10:uidLastSave="{00000000-0000-0000-0000-000000000000}"/>
  <bookViews>
    <workbookView xWindow="5260" yWindow="4020" windowWidth="28800" windowHeight="17600" tabRatio="500" xr2:uid="{00000000-000D-0000-FFFF-FFFF00000000}"/>
  </bookViews>
  <sheets>
    <sheet name="Wholerock_Standards_OGL" sheetId="1" r:id="rId1"/>
    <sheet name="Standard_data_SO255_XRF" sheetId="2" r:id="rId2"/>
    <sheet name="Standard_data_SO255_ICPMS" sheetId="3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0" i="3" l="1"/>
  <c r="I90" i="3"/>
  <c r="L90" i="3" s="1"/>
  <c r="J89" i="3"/>
  <c r="I89" i="3"/>
  <c r="L89" i="3" s="1"/>
  <c r="J88" i="3"/>
  <c r="I88" i="3"/>
  <c r="L88" i="3" s="1"/>
  <c r="J87" i="3"/>
  <c r="I87" i="3"/>
  <c r="L87" i="3" s="1"/>
  <c r="J86" i="3"/>
  <c r="I86" i="3"/>
  <c r="L86" i="3" s="1"/>
  <c r="J85" i="3"/>
  <c r="I85" i="3"/>
  <c r="L85" i="3" s="1"/>
  <c r="J84" i="3"/>
  <c r="I84" i="3"/>
  <c r="L84" i="3" s="1"/>
  <c r="J83" i="3"/>
  <c r="I83" i="3"/>
  <c r="L83" i="3" s="1"/>
  <c r="J82" i="3"/>
  <c r="I82" i="3"/>
  <c r="L82" i="3" s="1"/>
  <c r="J81" i="3"/>
  <c r="I81" i="3"/>
  <c r="L81" i="3" s="1"/>
  <c r="J80" i="3"/>
  <c r="I80" i="3"/>
  <c r="L80" i="3" s="1"/>
  <c r="J79" i="3"/>
  <c r="I79" i="3"/>
  <c r="L79" i="3" s="1"/>
  <c r="J78" i="3"/>
  <c r="I78" i="3"/>
  <c r="L78" i="3" s="1"/>
  <c r="J77" i="3"/>
  <c r="I77" i="3"/>
  <c r="L77" i="3" s="1"/>
  <c r="J76" i="3"/>
  <c r="I76" i="3"/>
  <c r="L76" i="3" s="1"/>
  <c r="J75" i="3"/>
  <c r="I75" i="3"/>
  <c r="L75" i="3" s="1"/>
  <c r="L74" i="3"/>
  <c r="J74" i="3"/>
  <c r="I74" i="3"/>
  <c r="K74" i="3" s="1"/>
  <c r="J73" i="3"/>
  <c r="I73" i="3"/>
  <c r="L73" i="3" s="1"/>
  <c r="L72" i="3"/>
  <c r="J72" i="3"/>
  <c r="I72" i="3"/>
  <c r="K72" i="3" s="1"/>
  <c r="J71" i="3"/>
  <c r="I71" i="3"/>
  <c r="L71" i="3" s="1"/>
  <c r="L70" i="3"/>
  <c r="J70" i="3"/>
  <c r="I70" i="3"/>
  <c r="K70" i="3" s="1"/>
  <c r="J69" i="3"/>
  <c r="I69" i="3"/>
  <c r="L69" i="3" s="1"/>
  <c r="L68" i="3"/>
  <c r="J68" i="3"/>
  <c r="I68" i="3"/>
  <c r="K68" i="3" s="1"/>
  <c r="J67" i="3"/>
  <c r="I67" i="3"/>
  <c r="L67" i="3" s="1"/>
  <c r="L66" i="3"/>
  <c r="J66" i="3"/>
  <c r="I66" i="3"/>
  <c r="K66" i="3" s="1"/>
  <c r="J65" i="3"/>
  <c r="I65" i="3"/>
  <c r="L65" i="3" s="1"/>
  <c r="L64" i="3"/>
  <c r="J64" i="3"/>
  <c r="I64" i="3"/>
  <c r="K64" i="3" s="1"/>
  <c r="J63" i="3"/>
  <c r="I63" i="3"/>
  <c r="L63" i="3" s="1"/>
  <c r="L62" i="3"/>
  <c r="J62" i="3"/>
  <c r="I62" i="3"/>
  <c r="K62" i="3" s="1"/>
  <c r="J61" i="3"/>
  <c r="I61" i="3"/>
  <c r="L61" i="3" s="1"/>
  <c r="L60" i="3"/>
  <c r="J60" i="3"/>
  <c r="I60" i="3"/>
  <c r="K60" i="3" s="1"/>
  <c r="J59" i="3"/>
  <c r="I59" i="3"/>
  <c r="L59" i="3" s="1"/>
  <c r="L58" i="3"/>
  <c r="J58" i="3"/>
  <c r="I58" i="3"/>
  <c r="K58" i="3" s="1"/>
  <c r="J57" i="3"/>
  <c r="I57" i="3"/>
  <c r="L57" i="3" s="1"/>
  <c r="L56" i="3"/>
  <c r="J56" i="3"/>
  <c r="I56" i="3"/>
  <c r="K56" i="3" s="1"/>
  <c r="J55" i="3"/>
  <c r="I55" i="3"/>
  <c r="L55" i="3" s="1"/>
  <c r="L54" i="3"/>
  <c r="J54" i="3"/>
  <c r="I54" i="3"/>
  <c r="K54" i="3" s="1"/>
  <c r="J53" i="3"/>
  <c r="I53" i="3"/>
  <c r="L53" i="3" s="1"/>
  <c r="L52" i="3"/>
  <c r="J52" i="3"/>
  <c r="I52" i="3"/>
  <c r="K52" i="3" s="1"/>
  <c r="J51" i="3"/>
  <c r="I51" i="3"/>
  <c r="L51" i="3" s="1"/>
  <c r="L50" i="3"/>
  <c r="J50" i="3"/>
  <c r="I50" i="3"/>
  <c r="K50" i="3" s="1"/>
  <c r="J44" i="3"/>
  <c r="I44" i="3"/>
  <c r="L44" i="3" s="1"/>
  <c r="J43" i="3"/>
  <c r="I43" i="3"/>
  <c r="L43" i="3" s="1"/>
  <c r="J42" i="3"/>
  <c r="I42" i="3"/>
  <c r="L42" i="3" s="1"/>
  <c r="J41" i="3"/>
  <c r="I41" i="3"/>
  <c r="J40" i="3"/>
  <c r="I40" i="3"/>
  <c r="L40" i="3" s="1"/>
  <c r="J39" i="3"/>
  <c r="I39" i="3"/>
  <c r="L39" i="3" s="1"/>
  <c r="J38" i="3"/>
  <c r="I38" i="3"/>
  <c r="L38" i="3" s="1"/>
  <c r="J37" i="3"/>
  <c r="I37" i="3"/>
  <c r="L37" i="3" s="1"/>
  <c r="J36" i="3"/>
  <c r="I36" i="3"/>
  <c r="L36" i="3" s="1"/>
  <c r="J35" i="3"/>
  <c r="I35" i="3"/>
  <c r="L35" i="3" s="1"/>
  <c r="J34" i="3"/>
  <c r="I34" i="3"/>
  <c r="L34" i="3" s="1"/>
  <c r="J33" i="3"/>
  <c r="I33" i="3"/>
  <c r="L33" i="3" s="1"/>
  <c r="J32" i="3"/>
  <c r="I32" i="3"/>
  <c r="L32" i="3" s="1"/>
  <c r="J31" i="3"/>
  <c r="I31" i="3"/>
  <c r="L31" i="3" s="1"/>
  <c r="J30" i="3"/>
  <c r="I30" i="3"/>
  <c r="L30" i="3" s="1"/>
  <c r="J29" i="3"/>
  <c r="I29" i="3"/>
  <c r="L29" i="3" s="1"/>
  <c r="J28" i="3"/>
  <c r="I28" i="3"/>
  <c r="L28" i="3" s="1"/>
  <c r="J27" i="3"/>
  <c r="I27" i="3"/>
  <c r="L27" i="3" s="1"/>
  <c r="J26" i="3"/>
  <c r="I26" i="3"/>
  <c r="L26" i="3" s="1"/>
  <c r="J25" i="3"/>
  <c r="I25" i="3"/>
  <c r="L25" i="3" s="1"/>
  <c r="J24" i="3"/>
  <c r="I24" i="3"/>
  <c r="L24" i="3" s="1"/>
  <c r="J23" i="3"/>
  <c r="I23" i="3"/>
  <c r="L23" i="3" s="1"/>
  <c r="J22" i="3"/>
  <c r="I22" i="3"/>
  <c r="L22" i="3" s="1"/>
  <c r="J21" i="3"/>
  <c r="I21" i="3"/>
  <c r="L21" i="3" s="1"/>
  <c r="J20" i="3"/>
  <c r="I20" i="3"/>
  <c r="L20" i="3" s="1"/>
  <c r="J19" i="3"/>
  <c r="I19" i="3"/>
  <c r="L19" i="3" s="1"/>
  <c r="J18" i="3"/>
  <c r="I18" i="3"/>
  <c r="L18" i="3" s="1"/>
  <c r="J17" i="3"/>
  <c r="I17" i="3"/>
  <c r="L17" i="3" s="1"/>
  <c r="J16" i="3"/>
  <c r="I16" i="3"/>
  <c r="L16" i="3" s="1"/>
  <c r="J15" i="3"/>
  <c r="I15" i="3"/>
  <c r="L15" i="3" s="1"/>
  <c r="J14" i="3"/>
  <c r="I14" i="3"/>
  <c r="L14" i="3" s="1"/>
  <c r="J13" i="3"/>
  <c r="I13" i="3"/>
  <c r="L13" i="3" s="1"/>
  <c r="J12" i="3"/>
  <c r="I12" i="3"/>
  <c r="L12" i="3" s="1"/>
  <c r="J11" i="3"/>
  <c r="I11" i="3"/>
  <c r="L11" i="3" s="1"/>
  <c r="J10" i="3"/>
  <c r="I10" i="3"/>
  <c r="L10" i="3" s="1"/>
  <c r="J9" i="3"/>
  <c r="I9" i="3"/>
  <c r="L9" i="3" s="1"/>
  <c r="J8" i="3"/>
  <c r="I8" i="3"/>
  <c r="L8" i="3" s="1"/>
  <c r="J7" i="3"/>
  <c r="I7" i="3"/>
  <c r="L7" i="3" s="1"/>
  <c r="J6" i="3"/>
  <c r="I6" i="3"/>
  <c r="L6" i="3" s="1"/>
  <c r="J5" i="3"/>
  <c r="I5" i="3"/>
  <c r="L5" i="3" s="1"/>
  <c r="J4" i="3"/>
  <c r="I4" i="3"/>
  <c r="L4" i="3" s="1"/>
  <c r="K51" i="3" l="1"/>
  <c r="K53" i="3"/>
  <c r="K55" i="3"/>
  <c r="K57" i="3"/>
  <c r="K59" i="3"/>
  <c r="K61" i="3"/>
  <c r="K63" i="3"/>
  <c r="K65" i="3"/>
  <c r="K67" i="3"/>
  <c r="K69" i="3"/>
  <c r="K71" i="3"/>
  <c r="K73" i="3"/>
  <c r="K75" i="3"/>
  <c r="K77" i="3"/>
  <c r="K79" i="3"/>
  <c r="K81" i="3"/>
  <c r="K83" i="3"/>
  <c r="K85" i="3"/>
  <c r="K87" i="3"/>
  <c r="K89" i="3"/>
  <c r="K76" i="3"/>
  <c r="K78" i="3"/>
  <c r="K80" i="3"/>
  <c r="K82" i="3"/>
  <c r="K84" i="3"/>
  <c r="K86" i="3"/>
  <c r="K88" i="3"/>
  <c r="K90" i="3"/>
  <c r="K5" i="3"/>
  <c r="K7" i="3"/>
  <c r="K9" i="3"/>
  <c r="K11" i="3"/>
  <c r="K13" i="3"/>
  <c r="K15" i="3"/>
  <c r="K17" i="3"/>
  <c r="K19" i="3"/>
  <c r="K21" i="3"/>
  <c r="K23" i="3"/>
  <c r="K25" i="3"/>
  <c r="K27" i="3"/>
  <c r="K29" i="3"/>
  <c r="K31" i="3"/>
  <c r="K33" i="3"/>
  <c r="K35" i="3"/>
  <c r="K37" i="3"/>
  <c r="K39" i="3"/>
  <c r="K41" i="3"/>
  <c r="K43" i="3"/>
  <c r="K4" i="3"/>
  <c r="K6" i="3"/>
  <c r="K8" i="3"/>
  <c r="K10" i="3"/>
  <c r="K12" i="3"/>
  <c r="K14" i="3"/>
  <c r="K16" i="3"/>
  <c r="K18" i="3"/>
  <c r="K20" i="3"/>
  <c r="K22" i="3"/>
  <c r="K24" i="3"/>
  <c r="K26" i="3"/>
  <c r="K28" i="3"/>
  <c r="K30" i="3"/>
  <c r="K32" i="3"/>
  <c r="K34" i="3"/>
  <c r="K36" i="3"/>
  <c r="K38" i="3"/>
  <c r="K40" i="3"/>
  <c r="K42" i="3"/>
  <c r="K44" i="3"/>
  <c r="N72" i="2"/>
  <c r="M72" i="2"/>
  <c r="P72" i="2" s="1"/>
  <c r="N71" i="2"/>
  <c r="M71" i="2"/>
  <c r="P71" i="2" s="1"/>
  <c r="N70" i="2"/>
  <c r="M70" i="2"/>
  <c r="P70" i="2" s="1"/>
  <c r="N69" i="2"/>
  <c r="M69" i="2"/>
  <c r="P69" i="2" s="1"/>
  <c r="N68" i="2"/>
  <c r="M68" i="2"/>
  <c r="P68" i="2" s="1"/>
  <c r="N67" i="2"/>
  <c r="M67" i="2"/>
  <c r="P67" i="2" s="1"/>
  <c r="N66" i="2"/>
  <c r="M66" i="2"/>
  <c r="P66" i="2" s="1"/>
  <c r="N65" i="2"/>
  <c r="M65" i="2"/>
  <c r="P65" i="2" s="1"/>
  <c r="N64" i="2"/>
  <c r="M64" i="2"/>
  <c r="P64" i="2" s="1"/>
  <c r="N63" i="2"/>
  <c r="M63" i="2"/>
  <c r="P63" i="2" s="1"/>
  <c r="N60" i="2"/>
  <c r="M60" i="2"/>
  <c r="P60" i="2" s="1"/>
  <c r="N59" i="2"/>
  <c r="M59" i="2"/>
  <c r="P59" i="2" s="1"/>
  <c r="N58" i="2"/>
  <c r="M58" i="2"/>
  <c r="P58" i="2" s="1"/>
  <c r="N57" i="2"/>
  <c r="M57" i="2"/>
  <c r="P57" i="2" s="1"/>
  <c r="N56" i="2"/>
  <c r="M56" i="2"/>
  <c r="P56" i="2" s="1"/>
  <c r="N55" i="2"/>
  <c r="M55" i="2"/>
  <c r="P55" i="2" s="1"/>
  <c r="N54" i="2"/>
  <c r="M54" i="2"/>
  <c r="P54" i="2" s="1"/>
  <c r="N53" i="2"/>
  <c r="M53" i="2"/>
  <c r="P53" i="2" s="1"/>
  <c r="N52" i="2"/>
  <c r="M52" i="2"/>
  <c r="P52" i="2" s="1"/>
  <c r="N51" i="2"/>
  <c r="M51" i="2"/>
  <c r="P51" i="2" s="1"/>
  <c r="N48" i="2"/>
  <c r="M48" i="2"/>
  <c r="P48" i="2" s="1"/>
  <c r="N47" i="2"/>
  <c r="M47" i="2"/>
  <c r="P47" i="2" s="1"/>
  <c r="N46" i="2"/>
  <c r="M46" i="2"/>
  <c r="P46" i="2" s="1"/>
  <c r="N45" i="2"/>
  <c r="M45" i="2"/>
  <c r="P45" i="2" s="1"/>
  <c r="N44" i="2"/>
  <c r="M44" i="2"/>
  <c r="P44" i="2" s="1"/>
  <c r="N43" i="2"/>
  <c r="M43" i="2"/>
  <c r="P43" i="2" s="1"/>
  <c r="N42" i="2"/>
  <c r="M42" i="2"/>
  <c r="P42" i="2" s="1"/>
  <c r="N41" i="2"/>
  <c r="M41" i="2"/>
  <c r="P41" i="2" s="1"/>
  <c r="N40" i="2"/>
  <c r="M40" i="2"/>
  <c r="P40" i="2" s="1"/>
  <c r="N39" i="2"/>
  <c r="M39" i="2"/>
  <c r="P39" i="2" s="1"/>
  <c r="N36" i="2"/>
  <c r="M36" i="2"/>
  <c r="P36" i="2" s="1"/>
  <c r="N35" i="2"/>
  <c r="M35" i="2"/>
  <c r="P35" i="2" s="1"/>
  <c r="N34" i="2"/>
  <c r="M34" i="2"/>
  <c r="P34" i="2" s="1"/>
  <c r="N33" i="2"/>
  <c r="M33" i="2"/>
  <c r="P33" i="2" s="1"/>
  <c r="N32" i="2"/>
  <c r="M32" i="2"/>
  <c r="P32" i="2" s="1"/>
  <c r="N31" i="2"/>
  <c r="M31" i="2"/>
  <c r="P31" i="2" s="1"/>
  <c r="N30" i="2"/>
  <c r="M30" i="2"/>
  <c r="P30" i="2" s="1"/>
  <c r="N29" i="2"/>
  <c r="M29" i="2"/>
  <c r="P29" i="2" s="1"/>
  <c r="N28" i="2"/>
  <c r="M28" i="2"/>
  <c r="P28" i="2" s="1"/>
  <c r="N27" i="2"/>
  <c r="M27" i="2"/>
  <c r="P27" i="2" s="1"/>
  <c r="N24" i="2"/>
  <c r="M24" i="2"/>
  <c r="P24" i="2" s="1"/>
  <c r="N23" i="2"/>
  <c r="M23" i="2"/>
  <c r="P23" i="2" s="1"/>
  <c r="N22" i="2"/>
  <c r="M22" i="2"/>
  <c r="P22" i="2" s="1"/>
  <c r="N21" i="2"/>
  <c r="M21" i="2"/>
  <c r="P21" i="2" s="1"/>
  <c r="N20" i="2"/>
  <c r="M20" i="2"/>
  <c r="P20" i="2" s="1"/>
  <c r="N19" i="2"/>
  <c r="M19" i="2"/>
  <c r="P19" i="2" s="1"/>
  <c r="N18" i="2"/>
  <c r="M18" i="2"/>
  <c r="P18" i="2" s="1"/>
  <c r="N17" i="2"/>
  <c r="M17" i="2"/>
  <c r="P17" i="2" s="1"/>
  <c r="N16" i="2"/>
  <c r="M16" i="2"/>
  <c r="P16" i="2" s="1"/>
  <c r="N15" i="2"/>
  <c r="M15" i="2"/>
  <c r="P15" i="2" s="1"/>
  <c r="N12" i="2"/>
  <c r="M12" i="2"/>
  <c r="P12" i="2" s="1"/>
  <c r="N11" i="2"/>
  <c r="M11" i="2"/>
  <c r="P11" i="2" s="1"/>
  <c r="N10" i="2"/>
  <c r="M10" i="2"/>
  <c r="P10" i="2" s="1"/>
  <c r="N9" i="2"/>
  <c r="M9" i="2"/>
  <c r="P9" i="2" s="1"/>
  <c r="N8" i="2"/>
  <c r="M8" i="2"/>
  <c r="P8" i="2" s="1"/>
  <c r="N7" i="2"/>
  <c r="M7" i="2"/>
  <c r="P7" i="2" s="1"/>
  <c r="N6" i="2"/>
  <c r="M6" i="2"/>
  <c r="P6" i="2" s="1"/>
  <c r="N5" i="2"/>
  <c r="M5" i="2"/>
  <c r="P5" i="2" s="1"/>
  <c r="N4" i="2"/>
  <c r="M4" i="2"/>
  <c r="P4" i="2" s="1"/>
  <c r="N3" i="2"/>
  <c r="M3" i="2"/>
  <c r="P3" i="2" s="1"/>
  <c r="O3" i="2" l="1"/>
  <c r="O5" i="2"/>
  <c r="O7" i="2"/>
  <c r="O9" i="2"/>
  <c r="O11" i="2"/>
  <c r="O15" i="2"/>
  <c r="O17" i="2"/>
  <c r="O19" i="2"/>
  <c r="O21" i="2"/>
  <c r="O23" i="2"/>
  <c r="O27" i="2"/>
  <c r="O29" i="2"/>
  <c r="O31" i="2"/>
  <c r="O33" i="2"/>
  <c r="O35" i="2"/>
  <c r="O39" i="2"/>
  <c r="O41" i="2"/>
  <c r="O43" i="2"/>
  <c r="O45" i="2"/>
  <c r="O47" i="2"/>
  <c r="O51" i="2"/>
  <c r="O53" i="2"/>
  <c r="O55" i="2"/>
  <c r="O57" i="2"/>
  <c r="O59" i="2"/>
  <c r="O63" i="2"/>
  <c r="O65" i="2"/>
  <c r="O67" i="2"/>
  <c r="O69" i="2"/>
  <c r="O71" i="2"/>
  <c r="O4" i="2"/>
  <c r="O6" i="2"/>
  <c r="O8" i="2"/>
  <c r="O10" i="2"/>
  <c r="O12" i="2"/>
  <c r="O16" i="2"/>
  <c r="O18" i="2"/>
  <c r="O20" i="2"/>
  <c r="O22" i="2"/>
  <c r="O24" i="2"/>
  <c r="O28" i="2"/>
  <c r="O30" i="2"/>
  <c r="O32" i="2"/>
  <c r="O34" i="2"/>
  <c r="O36" i="2"/>
  <c r="O40" i="2"/>
  <c r="O42" i="2"/>
  <c r="O44" i="2"/>
  <c r="O46" i="2"/>
  <c r="O48" i="2"/>
  <c r="O52" i="2"/>
  <c r="O54" i="2"/>
  <c r="O56" i="2"/>
  <c r="O58" i="2"/>
  <c r="O60" i="2"/>
  <c r="O64" i="2"/>
  <c r="O66" i="2"/>
  <c r="O68" i="2"/>
  <c r="O70" i="2"/>
  <c r="O72" i="2"/>
  <c r="D33" i="1" l="1"/>
  <c r="D27" i="1"/>
  <c r="D26" i="1"/>
  <c r="D52" i="1"/>
  <c r="D51" i="1"/>
  <c r="D50" i="1"/>
  <c r="D49" i="1"/>
  <c r="D48" i="1"/>
  <c r="D47" i="1"/>
  <c r="D46" i="1"/>
  <c r="D45" i="1"/>
  <c r="D44" i="1"/>
  <c r="D43" i="1"/>
  <c r="D42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25" i="1"/>
  <c r="D24" i="1"/>
  <c r="D23" i="1"/>
  <c r="D22" i="1"/>
  <c r="D21" i="1"/>
  <c r="D20" i="1"/>
  <c r="D19" i="1"/>
  <c r="D18" i="1"/>
  <c r="D17" i="1"/>
  <c r="D16" i="1"/>
  <c r="D15" i="1"/>
  <c r="D14" i="1"/>
  <c r="D4" i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<sst xmlns="http://schemas.openxmlformats.org/spreadsheetml/2006/main" count="290" uniqueCount="133">
  <si>
    <t>MnO</t>
  </si>
  <si>
    <t>MgO</t>
  </si>
  <si>
    <t>CaO</t>
  </si>
  <si>
    <t>Sc</t>
  </si>
  <si>
    <t>Cr</t>
  </si>
  <si>
    <t>Co</t>
  </si>
  <si>
    <t>Ni</t>
  </si>
  <si>
    <t>Cu</t>
  </si>
  <si>
    <t>Zn</t>
  </si>
  <si>
    <t>Ga</t>
  </si>
  <si>
    <t>Mo</t>
  </si>
  <si>
    <t>Sb</t>
  </si>
  <si>
    <t>Sn</t>
  </si>
  <si>
    <t>Cs</t>
  </si>
  <si>
    <t>Tl</t>
  </si>
  <si>
    <t>Rb</t>
  </si>
  <si>
    <t>Sr</t>
  </si>
  <si>
    <t>Y</t>
  </si>
  <si>
    <t>Nb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</si>
  <si>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</si>
  <si>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</si>
  <si>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</si>
  <si>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</si>
  <si>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</si>
  <si>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</si>
  <si>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</si>
  <si>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</si>
  <si>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</si>
  <si>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</si>
  <si>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</si>
  <si>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</si>
  <si>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</si>
  <si>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</si>
  <si>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</si>
  <si>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</si>
  <si>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Pb</t>
  </si>
  <si>
    <t>Th</t>
  </si>
  <si>
    <t>U</t>
  </si>
  <si>
    <t>Standard used</t>
  </si>
  <si>
    <t>% Deviation</t>
  </si>
  <si>
    <t xml:space="preserve">Measured </t>
  </si>
  <si>
    <t>BHVO-2</t>
  </si>
  <si>
    <r>
      <t>SiO</t>
    </r>
    <r>
      <rPr>
        <vertAlign val="subscript"/>
        <sz val="12"/>
        <color theme="1"/>
        <rFont val="Arial"/>
        <family val="2"/>
      </rPr>
      <t>2</t>
    </r>
  </si>
  <si>
    <r>
      <t>TiO</t>
    </r>
    <r>
      <rPr>
        <vertAlign val="subscript"/>
        <sz val="12"/>
        <color theme="1"/>
        <rFont val="Arial"/>
        <family val="2"/>
      </rPr>
      <t>2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</si>
  <si>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</si>
  <si>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t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</si>
  <si>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</si>
  <si>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</si>
  <si>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P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</si>
  <si>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t>V</t>
  </si>
  <si>
    <t>Zr</t>
  </si>
  <si>
    <t xml:space="preserve"> </t>
  </si>
  <si>
    <t>GEOREM Reference</t>
  </si>
  <si>
    <t>Li</t>
  </si>
  <si>
    <t>Ta</t>
  </si>
  <si>
    <t>Govindaraju et al.,1994</t>
  </si>
  <si>
    <t>Mean</t>
  </si>
  <si>
    <t>Std. dev (±1𝛔 abs)</t>
  </si>
  <si>
    <t>Std. dev (±1𝛔 %)</t>
  </si>
  <si>
    <t>Rel. Dev. (%)</t>
  </si>
  <si>
    <t>JGB-1</t>
  </si>
  <si>
    <t>SiO2</t>
  </si>
  <si>
    <t>Al2O3</t>
  </si>
  <si>
    <t>Fe2O3</t>
  </si>
  <si>
    <t>Na2O</t>
  </si>
  <si>
    <t>K2O</t>
  </si>
  <si>
    <t>TiO2</t>
  </si>
  <si>
    <t>P2O5</t>
  </si>
  <si>
    <t>JB-3</t>
  </si>
  <si>
    <t>JB-2</t>
  </si>
  <si>
    <t>JA-3</t>
  </si>
  <si>
    <t>JG-3</t>
  </si>
  <si>
    <t>JG-2</t>
  </si>
  <si>
    <t>Ref</t>
  </si>
  <si>
    <t>Jan'18</t>
  </si>
  <si>
    <t>Mar'18</t>
  </si>
  <si>
    <t>Jochum et al., 2009</t>
  </si>
  <si>
    <t>Li /  7</t>
  </si>
  <si>
    <t>Sc /  45</t>
  </si>
  <si>
    <t>33</t>
  </si>
  <si>
    <t>V /  51</t>
  </si>
  <si>
    <t>308</t>
  </si>
  <si>
    <t>Cr /  52</t>
  </si>
  <si>
    <t>293</t>
  </si>
  <si>
    <t>Co /  59</t>
  </si>
  <si>
    <t>44</t>
  </si>
  <si>
    <t>Ni /  60</t>
  </si>
  <si>
    <t>116</t>
  </si>
  <si>
    <t>Cu /  63</t>
  </si>
  <si>
    <t>127</t>
  </si>
  <si>
    <t>Zn /  66</t>
  </si>
  <si>
    <t>102</t>
  </si>
  <si>
    <t>Ga /  71</t>
  </si>
  <si>
    <t>22</t>
  </si>
  <si>
    <t>Rb /  85</t>
  </si>
  <si>
    <t>Sr /  88</t>
  </si>
  <si>
    <t>396</t>
  </si>
  <si>
    <t>Y /  89</t>
  </si>
  <si>
    <t>26</t>
  </si>
  <si>
    <t>Zr /  90</t>
  </si>
  <si>
    <t>170</t>
  </si>
  <si>
    <t>Nb /  93</t>
  </si>
  <si>
    <t>Mo /  98</t>
  </si>
  <si>
    <t>Cd /  111</t>
  </si>
  <si>
    <t>Sn /  120</t>
  </si>
  <si>
    <t>Sb /  121</t>
  </si>
  <si>
    <t>Cs /  133</t>
  </si>
  <si>
    <t>Ba /  138</t>
  </si>
  <si>
    <t>131</t>
  </si>
  <si>
    <t>La /  139</t>
  </si>
  <si>
    <t>Ce /  140</t>
  </si>
  <si>
    <t>Pr /  141</t>
  </si>
  <si>
    <t>Nd /  146</t>
  </si>
  <si>
    <t>Sm /  147</t>
  </si>
  <si>
    <t>Eu /  151</t>
  </si>
  <si>
    <t>Gd /  157</t>
  </si>
  <si>
    <t>Tb /  159</t>
  </si>
  <si>
    <t>Dy /  163</t>
  </si>
  <si>
    <t>Ho /  165</t>
  </si>
  <si>
    <t>Er /  166</t>
  </si>
  <si>
    <t>Tm /  169</t>
  </si>
  <si>
    <t>Yb /  172</t>
  </si>
  <si>
    <t>Lu /  175</t>
  </si>
  <si>
    <t>Hf /  178</t>
  </si>
  <si>
    <t>Ta /  181</t>
  </si>
  <si>
    <t>W /  182</t>
  </si>
  <si>
    <t>Tl /  205</t>
  </si>
  <si>
    <t>Pb /  208</t>
  </si>
  <si>
    <t>Th /  232</t>
  </si>
  <si>
    <t>U /  238</t>
  </si>
  <si>
    <t>BHVO</t>
  </si>
  <si>
    <t>AGV-2</t>
  </si>
  <si>
    <t>Jochum et al.,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</si>
</sst>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</font>
    <font>
      <sz val="12"/>
      <name val="Times New Roman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4" tint="-0.499984740745262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5" fillId="0" borderId="2" xfId="0" applyFont="1" applyBorder="1"/>
    <xf numFmtId="164" fontId="5" fillId="0" borderId="2" xfId="0" applyNumberFormat="1" applyFont="1" applyFill="1" applyBorder="1"/>
    <xf numFmtId="164" fontId="6" fillId="0" borderId="2" xfId="0" applyNumberFormat="1" applyFont="1" applyFill="1" applyBorder="1"/>
    <xf numFmtId="0" fontId="5" fillId="0" borderId="2" xfId="0" applyFont="1" applyFill="1" applyBorder="1"/>
    <xf numFmtId="0" fontId="9" fillId="0" borderId="0" xfId="0" applyFont="1" applyAlignment="1">
      <alignment vertical="center"/>
    </xf>
    <xf numFmtId="164" fontId="9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9" fillId="0" borderId="0" xfId="0" applyNumberFormat="1" applyFont="1" applyFill="1" applyAlignment="1">
      <alignment horizont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center" wrapText="1"/>
    </xf>
    <xf numFmtId="166" fontId="9" fillId="0" borderId="0" xfId="0" applyNumberFormat="1" applyFont="1" applyFill="1" applyAlignment="1">
      <alignment horizontal="center"/>
    </xf>
    <xf numFmtId="0" fontId="11" fillId="0" borderId="0" xfId="0" applyFont="1"/>
    <xf numFmtId="14" fontId="11" fillId="0" borderId="0" xfId="0" applyNumberFormat="1" applyFont="1"/>
    <xf numFmtId="2" fontId="11" fillId="0" borderId="0" xfId="0" applyNumberFormat="1" applyFont="1"/>
    <xf numFmtId="164" fontId="11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12" fillId="0" borderId="0" xfId="0" applyFont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109"/>
    <xf numFmtId="49" fontId="0" fillId="0" borderId="0" xfId="0" applyNumberFormat="1"/>
    <xf numFmtId="165" fontId="15" fillId="0" borderId="0" xfId="109" applyNumberFormat="1" applyFont="1"/>
    <xf numFmtId="165" fontId="16" fillId="0" borderId="0" xfId="109" applyNumberFormat="1" applyFont="1"/>
    <xf numFmtId="0" fontId="17" fillId="0" borderId="0" xfId="109" applyFont="1" applyFill="1"/>
  </cellXfs>
  <cellStyles count="1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Normal" xfId="0" builtinId="0"/>
    <cellStyle name="Standard 3" xfId="109" xr:uid="{418ED89D-EC1C-0D4D-9428-BBE2203B1BC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6"/>
  <sheetViews>
    <sheetView tabSelected="1" workbookViewId="0">
      <selection activeCell="H34" sqref="H34"/>
    </sheetView>
  </sheetViews>
  <sheetFormatPr baseColWidth="10" defaultRowHeight="16" x14ac:dyDescent="0.2"/>
  <cols>
    <col min="1" max="1" width="11.1640625" style="3" customWidth="1"/>
    <col min="2" max="2" width="10.83203125" style="4"/>
    <col min="3" max="3" width="15.6640625" style="4" customWidth="1"/>
    <col min="4" max="4" width="10.83203125" style="23"/>
    <col min="5" max="5" width="10.83203125" style="4"/>
    <col min="6" max="16384" width="10.83203125" style="1"/>
  </cols>
  <sheetData>
    <row r="2" spans="1:5" ht="32" x14ac:dyDescent="0.2">
      <c r="B2" s="4" t="s">
        <v>40</v>
      </c>
      <c r="C2" s="24" t="s">
        <v>52</v>
      </c>
      <c r="D2" s="5" t="s">
        <v>39</v>
      </c>
      <c r="E2" s="6" t="s">
        <v>38</v>
      </c>
    </row>
    <row r="3" spans="1:5" ht="18" x14ac:dyDescent="0.2">
      <c r="A3" s="7" t="s">
        <v>42</v>
      </c>
      <c r="B3" s="8">
        <v>50.32</v>
      </c>
      <c r="C3" s="8">
        <v>49.6</v>
      </c>
      <c r="D3" s="9">
        <f>(B3-C3)/C3*100</f>
        <v>1.4516129032258041</v>
      </c>
      <c r="E3" s="4" t="s">
        <v>41</v>
      </c>
    </row>
    <row r="4" spans="1:5" ht="18" x14ac:dyDescent="0.2">
      <c r="A4" s="7" t="s">
        <v>43</v>
      </c>
      <c r="B4" s="8">
        <v>2.75</v>
      </c>
      <c r="C4" s="8">
        <v>2.7309999999999999</v>
      </c>
      <c r="D4" s="9">
        <f t="shared" ref="D4:D52" si="0">(B4-C4)/C4*100</f>
        <v>0.6957158549981739</v>
      </c>
      <c r="E4" s="4" t="s">
        <v>41</v>
      </c>
    </row>
    <row r="5" spans="1:5" ht="18" x14ac:dyDescent="0.2">
      <c r="A5" s="7" t="s">
        <v>44</v>
      </c>
      <c r="B5" s="8">
        <v>13.73</v>
      </c>
      <c r="C5" s="8">
        <v>13.44</v>
      </c>
      <c r="D5" s="9">
        <f t="shared" si="0"/>
        <v>2.157738095238102</v>
      </c>
      <c r="E5" s="4" t="s">
        <v>41</v>
      </c>
    </row>
    <row r="6" spans="1:5" ht="18" x14ac:dyDescent="0.2">
      <c r="A6" s="7" t="s">
        <v>45</v>
      </c>
      <c r="B6" s="8">
        <v>12.46</v>
      </c>
      <c r="C6" s="8">
        <v>12.39</v>
      </c>
      <c r="D6" s="9">
        <f t="shared" si="0"/>
        <v>0.56497175141243161</v>
      </c>
      <c r="E6" s="4" t="s">
        <v>41</v>
      </c>
    </row>
    <row r="7" spans="1:5" x14ac:dyDescent="0.2">
      <c r="A7" s="7" t="s">
        <v>0</v>
      </c>
      <c r="B7" s="8">
        <v>0.17599999999999999</v>
      </c>
      <c r="C7" s="8">
        <v>0.16900000000000001</v>
      </c>
      <c r="D7" s="9">
        <f t="shared" si="0"/>
        <v>4.142011834319514</v>
      </c>
      <c r="E7" s="4" t="s">
        <v>41</v>
      </c>
    </row>
    <row r="8" spans="1:5" x14ac:dyDescent="0.2">
      <c r="A8" s="7" t="s">
        <v>1</v>
      </c>
      <c r="B8" s="8">
        <v>7.39</v>
      </c>
      <c r="C8" s="8">
        <v>7.2569999999999997</v>
      </c>
      <c r="D8" s="9">
        <f t="shared" si="0"/>
        <v>1.8327132423866614</v>
      </c>
      <c r="E8" s="4" t="s">
        <v>41</v>
      </c>
    </row>
    <row r="9" spans="1:5" x14ac:dyDescent="0.2">
      <c r="A9" s="7" t="s">
        <v>2</v>
      </c>
      <c r="B9" s="8">
        <v>11.318</v>
      </c>
      <c r="C9" s="8">
        <v>11.4</v>
      </c>
      <c r="D9" s="9">
        <f t="shared" si="0"/>
        <v>-0.71929824561404154</v>
      </c>
      <c r="E9" s="4" t="s">
        <v>41</v>
      </c>
    </row>
    <row r="10" spans="1:5" ht="18" x14ac:dyDescent="0.2">
      <c r="A10" s="7" t="s">
        <v>46</v>
      </c>
      <c r="B10" s="8">
        <v>2.2599999999999998</v>
      </c>
      <c r="C10" s="8">
        <v>2.2189999999999999</v>
      </c>
      <c r="D10" s="9">
        <f t="shared" si="0"/>
        <v>1.8476791347453776</v>
      </c>
      <c r="E10" s="4" t="s">
        <v>41</v>
      </c>
    </row>
    <row r="11" spans="1:5" ht="18" x14ac:dyDescent="0.2">
      <c r="A11" s="7" t="s">
        <v>47</v>
      </c>
      <c r="B11" s="8">
        <v>0.52</v>
      </c>
      <c r="C11" s="8">
        <v>0.51300000000000001</v>
      </c>
      <c r="D11" s="9">
        <f t="shared" si="0"/>
        <v>1.3645224171539971</v>
      </c>
      <c r="E11" s="4" t="s">
        <v>41</v>
      </c>
    </row>
    <row r="12" spans="1:5" ht="18" x14ac:dyDescent="0.2">
      <c r="A12" s="7" t="s">
        <v>48</v>
      </c>
      <c r="B12" s="8">
        <v>0.27300000000000002</v>
      </c>
      <c r="C12" s="8">
        <v>0.26850000000000002</v>
      </c>
      <c r="D12" s="9">
        <f t="shared" si="0"/>
        <v>1.6759776536312863</v>
      </c>
      <c r="E12" s="4" t="s">
        <v>41</v>
      </c>
    </row>
    <row r="13" spans="1:5" x14ac:dyDescent="0.2">
      <c r="A13" s="10"/>
      <c r="B13" s="11"/>
      <c r="C13" s="11"/>
      <c r="D13" s="12"/>
      <c r="E13" s="13"/>
    </row>
    <row r="14" spans="1:5" x14ac:dyDescent="0.2">
      <c r="A14" s="7" t="s">
        <v>3</v>
      </c>
      <c r="B14" s="8">
        <v>32.4</v>
      </c>
      <c r="C14" s="8">
        <v>32</v>
      </c>
      <c r="D14" s="9">
        <f t="shared" si="0"/>
        <v>1.2499999999999956</v>
      </c>
      <c r="E14" s="4" t="s">
        <v>41</v>
      </c>
    </row>
    <row r="15" spans="1:5" x14ac:dyDescent="0.2">
      <c r="A15" s="7" t="s">
        <v>49</v>
      </c>
      <c r="B15" s="8">
        <v>325.7</v>
      </c>
      <c r="C15" s="8">
        <v>317</v>
      </c>
      <c r="D15" s="9">
        <f t="shared" si="0"/>
        <v>2.7444794952681351</v>
      </c>
      <c r="E15" s="4" t="s">
        <v>41</v>
      </c>
    </row>
    <row r="16" spans="1:5" x14ac:dyDescent="0.2">
      <c r="A16" s="7" t="s">
        <v>4</v>
      </c>
      <c r="B16" s="8">
        <v>300</v>
      </c>
      <c r="C16" s="8">
        <v>280</v>
      </c>
      <c r="D16" s="9">
        <f t="shared" si="0"/>
        <v>7.1428571428571423</v>
      </c>
      <c r="E16" s="4" t="s">
        <v>41</v>
      </c>
    </row>
    <row r="17" spans="1:5" x14ac:dyDescent="0.2">
      <c r="A17" s="7" t="s">
        <v>5</v>
      </c>
      <c r="B17" s="8">
        <v>45.78</v>
      </c>
      <c r="C17" s="8">
        <v>45</v>
      </c>
      <c r="D17" s="9">
        <f t="shared" si="0"/>
        <v>1.7333333333333361</v>
      </c>
      <c r="E17" s="4" t="s">
        <v>41</v>
      </c>
    </row>
    <row r="18" spans="1:5" x14ac:dyDescent="0.2">
      <c r="A18" s="7" t="s">
        <v>6</v>
      </c>
      <c r="B18" s="8">
        <v>123.2</v>
      </c>
      <c r="C18" s="8">
        <v>119</v>
      </c>
      <c r="D18" s="9">
        <f t="shared" si="0"/>
        <v>3.5294117647058849</v>
      </c>
      <c r="E18" s="4" t="s">
        <v>41</v>
      </c>
    </row>
    <row r="19" spans="1:5" x14ac:dyDescent="0.2">
      <c r="A19" s="7" t="s">
        <v>7</v>
      </c>
      <c r="B19" s="8">
        <v>137.5</v>
      </c>
      <c r="C19" s="8">
        <v>127</v>
      </c>
      <c r="D19" s="9">
        <f t="shared" si="0"/>
        <v>8.2677165354330722</v>
      </c>
      <c r="E19" s="4" t="s">
        <v>41</v>
      </c>
    </row>
    <row r="20" spans="1:5" x14ac:dyDescent="0.2">
      <c r="A20" s="7" t="s">
        <v>8</v>
      </c>
      <c r="B20" s="8">
        <v>104</v>
      </c>
      <c r="C20" s="8">
        <v>103</v>
      </c>
      <c r="D20" s="9">
        <f t="shared" si="0"/>
        <v>0.97087378640776689</v>
      </c>
      <c r="E20" s="4" t="s">
        <v>41</v>
      </c>
    </row>
    <row r="21" spans="1:5" s="2" customFormat="1" x14ac:dyDescent="0.2">
      <c r="A21" s="14" t="s">
        <v>9</v>
      </c>
      <c r="B21" s="15">
        <v>21.65</v>
      </c>
      <c r="C21" s="15">
        <v>22</v>
      </c>
      <c r="D21" s="16">
        <f t="shared" si="0"/>
        <v>-1.5909090909090973</v>
      </c>
      <c r="E21" s="17" t="s">
        <v>41</v>
      </c>
    </row>
    <row r="22" spans="1:5" s="2" customFormat="1" x14ac:dyDescent="0.2">
      <c r="A22" s="14" t="s">
        <v>10</v>
      </c>
      <c r="B22" s="15">
        <v>4.51</v>
      </c>
      <c r="C22" s="15">
        <v>4</v>
      </c>
      <c r="D22" s="16">
        <f t="shared" si="0"/>
        <v>12.749999999999995</v>
      </c>
      <c r="E22" s="17" t="s">
        <v>41</v>
      </c>
    </row>
    <row r="23" spans="1:5" s="2" customFormat="1" x14ac:dyDescent="0.2">
      <c r="A23" s="14" t="s">
        <v>11</v>
      </c>
      <c r="B23" s="15">
        <v>0.11</v>
      </c>
      <c r="C23" s="15">
        <v>0.13</v>
      </c>
      <c r="D23" s="16">
        <f t="shared" si="0"/>
        <v>-15.384615384615389</v>
      </c>
      <c r="E23" s="17" t="s">
        <v>41</v>
      </c>
    </row>
    <row r="24" spans="1:5" s="2" customFormat="1" x14ac:dyDescent="0.2">
      <c r="A24" s="14" t="s">
        <v>12</v>
      </c>
      <c r="B24" s="15">
        <v>1.88</v>
      </c>
      <c r="C24" s="15">
        <v>1.7</v>
      </c>
      <c r="D24" s="16">
        <f t="shared" si="0"/>
        <v>10.588235294117645</v>
      </c>
      <c r="E24" s="17" t="s">
        <v>41</v>
      </c>
    </row>
    <row r="25" spans="1:5" s="2" customFormat="1" x14ac:dyDescent="0.2">
      <c r="A25" s="14" t="s">
        <v>13</v>
      </c>
      <c r="B25" s="15">
        <v>9.9000000000000005E-2</v>
      </c>
      <c r="C25" s="15">
        <v>0.1</v>
      </c>
      <c r="D25" s="16">
        <f t="shared" si="0"/>
        <v>-1.0000000000000009</v>
      </c>
      <c r="E25" s="17" t="s">
        <v>41</v>
      </c>
    </row>
    <row r="26" spans="1:5" s="2" customFormat="1" x14ac:dyDescent="0.2">
      <c r="A26" s="14" t="s">
        <v>14</v>
      </c>
      <c r="B26" s="18">
        <v>1.9E-2</v>
      </c>
      <c r="C26" s="25">
        <v>2.24E-2</v>
      </c>
      <c r="D26" s="16">
        <f t="shared" si="0"/>
        <v>-15.178571428571431</v>
      </c>
      <c r="E26" s="17" t="s">
        <v>41</v>
      </c>
    </row>
    <row r="27" spans="1:5" s="2" customFormat="1" x14ac:dyDescent="0.2">
      <c r="A27" s="14" t="s">
        <v>53</v>
      </c>
      <c r="B27" s="18">
        <v>4.2</v>
      </c>
      <c r="C27" s="15">
        <v>4.5</v>
      </c>
      <c r="D27" s="16">
        <f t="shared" si="0"/>
        <v>-6.6666666666666625</v>
      </c>
      <c r="E27" s="17" t="s">
        <v>41</v>
      </c>
    </row>
    <row r="28" spans="1:5" s="2" customFormat="1" x14ac:dyDescent="0.2">
      <c r="A28" s="14" t="s">
        <v>15</v>
      </c>
      <c r="B28" s="15">
        <v>9.5399999999999991</v>
      </c>
      <c r="C28" s="15">
        <v>9.11</v>
      </c>
      <c r="D28" s="16">
        <f t="shared" si="0"/>
        <v>4.7200878155872639</v>
      </c>
      <c r="E28" s="17" t="s">
        <v>41</v>
      </c>
    </row>
    <row r="29" spans="1:5" x14ac:dyDescent="0.2">
      <c r="A29" s="7" t="s">
        <v>16</v>
      </c>
      <c r="B29" s="8">
        <v>398</v>
      </c>
      <c r="C29" s="8">
        <v>396</v>
      </c>
      <c r="D29" s="9">
        <f t="shared" si="0"/>
        <v>0.50505050505050508</v>
      </c>
      <c r="E29" s="4" t="s">
        <v>41</v>
      </c>
    </row>
    <row r="30" spans="1:5" x14ac:dyDescent="0.2">
      <c r="A30" s="7" t="s">
        <v>17</v>
      </c>
      <c r="B30" s="8">
        <v>26.3</v>
      </c>
      <c r="C30" s="8">
        <v>26</v>
      </c>
      <c r="D30" s="9">
        <f t="shared" si="0"/>
        <v>1.1538461538461564</v>
      </c>
      <c r="E30" s="4" t="s">
        <v>41</v>
      </c>
    </row>
    <row r="31" spans="1:5" x14ac:dyDescent="0.2">
      <c r="A31" s="7" t="s">
        <v>50</v>
      </c>
      <c r="B31" s="8">
        <v>182</v>
      </c>
      <c r="C31" s="8">
        <v>172</v>
      </c>
      <c r="D31" s="9">
        <f t="shared" si="0"/>
        <v>5.8139534883720927</v>
      </c>
      <c r="E31" s="4" t="s">
        <v>41</v>
      </c>
    </row>
    <row r="32" spans="1:5" x14ac:dyDescent="0.2">
      <c r="A32" s="7" t="s">
        <v>18</v>
      </c>
      <c r="B32" s="8">
        <v>17.72</v>
      </c>
      <c r="C32" s="8">
        <v>18.100000000000001</v>
      </c>
      <c r="D32" s="9">
        <f t="shared" si="0"/>
        <v>-2.0994475138121684</v>
      </c>
      <c r="E32" s="4" t="s">
        <v>41</v>
      </c>
    </row>
    <row r="33" spans="1:5" x14ac:dyDescent="0.2">
      <c r="A33" s="7" t="s">
        <v>54</v>
      </c>
      <c r="B33" s="8">
        <v>1.1459999999999999</v>
      </c>
      <c r="C33" s="8">
        <v>1.1539999999999999</v>
      </c>
      <c r="D33" s="9">
        <f t="shared" si="0"/>
        <v>-0.69324090121317228</v>
      </c>
      <c r="E33" s="17" t="s">
        <v>41</v>
      </c>
    </row>
    <row r="34" spans="1:5" x14ac:dyDescent="0.2">
      <c r="A34" s="7" t="s">
        <v>19</v>
      </c>
      <c r="B34" s="8">
        <v>133.9</v>
      </c>
      <c r="C34" s="8">
        <v>131</v>
      </c>
      <c r="D34" s="9">
        <f t="shared" si="0"/>
        <v>2.2137404580152715</v>
      </c>
      <c r="E34" s="4" t="s">
        <v>41</v>
      </c>
    </row>
    <row r="35" spans="1:5" x14ac:dyDescent="0.2">
      <c r="A35" s="7" t="s">
        <v>20</v>
      </c>
      <c r="B35" s="8">
        <v>15.44</v>
      </c>
      <c r="C35" s="8">
        <v>15.2</v>
      </c>
      <c r="D35" s="9">
        <f t="shared" si="0"/>
        <v>1.578947368421054</v>
      </c>
      <c r="E35" s="4" t="s">
        <v>41</v>
      </c>
    </row>
    <row r="36" spans="1:5" x14ac:dyDescent="0.2">
      <c r="A36" s="7" t="s">
        <v>21</v>
      </c>
      <c r="B36" s="8">
        <v>37.47</v>
      </c>
      <c r="C36" s="8">
        <v>37.5</v>
      </c>
      <c r="D36" s="9">
        <f t="shared" si="0"/>
        <v>-8.0000000000003027E-2</v>
      </c>
      <c r="E36" s="4" t="s">
        <v>41</v>
      </c>
    </row>
    <row r="37" spans="1:5" x14ac:dyDescent="0.2">
      <c r="A37" s="7" t="s">
        <v>22</v>
      </c>
      <c r="B37" s="8">
        <v>5.4</v>
      </c>
      <c r="C37" s="8">
        <v>5.35</v>
      </c>
      <c r="D37" s="9">
        <f t="shared" si="0"/>
        <v>0.93457943925234976</v>
      </c>
      <c r="E37" s="4" t="s">
        <v>41</v>
      </c>
    </row>
    <row r="38" spans="1:5" x14ac:dyDescent="0.2">
      <c r="A38" s="7" t="s">
        <v>23</v>
      </c>
      <c r="B38" s="8">
        <v>25.27</v>
      </c>
      <c r="C38" s="8">
        <v>24.5</v>
      </c>
      <c r="D38" s="9">
        <f t="shared" si="0"/>
        <v>3.142857142857141</v>
      </c>
      <c r="E38" s="4" t="s">
        <v>41</v>
      </c>
    </row>
    <row r="39" spans="1:5" x14ac:dyDescent="0.2">
      <c r="A39" s="7" t="s">
        <v>24</v>
      </c>
      <c r="B39" s="8">
        <v>6.15</v>
      </c>
      <c r="C39" s="8">
        <v>6.07</v>
      </c>
      <c r="D39" s="9">
        <f t="shared" si="0"/>
        <v>1.3179571663920933</v>
      </c>
      <c r="E39" s="4" t="s">
        <v>41</v>
      </c>
    </row>
    <row r="40" spans="1:5" x14ac:dyDescent="0.2">
      <c r="A40" s="7" t="s">
        <v>25</v>
      </c>
      <c r="B40" s="8">
        <v>2.0768</v>
      </c>
      <c r="C40" s="8">
        <v>2.0699999999999998</v>
      </c>
      <c r="D40" s="9">
        <f t="shared" si="0"/>
        <v>0.32850241545894393</v>
      </c>
      <c r="E40" s="4" t="s">
        <v>41</v>
      </c>
    </row>
    <row r="41" spans="1:5" x14ac:dyDescent="0.2">
      <c r="A41" s="7" t="s">
        <v>26</v>
      </c>
      <c r="B41" s="8">
        <v>6.258</v>
      </c>
      <c r="C41" s="8">
        <v>6.24</v>
      </c>
      <c r="D41" s="9">
        <f t="shared" si="0"/>
        <v>0.28846153846153516</v>
      </c>
      <c r="E41" s="4" t="s">
        <v>41</v>
      </c>
    </row>
    <row r="42" spans="1:5" x14ac:dyDescent="0.2">
      <c r="A42" s="7" t="s">
        <v>27</v>
      </c>
      <c r="B42" s="8">
        <v>0.90890000000000004</v>
      </c>
      <c r="C42" s="8">
        <v>0.92</v>
      </c>
      <c r="D42" s="9">
        <f t="shared" si="0"/>
        <v>-1.2065217391304346</v>
      </c>
      <c r="E42" s="4" t="s">
        <v>41</v>
      </c>
    </row>
    <row r="43" spans="1:5" x14ac:dyDescent="0.2">
      <c r="A43" s="7" t="s">
        <v>28</v>
      </c>
      <c r="B43" s="8">
        <v>5.3419999999999996</v>
      </c>
      <c r="C43" s="8">
        <v>5.31</v>
      </c>
      <c r="D43" s="9">
        <f t="shared" si="0"/>
        <v>0.6026365348399253</v>
      </c>
      <c r="E43" s="4" t="s">
        <v>41</v>
      </c>
    </row>
    <row r="44" spans="1:5" x14ac:dyDescent="0.2">
      <c r="A44" s="7" t="s">
        <v>29</v>
      </c>
      <c r="B44" s="8">
        <v>0.98040000000000005</v>
      </c>
      <c r="C44" s="8">
        <v>0.98</v>
      </c>
      <c r="D44" s="9">
        <f t="shared" si="0"/>
        <v>4.0816326530619076E-2</v>
      </c>
      <c r="E44" s="4" t="s">
        <v>41</v>
      </c>
    </row>
    <row r="45" spans="1:5" x14ac:dyDescent="0.2">
      <c r="A45" s="7" t="s">
        <v>30</v>
      </c>
      <c r="B45" s="8">
        <v>2.5790000000000002</v>
      </c>
      <c r="C45" s="8">
        <v>2.54</v>
      </c>
      <c r="D45" s="9">
        <f t="shared" si="0"/>
        <v>1.5354330708661474</v>
      </c>
      <c r="E45" s="4" t="s">
        <v>41</v>
      </c>
    </row>
    <row r="46" spans="1:5" x14ac:dyDescent="0.2">
      <c r="A46" s="7" t="s">
        <v>31</v>
      </c>
      <c r="B46" s="8">
        <v>0.3306</v>
      </c>
      <c r="C46" s="8">
        <v>0.33</v>
      </c>
      <c r="D46" s="9">
        <f t="shared" si="0"/>
        <v>0.1818181818181786</v>
      </c>
      <c r="E46" s="4" t="s">
        <v>41</v>
      </c>
    </row>
    <row r="47" spans="1:5" x14ac:dyDescent="0.2">
      <c r="A47" s="7" t="s">
        <v>32</v>
      </c>
      <c r="B47" s="8">
        <v>1.978</v>
      </c>
      <c r="C47" s="8">
        <v>2</v>
      </c>
      <c r="D47" s="9">
        <f t="shared" si="0"/>
        <v>-1.100000000000001</v>
      </c>
      <c r="E47" s="4" t="s">
        <v>41</v>
      </c>
    </row>
    <row r="48" spans="1:5" x14ac:dyDescent="0.2">
      <c r="A48" s="7" t="s">
        <v>33</v>
      </c>
      <c r="B48" s="8">
        <v>0.2782</v>
      </c>
      <c r="C48" s="8">
        <v>0.27400000000000002</v>
      </c>
      <c r="D48" s="9">
        <f t="shared" si="0"/>
        <v>1.5328467153284602</v>
      </c>
      <c r="E48" s="4" t="s">
        <v>41</v>
      </c>
    </row>
    <row r="49" spans="1:5" x14ac:dyDescent="0.2">
      <c r="A49" s="7" t="s">
        <v>34</v>
      </c>
      <c r="B49" s="8">
        <v>4.5199999999999996</v>
      </c>
      <c r="C49" s="8">
        <v>4.3600000000000003</v>
      </c>
      <c r="D49" s="9">
        <f t="shared" si="0"/>
        <v>3.6697247706421847</v>
      </c>
      <c r="E49" s="4" t="s">
        <v>41</v>
      </c>
    </row>
    <row r="50" spans="1:5" x14ac:dyDescent="0.2">
      <c r="A50" s="14" t="s">
        <v>35</v>
      </c>
      <c r="B50" s="8">
        <v>1.5</v>
      </c>
      <c r="C50" s="8">
        <v>1.6</v>
      </c>
      <c r="D50" s="9">
        <f t="shared" si="0"/>
        <v>-6.2500000000000053</v>
      </c>
      <c r="E50" s="4" t="s">
        <v>41</v>
      </c>
    </row>
    <row r="51" spans="1:5" x14ac:dyDescent="0.2">
      <c r="A51" s="7" t="s">
        <v>36</v>
      </c>
      <c r="B51" s="8">
        <v>1.1759999999999999</v>
      </c>
      <c r="C51" s="8">
        <v>1.22</v>
      </c>
      <c r="D51" s="9">
        <f t="shared" si="0"/>
        <v>-3.6065573770491834</v>
      </c>
      <c r="E51" s="4" t="s">
        <v>41</v>
      </c>
    </row>
    <row r="52" spans="1:5" ht="17" thickBot="1" x14ac:dyDescent="0.25">
      <c r="A52" s="19" t="s">
        <v>37</v>
      </c>
      <c r="B52" s="20">
        <v>0.41699999999999998</v>
      </c>
      <c r="C52" s="20">
        <v>0.40300000000000002</v>
      </c>
      <c r="D52" s="21">
        <f t="shared" si="0"/>
        <v>3.4739454094292697</v>
      </c>
      <c r="E52" s="22" t="s">
        <v>41</v>
      </c>
    </row>
    <row r="53" spans="1:5" ht="17" thickTop="1" x14ac:dyDescent="0.2">
      <c r="A53" s="4"/>
      <c r="B53" s="1"/>
    </row>
    <row r="56" spans="1:5" x14ac:dyDescent="0.2">
      <c r="C56" s="4" t="s">
        <v>51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8E96D-77B9-5C45-90CF-D6A8EE938822}">
  <dimension ref="A1:P73"/>
  <sheetViews>
    <sheetView workbookViewId="0">
      <selection activeCell="D13" sqref="D13"/>
    </sheetView>
  </sheetViews>
  <sheetFormatPr baseColWidth="10" defaultRowHeight="16" x14ac:dyDescent="0.2"/>
  <cols>
    <col min="2" max="2" width="21.1640625" customWidth="1"/>
    <col min="4" max="4" width="12.6640625" customWidth="1"/>
    <col min="14" max="14" width="19" style="30" customWidth="1"/>
    <col min="15" max="15" width="18" style="31" customWidth="1"/>
    <col min="16" max="16" width="10.83203125" style="31"/>
  </cols>
  <sheetData>
    <row r="1" spans="1:16" s="26" customFormat="1" x14ac:dyDescent="0.2">
      <c r="B1" s="26" t="s">
        <v>55</v>
      </c>
      <c r="D1" s="27">
        <v>42972</v>
      </c>
      <c r="E1" s="27">
        <v>43047</v>
      </c>
      <c r="F1" s="27">
        <v>43062</v>
      </c>
      <c r="G1" s="27">
        <v>43084</v>
      </c>
      <c r="H1" s="27">
        <v>43182</v>
      </c>
      <c r="I1" s="27">
        <v>43248</v>
      </c>
      <c r="J1" s="27">
        <v>43353</v>
      </c>
      <c r="M1" s="26" t="s">
        <v>56</v>
      </c>
      <c r="N1" s="28" t="s">
        <v>57</v>
      </c>
      <c r="O1" s="28" t="s">
        <v>58</v>
      </c>
      <c r="P1" s="29" t="s">
        <v>59</v>
      </c>
    </row>
    <row r="2" spans="1:16" s="26" customFormat="1" x14ac:dyDescent="0.2">
      <c r="B2" s="26" t="s">
        <v>60</v>
      </c>
      <c r="N2" s="28"/>
      <c r="O2" s="29"/>
      <c r="P2" s="29"/>
    </row>
    <row r="3" spans="1:16" x14ac:dyDescent="0.2">
      <c r="A3" s="26" t="s">
        <v>61</v>
      </c>
      <c r="B3">
        <v>43.44</v>
      </c>
      <c r="D3">
        <v>43.56</v>
      </c>
      <c r="E3" s="30">
        <v>43.55</v>
      </c>
      <c r="F3" s="30">
        <v>43.52</v>
      </c>
      <c r="G3" s="30">
        <v>43.56</v>
      </c>
      <c r="H3">
        <v>43.55</v>
      </c>
      <c r="I3">
        <v>43.51</v>
      </c>
      <c r="J3">
        <v>43.33</v>
      </c>
      <c r="M3" s="30">
        <f>AVERAGE(D3:J3)</f>
        <v>43.511428571428567</v>
      </c>
      <c r="N3" s="30">
        <f>STDEV(D3:J3)</f>
        <v>8.2346538366542738E-2</v>
      </c>
      <c r="O3" s="31">
        <f>STDEV(D3:J3)/M3*100</f>
        <v>0.18925266549537043</v>
      </c>
      <c r="P3" s="31">
        <f>ABS(B3-M3)/B3*100</f>
        <v>0.16443041304919293</v>
      </c>
    </row>
    <row r="4" spans="1:16" x14ac:dyDescent="0.2">
      <c r="A4" s="26" t="s">
        <v>62</v>
      </c>
      <c r="B4">
        <v>17.66</v>
      </c>
      <c r="D4">
        <v>17.63</v>
      </c>
      <c r="E4" s="30">
        <v>17.649999999999999</v>
      </c>
      <c r="F4" s="30">
        <v>17.59</v>
      </c>
      <c r="G4" s="30">
        <v>17.66</v>
      </c>
      <c r="H4">
        <v>17.53</v>
      </c>
      <c r="I4">
        <v>17.63</v>
      </c>
      <c r="J4">
        <v>17.78</v>
      </c>
      <c r="M4" s="30">
        <f t="shared" ref="M4:M12" si="0">AVERAGE(D4:J4)</f>
        <v>17.638571428571428</v>
      </c>
      <c r="N4" s="30">
        <f t="shared" ref="N4:N12" si="1">STDEV(D4:J4)</f>
        <v>7.6251463686185919E-2</v>
      </c>
      <c r="O4" s="31">
        <f t="shared" ref="O4:O12" si="2">STDEV(D4:J4)/M4*100</f>
        <v>0.43229954304956786</v>
      </c>
      <c r="P4" s="31">
        <f t="shared" ref="P4:P12" si="3">ABS(B4-M4)/B4*100</f>
        <v>0.12133958906326296</v>
      </c>
    </row>
    <row r="5" spans="1:16" x14ac:dyDescent="0.2">
      <c r="A5" s="26" t="s">
        <v>63</v>
      </c>
      <c r="B5">
        <v>15.16</v>
      </c>
      <c r="D5">
        <v>15.18</v>
      </c>
      <c r="E5" s="30">
        <v>15.15</v>
      </c>
      <c r="F5" s="30">
        <v>15.16</v>
      </c>
      <c r="G5" s="30">
        <v>15.15</v>
      </c>
      <c r="H5">
        <v>15.13</v>
      </c>
      <c r="I5">
        <v>15.19</v>
      </c>
      <c r="J5">
        <v>15.22</v>
      </c>
      <c r="M5" s="30">
        <f t="shared" si="0"/>
        <v>15.168571428571427</v>
      </c>
      <c r="N5" s="30">
        <f t="shared" si="1"/>
        <v>3.0237157840738035E-2</v>
      </c>
      <c r="O5" s="31">
        <f t="shared" si="2"/>
        <v>0.19934084091652501</v>
      </c>
      <c r="P5" s="31">
        <f t="shared" si="3"/>
        <v>5.6539766302289705E-2</v>
      </c>
    </row>
    <row r="6" spans="1:16" x14ac:dyDescent="0.2">
      <c r="A6" s="26" t="s">
        <v>1</v>
      </c>
      <c r="B6">
        <v>7.83</v>
      </c>
      <c r="D6">
        <v>7.68</v>
      </c>
      <c r="E6" s="30">
        <v>7.67</v>
      </c>
      <c r="F6" s="30">
        <v>7.7</v>
      </c>
      <c r="G6" s="30">
        <v>7.64</v>
      </c>
      <c r="H6">
        <v>7.75</v>
      </c>
      <c r="I6">
        <v>7.77</v>
      </c>
      <c r="J6">
        <v>7.81</v>
      </c>
      <c r="M6" s="30">
        <f t="shared" si="0"/>
        <v>7.7171428571428562</v>
      </c>
      <c r="N6" s="30">
        <f t="shared" si="1"/>
        <v>6.1023024538361878E-2</v>
      </c>
      <c r="O6" s="31">
        <f t="shared" si="2"/>
        <v>0.79074633796470417</v>
      </c>
      <c r="P6" s="31">
        <f t="shared" si="3"/>
        <v>1.4413428206531786</v>
      </c>
    </row>
    <row r="7" spans="1:16" x14ac:dyDescent="0.2">
      <c r="A7" s="26" t="s">
        <v>0</v>
      </c>
      <c r="B7">
        <v>0.17</v>
      </c>
      <c r="D7">
        <v>0.19</v>
      </c>
      <c r="E7" s="30">
        <v>0.19</v>
      </c>
      <c r="F7" s="30">
        <v>0.19</v>
      </c>
      <c r="G7" s="30">
        <v>0.19</v>
      </c>
      <c r="H7">
        <v>0.18</v>
      </c>
      <c r="I7">
        <v>0.18</v>
      </c>
      <c r="J7">
        <v>0.18</v>
      </c>
      <c r="M7" s="30">
        <f t="shared" si="0"/>
        <v>0.18571428571428569</v>
      </c>
      <c r="N7" s="30">
        <f t="shared" si="1"/>
        <v>5.3452248382484923E-3</v>
      </c>
      <c r="O7" s="31">
        <f t="shared" si="2"/>
        <v>2.8781979898261114</v>
      </c>
      <c r="P7" s="31">
        <f t="shared" si="3"/>
        <v>9.2436974789915762</v>
      </c>
    </row>
    <row r="8" spans="1:16" x14ac:dyDescent="0.2">
      <c r="A8" s="26" t="s">
        <v>2</v>
      </c>
      <c r="B8">
        <v>11.98</v>
      </c>
      <c r="D8">
        <v>11.74</v>
      </c>
      <c r="E8" s="30">
        <v>11.73</v>
      </c>
      <c r="F8" s="30">
        <v>11.73</v>
      </c>
      <c r="G8" s="30">
        <v>11.77</v>
      </c>
      <c r="H8">
        <v>11.82</v>
      </c>
      <c r="I8">
        <v>11.87</v>
      </c>
      <c r="J8">
        <v>12.12</v>
      </c>
      <c r="M8" s="30">
        <f t="shared" si="0"/>
        <v>11.825714285714286</v>
      </c>
      <c r="N8" s="30">
        <f t="shared" si="1"/>
        <v>0.13986387940388556</v>
      </c>
      <c r="O8" s="31">
        <f t="shared" si="2"/>
        <v>1.182709779931383</v>
      </c>
      <c r="P8" s="31">
        <f t="shared" si="3"/>
        <v>1.2878607202480368</v>
      </c>
    </row>
    <row r="9" spans="1:16" x14ac:dyDescent="0.2">
      <c r="A9" s="26" t="s">
        <v>64</v>
      </c>
      <c r="B9">
        <v>1.23</v>
      </c>
      <c r="D9">
        <v>1.2</v>
      </c>
      <c r="E9" s="30">
        <v>1.19</v>
      </c>
      <c r="F9" s="30">
        <v>1.19</v>
      </c>
      <c r="G9" s="30">
        <v>1.19</v>
      </c>
      <c r="H9">
        <v>1.17</v>
      </c>
      <c r="I9">
        <v>1.23</v>
      </c>
      <c r="J9">
        <v>1.23</v>
      </c>
      <c r="M9" s="30">
        <f t="shared" si="0"/>
        <v>1.2</v>
      </c>
      <c r="N9" s="30">
        <f t="shared" si="1"/>
        <v>2.2360679774997918E-2</v>
      </c>
      <c r="O9" s="31">
        <f t="shared" si="2"/>
        <v>1.8633899812498265</v>
      </c>
      <c r="P9" s="31">
        <f t="shared" si="3"/>
        <v>2.4390243902439046</v>
      </c>
    </row>
    <row r="10" spans="1:16" x14ac:dyDescent="0.2">
      <c r="A10" s="26" t="s">
        <v>65</v>
      </c>
      <c r="B10">
        <v>0.24</v>
      </c>
      <c r="D10">
        <v>0.22</v>
      </c>
      <c r="E10" s="30">
        <v>0.22</v>
      </c>
      <c r="F10" s="30">
        <v>0.22</v>
      </c>
      <c r="G10" s="30">
        <v>0.22</v>
      </c>
      <c r="H10">
        <v>0.22</v>
      </c>
      <c r="I10">
        <v>0.22</v>
      </c>
      <c r="J10">
        <v>0.22</v>
      </c>
      <c r="M10" s="30">
        <f t="shared" si="0"/>
        <v>0.22</v>
      </c>
      <c r="N10" s="30">
        <f t="shared" si="1"/>
        <v>0</v>
      </c>
      <c r="O10" s="31">
        <f t="shared" si="2"/>
        <v>0</v>
      </c>
      <c r="P10" s="31">
        <f t="shared" si="3"/>
        <v>8.3333333333333304</v>
      </c>
    </row>
    <row r="11" spans="1:16" x14ac:dyDescent="0.2">
      <c r="A11" s="26" t="s">
        <v>66</v>
      </c>
      <c r="B11">
        <v>1.62</v>
      </c>
      <c r="D11">
        <v>1.59</v>
      </c>
      <c r="E11" s="30">
        <v>1.59</v>
      </c>
      <c r="F11" s="30">
        <v>1.59</v>
      </c>
      <c r="G11" s="30">
        <v>1.59</v>
      </c>
      <c r="H11">
        <v>1.59</v>
      </c>
      <c r="I11">
        <v>1.6</v>
      </c>
      <c r="J11">
        <v>1.61</v>
      </c>
      <c r="M11" s="30">
        <f t="shared" si="0"/>
        <v>1.5942857142857143</v>
      </c>
      <c r="N11" s="30">
        <f t="shared" si="1"/>
        <v>7.8679579246944392E-3</v>
      </c>
      <c r="O11" s="31">
        <f t="shared" si="2"/>
        <v>0.49350990567079811</v>
      </c>
      <c r="P11" s="31">
        <f t="shared" si="3"/>
        <v>1.5873015873015923</v>
      </c>
    </row>
    <row r="12" spans="1:16" x14ac:dyDescent="0.2">
      <c r="A12" s="26" t="s">
        <v>67</v>
      </c>
      <c r="B12">
        <v>0.05</v>
      </c>
      <c r="D12">
        <v>0.05</v>
      </c>
      <c r="E12" s="30">
        <v>0.05</v>
      </c>
      <c r="F12" s="30">
        <v>0.05</v>
      </c>
      <c r="G12" s="30">
        <v>0.05</v>
      </c>
      <c r="H12">
        <v>0.05</v>
      </c>
      <c r="I12">
        <v>0.05</v>
      </c>
      <c r="J12">
        <v>0.05</v>
      </c>
      <c r="M12" s="30">
        <f t="shared" si="0"/>
        <v>4.9999999999999996E-2</v>
      </c>
      <c r="N12" s="30">
        <f t="shared" si="1"/>
        <v>7.4948620208309632E-18</v>
      </c>
      <c r="O12" s="31">
        <f t="shared" si="2"/>
        <v>1.4989724041661928E-14</v>
      </c>
      <c r="P12" s="31">
        <f t="shared" si="3"/>
        <v>1.3877787807814457E-14</v>
      </c>
    </row>
    <row r="13" spans="1:16" x14ac:dyDescent="0.2">
      <c r="A13" s="26"/>
      <c r="E13" s="30"/>
      <c r="F13" s="30"/>
      <c r="L13" s="32"/>
      <c r="M13" s="31"/>
    </row>
    <row r="14" spans="1:16" s="26" customFormat="1" x14ac:dyDescent="0.2">
      <c r="B14" s="26" t="s">
        <v>68</v>
      </c>
      <c r="M14" s="30"/>
      <c r="N14" s="30"/>
      <c r="O14" s="31"/>
      <c r="P14" s="31"/>
    </row>
    <row r="15" spans="1:16" x14ac:dyDescent="0.2">
      <c r="A15" s="26" t="s">
        <v>61</v>
      </c>
      <c r="B15">
        <v>51.11</v>
      </c>
      <c r="D15">
        <v>51.01</v>
      </c>
      <c r="E15" s="30">
        <v>51.15</v>
      </c>
      <c r="F15" s="30">
        <v>50.85</v>
      </c>
      <c r="G15" s="30">
        <v>51.06</v>
      </c>
      <c r="H15">
        <v>50.88</v>
      </c>
      <c r="I15">
        <v>50.81</v>
      </c>
      <c r="J15">
        <v>50.39</v>
      </c>
      <c r="L15" s="32"/>
      <c r="M15" s="30">
        <f>AVERAGE(D15:J15)</f>
        <v>50.878571428571426</v>
      </c>
      <c r="N15" s="30">
        <f>STDEV(D15:J15)</f>
        <v>0.24768451515510373</v>
      </c>
      <c r="O15" s="31">
        <f>STDEV(D15:J15)/M15*100</f>
        <v>0.48681499539119083</v>
      </c>
      <c r="P15" s="31">
        <f>ABS(B15-M15)/B15*100</f>
        <v>0.45280487464013519</v>
      </c>
    </row>
    <row r="16" spans="1:16" x14ac:dyDescent="0.2">
      <c r="A16" s="26" t="s">
        <v>62</v>
      </c>
      <c r="B16">
        <v>17.27</v>
      </c>
      <c r="D16">
        <v>17.399999999999999</v>
      </c>
      <c r="E16" s="30">
        <v>17.38</v>
      </c>
      <c r="F16" s="30">
        <v>17.3</v>
      </c>
      <c r="G16" s="30">
        <v>17.36</v>
      </c>
      <c r="H16">
        <v>17.27</v>
      </c>
      <c r="I16">
        <v>17.28</v>
      </c>
      <c r="J16">
        <v>17.46</v>
      </c>
      <c r="L16" s="32"/>
      <c r="M16" s="30">
        <f t="shared" ref="M16:M24" si="4">AVERAGE(D16:J16)</f>
        <v>17.349999999999998</v>
      </c>
      <c r="N16" s="30">
        <f t="shared" ref="N16:N24" si="5">STDEV(D16:J16)</f>
        <v>6.9999999999999785E-2</v>
      </c>
      <c r="O16" s="31">
        <f t="shared" ref="O16:O24" si="6">STDEV(D16:J16)/M16*100</f>
        <v>0.40345821325648301</v>
      </c>
      <c r="P16" s="31">
        <f t="shared" ref="P16:P24" si="7">ABS(B16-M16)/B16*100</f>
        <v>0.46323103647943431</v>
      </c>
    </row>
    <row r="17" spans="1:16" x14ac:dyDescent="0.2">
      <c r="A17" s="26" t="s">
        <v>63</v>
      </c>
      <c r="B17">
        <v>12.01</v>
      </c>
      <c r="D17">
        <v>11.96</v>
      </c>
      <c r="E17" s="30">
        <v>11.91</v>
      </c>
      <c r="F17" s="30">
        <v>11.91</v>
      </c>
      <c r="G17" s="30">
        <v>11.95</v>
      </c>
      <c r="H17">
        <v>11.94</v>
      </c>
      <c r="I17">
        <v>11.94</v>
      </c>
      <c r="J17">
        <v>11.97</v>
      </c>
      <c r="M17" s="30">
        <f t="shared" si="4"/>
        <v>11.94</v>
      </c>
      <c r="N17" s="30">
        <f t="shared" si="5"/>
        <v>2.3094010767585178E-2</v>
      </c>
      <c r="O17" s="31">
        <f t="shared" si="6"/>
        <v>0.19341717560791605</v>
      </c>
      <c r="P17" s="31">
        <f t="shared" si="7"/>
        <v>0.58284762697752113</v>
      </c>
    </row>
    <row r="18" spans="1:16" x14ac:dyDescent="0.2">
      <c r="A18" s="26" t="s">
        <v>1</v>
      </c>
      <c r="B18">
        <v>5.42</v>
      </c>
      <c r="D18">
        <v>5.07</v>
      </c>
      <c r="E18" s="30">
        <v>5.04</v>
      </c>
      <c r="F18" s="30">
        <v>5.07</v>
      </c>
      <c r="G18" s="30">
        <v>5.0599999999999996</v>
      </c>
      <c r="H18">
        <v>5.12</v>
      </c>
      <c r="I18">
        <v>5.13</v>
      </c>
      <c r="J18">
        <v>5.14</v>
      </c>
      <c r="M18" s="30">
        <f t="shared" si="4"/>
        <v>5.089999999999999</v>
      </c>
      <c r="N18" s="30">
        <f t="shared" si="5"/>
        <v>3.9157800414902355E-2</v>
      </c>
      <c r="O18" s="31">
        <f t="shared" si="6"/>
        <v>0.76930845608845511</v>
      </c>
      <c r="P18" s="31">
        <f t="shared" si="7"/>
        <v>6.0885608856088735</v>
      </c>
    </row>
    <row r="19" spans="1:16" x14ac:dyDescent="0.2">
      <c r="A19" s="26" t="s">
        <v>0</v>
      </c>
      <c r="B19">
        <v>0.18</v>
      </c>
      <c r="D19">
        <v>0.18</v>
      </c>
      <c r="E19" s="30">
        <v>0.18</v>
      </c>
      <c r="F19" s="30">
        <v>0.18</v>
      </c>
      <c r="G19" s="30">
        <v>0.18</v>
      </c>
      <c r="H19">
        <v>0.18</v>
      </c>
      <c r="I19">
        <v>0.18</v>
      </c>
      <c r="J19">
        <v>0.17</v>
      </c>
      <c r="M19" s="30">
        <f t="shared" si="4"/>
        <v>0.17857142857142855</v>
      </c>
      <c r="N19" s="30">
        <f t="shared" si="5"/>
        <v>3.7796447300922653E-3</v>
      </c>
      <c r="O19" s="31">
        <f t="shared" si="6"/>
        <v>2.1166010488516687</v>
      </c>
      <c r="P19" s="31">
        <f t="shared" si="7"/>
        <v>0.79365079365080315</v>
      </c>
    </row>
    <row r="20" spans="1:16" x14ac:dyDescent="0.2">
      <c r="A20" s="26" t="s">
        <v>2</v>
      </c>
      <c r="B20">
        <v>9.86</v>
      </c>
      <c r="D20">
        <v>9.73</v>
      </c>
      <c r="E20" s="30">
        <v>9.7100000000000009</v>
      </c>
      <c r="F20" s="30">
        <v>9.6999999999999993</v>
      </c>
      <c r="G20" s="30">
        <v>9.73</v>
      </c>
      <c r="H20">
        <v>9.8000000000000007</v>
      </c>
      <c r="I20">
        <v>9.83</v>
      </c>
      <c r="J20">
        <v>10.01</v>
      </c>
      <c r="M20" s="30">
        <f t="shared" si="4"/>
        <v>9.7871428571428574</v>
      </c>
      <c r="N20" s="30">
        <f t="shared" si="5"/>
        <v>0.10934872133291193</v>
      </c>
      <c r="O20" s="31">
        <f t="shared" si="6"/>
        <v>1.1172690838277382</v>
      </c>
      <c r="P20" s="31">
        <f t="shared" si="7"/>
        <v>0.73891625615762746</v>
      </c>
    </row>
    <row r="21" spans="1:16" x14ac:dyDescent="0.2">
      <c r="A21" s="26" t="s">
        <v>64</v>
      </c>
      <c r="B21">
        <v>3.12</v>
      </c>
      <c r="D21">
        <v>2.73</v>
      </c>
      <c r="E21" s="30">
        <v>2.7</v>
      </c>
      <c r="F21" s="30">
        <v>2.7</v>
      </c>
      <c r="G21" s="30">
        <v>2.7</v>
      </c>
      <c r="H21">
        <v>2.65</v>
      </c>
      <c r="I21">
        <v>2.79</v>
      </c>
      <c r="J21">
        <v>2.78</v>
      </c>
      <c r="M21" s="30">
        <f t="shared" si="4"/>
        <v>2.7214285714285715</v>
      </c>
      <c r="N21" s="30">
        <f t="shared" si="5"/>
        <v>4.947341758580099E-2</v>
      </c>
      <c r="O21" s="31">
        <f t="shared" si="6"/>
        <v>1.8179208561711648</v>
      </c>
      <c r="P21" s="31">
        <f t="shared" si="7"/>
        <v>12.774725274725274</v>
      </c>
    </row>
    <row r="22" spans="1:16" x14ac:dyDescent="0.2">
      <c r="A22" s="26" t="s">
        <v>65</v>
      </c>
      <c r="B22">
        <v>0.77</v>
      </c>
      <c r="D22">
        <v>0.75</v>
      </c>
      <c r="E22" s="30">
        <v>0.75</v>
      </c>
      <c r="F22" s="30">
        <v>0.75</v>
      </c>
      <c r="G22" s="30">
        <v>0.75</v>
      </c>
      <c r="H22">
        <v>0.75</v>
      </c>
      <c r="I22">
        <v>0.75</v>
      </c>
      <c r="J22">
        <v>0.75</v>
      </c>
      <c r="M22" s="30">
        <f t="shared" si="4"/>
        <v>0.75</v>
      </c>
      <c r="N22" s="30">
        <f t="shared" si="5"/>
        <v>0</v>
      </c>
      <c r="O22" s="31">
        <f t="shared" si="6"/>
        <v>0</v>
      </c>
      <c r="P22" s="31">
        <f t="shared" si="7"/>
        <v>2.5974025974025996</v>
      </c>
    </row>
    <row r="23" spans="1:16" x14ac:dyDescent="0.2">
      <c r="A23" s="26" t="s">
        <v>66</v>
      </c>
      <c r="B23">
        <v>1.4</v>
      </c>
      <c r="D23">
        <v>1.43</v>
      </c>
      <c r="E23" s="30">
        <v>1.43</v>
      </c>
      <c r="F23" s="30">
        <v>1.43</v>
      </c>
      <c r="G23" s="30">
        <v>1.43</v>
      </c>
      <c r="H23">
        <v>1.43</v>
      </c>
      <c r="I23">
        <v>1.43</v>
      </c>
      <c r="J23">
        <v>1.44</v>
      </c>
      <c r="M23" s="30">
        <f t="shared" si="4"/>
        <v>1.4314285714285713</v>
      </c>
      <c r="N23" s="30">
        <f t="shared" si="5"/>
        <v>3.7796447300922757E-3</v>
      </c>
      <c r="O23" s="31">
        <f t="shared" si="6"/>
        <v>0.26404703703239452</v>
      </c>
      <c r="P23" s="31">
        <f t="shared" si="7"/>
        <v>2.2448979591836689</v>
      </c>
    </row>
    <row r="24" spans="1:16" x14ac:dyDescent="0.2">
      <c r="A24" s="26" t="s">
        <v>67</v>
      </c>
      <c r="B24">
        <v>0.28999999999999998</v>
      </c>
      <c r="D24">
        <v>0.28000000000000003</v>
      </c>
      <c r="E24" s="30">
        <v>0.28000000000000003</v>
      </c>
      <c r="F24" s="30">
        <v>0.28000000000000003</v>
      </c>
      <c r="G24" s="30">
        <v>0.28000000000000003</v>
      </c>
      <c r="H24">
        <v>0.3</v>
      </c>
      <c r="I24">
        <v>0.28999999999999998</v>
      </c>
      <c r="J24">
        <v>0.3</v>
      </c>
      <c r="M24" s="30">
        <f t="shared" si="4"/>
        <v>0.2871428571428572</v>
      </c>
      <c r="N24" s="30">
        <f t="shared" si="5"/>
        <v>9.5118973121133994E-3</v>
      </c>
      <c r="O24" s="31">
        <f t="shared" si="6"/>
        <v>3.3126010539698401</v>
      </c>
      <c r="P24" s="31">
        <f t="shared" si="7"/>
        <v>0.98522167487682089</v>
      </c>
    </row>
    <row r="25" spans="1:16" x14ac:dyDescent="0.2">
      <c r="A25" s="26"/>
      <c r="M25" s="30"/>
    </row>
    <row r="26" spans="1:16" s="26" customFormat="1" x14ac:dyDescent="0.2">
      <c r="B26" s="26" t="s">
        <v>69</v>
      </c>
      <c r="M26" s="30"/>
      <c r="N26" s="30"/>
      <c r="O26" s="31"/>
      <c r="P26" s="31"/>
    </row>
    <row r="27" spans="1:16" x14ac:dyDescent="0.2">
      <c r="A27" s="26" t="s">
        <v>61</v>
      </c>
      <c r="B27">
        <v>54.37</v>
      </c>
      <c r="D27">
        <v>53.29</v>
      </c>
      <c r="E27" s="30">
        <v>53.49</v>
      </c>
      <c r="F27" s="30">
        <v>53.36</v>
      </c>
      <c r="G27" s="30">
        <v>53.38</v>
      </c>
      <c r="H27">
        <v>53.3</v>
      </c>
      <c r="I27">
        <v>53.28</v>
      </c>
      <c r="J27">
        <v>52.76</v>
      </c>
      <c r="M27" s="30">
        <f>AVERAGE(D27:J27)</f>
        <v>53.265714285714289</v>
      </c>
      <c r="N27" s="30">
        <f>STDEV(D27:J27)</f>
        <v>0.23451063535634928</v>
      </c>
      <c r="O27" s="31">
        <f>STDEV(D27:J27)/M27*100</f>
        <v>0.44026563522352752</v>
      </c>
      <c r="P27" s="31">
        <f>ABS(B27-M27)/B27*100</f>
        <v>2.0310570430121553</v>
      </c>
    </row>
    <row r="28" spans="1:16" x14ac:dyDescent="0.2">
      <c r="A28" s="26" t="s">
        <v>62</v>
      </c>
      <c r="B28">
        <v>15</v>
      </c>
      <c r="D28">
        <v>14.75</v>
      </c>
      <c r="E28" s="30">
        <v>14.76</v>
      </c>
      <c r="F28" s="30">
        <v>14.7</v>
      </c>
      <c r="G28" s="30">
        <v>14.78</v>
      </c>
      <c r="H28">
        <v>14.65</v>
      </c>
      <c r="I28">
        <v>14.75</v>
      </c>
      <c r="J28">
        <v>14.83</v>
      </c>
      <c r="M28" s="30">
        <f t="shared" ref="M28:M36" si="8">AVERAGE(D28:J28)</f>
        <v>14.745714285714286</v>
      </c>
      <c r="N28" s="30">
        <f t="shared" ref="N28:N36" si="9">STDEV(D28:J28)</f>
        <v>5.7404164441598557E-2</v>
      </c>
      <c r="O28" s="31">
        <f t="shared" ref="O28:O36" si="10">STDEV(D28:J28)/M28*100</f>
        <v>0.38929388790078462</v>
      </c>
      <c r="P28" s="31">
        <f t="shared" ref="P28:P36" si="11">ABS(B28-M28)/B28*100</f>
        <v>1.6952380952380961</v>
      </c>
    </row>
    <row r="29" spans="1:16" x14ac:dyDescent="0.2">
      <c r="A29" s="26" t="s">
        <v>63</v>
      </c>
      <c r="B29">
        <v>14.56</v>
      </c>
      <c r="D29">
        <v>14.37</v>
      </c>
      <c r="E29" s="30">
        <v>14.37</v>
      </c>
      <c r="F29" s="30">
        <v>14.38</v>
      </c>
      <c r="G29" s="30">
        <v>14.37</v>
      </c>
      <c r="H29">
        <v>14.35</v>
      </c>
      <c r="I29">
        <v>14.42</v>
      </c>
      <c r="J29">
        <v>14.36</v>
      </c>
      <c r="M29" s="30">
        <f t="shared" si="8"/>
        <v>14.374285714285714</v>
      </c>
      <c r="N29" s="30">
        <f t="shared" si="9"/>
        <v>2.225394561056768E-2</v>
      </c>
      <c r="O29" s="31">
        <f t="shared" si="10"/>
        <v>0.15481774922875549</v>
      </c>
      <c r="P29" s="31">
        <f t="shared" si="11"/>
        <v>1.2755102040816404</v>
      </c>
    </row>
    <row r="30" spans="1:16" x14ac:dyDescent="0.2">
      <c r="A30" s="26" t="s">
        <v>1</v>
      </c>
      <c r="B30">
        <v>4.88</v>
      </c>
      <c r="D30">
        <v>4.54</v>
      </c>
      <c r="E30" s="30">
        <v>4.51</v>
      </c>
      <c r="F30" s="30">
        <v>4.54</v>
      </c>
      <c r="G30" s="30">
        <v>4.51</v>
      </c>
      <c r="H30">
        <v>4.59</v>
      </c>
      <c r="I30">
        <v>4.5999999999999996</v>
      </c>
      <c r="J30">
        <v>4.6100000000000003</v>
      </c>
      <c r="M30" s="30">
        <f t="shared" si="8"/>
        <v>4.5571428571428569</v>
      </c>
      <c r="N30" s="30">
        <f t="shared" si="9"/>
        <v>4.2314018840996372E-2</v>
      </c>
      <c r="O30" s="31">
        <f t="shared" si="10"/>
        <v>0.92852078961434048</v>
      </c>
      <c r="P30" s="31">
        <f t="shared" si="11"/>
        <v>6.6159250585480116</v>
      </c>
    </row>
    <row r="31" spans="1:16" x14ac:dyDescent="0.2">
      <c r="A31" s="26" t="s">
        <v>0</v>
      </c>
      <c r="B31">
        <v>0.22</v>
      </c>
      <c r="D31">
        <v>0.22</v>
      </c>
      <c r="E31" s="30">
        <v>0.22</v>
      </c>
      <c r="F31" s="30">
        <v>0.22</v>
      </c>
      <c r="G31" s="30">
        <v>0.22</v>
      </c>
      <c r="H31">
        <v>0.21</v>
      </c>
      <c r="I31">
        <v>0.22</v>
      </c>
      <c r="J31">
        <v>0.21</v>
      </c>
      <c r="M31" s="30">
        <f t="shared" si="8"/>
        <v>0.21714285714285714</v>
      </c>
      <c r="N31" s="30">
        <f t="shared" si="9"/>
        <v>4.8795003647426703E-3</v>
      </c>
      <c r="O31" s="31">
        <f t="shared" si="10"/>
        <v>2.2471383258683351</v>
      </c>
      <c r="P31" s="31">
        <f t="shared" si="11"/>
        <v>1.2987012987013018</v>
      </c>
    </row>
    <row r="32" spans="1:16" x14ac:dyDescent="0.2">
      <c r="A32" s="26" t="s">
        <v>2</v>
      </c>
      <c r="B32">
        <v>10.08</v>
      </c>
      <c r="D32">
        <v>9.82</v>
      </c>
      <c r="E32" s="30">
        <v>9.7899999999999991</v>
      </c>
      <c r="F32" s="30">
        <v>9.81</v>
      </c>
      <c r="G32" s="30">
        <v>9.75</v>
      </c>
      <c r="H32">
        <v>9.89</v>
      </c>
      <c r="I32">
        <v>9.92</v>
      </c>
      <c r="J32">
        <v>10.02</v>
      </c>
      <c r="M32" s="30">
        <f t="shared" si="8"/>
        <v>9.8571428571428577</v>
      </c>
      <c r="N32" s="30">
        <f t="shared" si="9"/>
        <v>9.2324479548002394E-2</v>
      </c>
      <c r="O32" s="31">
        <f t="shared" si="10"/>
        <v>0.93662515483480691</v>
      </c>
      <c r="P32" s="31">
        <f t="shared" si="11"/>
        <v>2.2108843537414922</v>
      </c>
    </row>
    <row r="33" spans="1:16" x14ac:dyDescent="0.2">
      <c r="A33" s="26" t="s">
        <v>64</v>
      </c>
      <c r="B33">
        <v>2.08</v>
      </c>
      <c r="D33">
        <v>2.0099999999999998</v>
      </c>
      <c r="E33" s="30">
        <v>1.99</v>
      </c>
      <c r="F33" s="30">
        <v>1.98</v>
      </c>
      <c r="G33" s="30">
        <v>1.99</v>
      </c>
      <c r="H33">
        <v>1.95</v>
      </c>
      <c r="I33">
        <v>2.0499999999999998</v>
      </c>
      <c r="J33">
        <v>2.0499999999999998</v>
      </c>
      <c r="M33" s="30">
        <f t="shared" si="8"/>
        <v>2.0028571428571427</v>
      </c>
      <c r="N33" s="30">
        <f t="shared" si="9"/>
        <v>3.6839419880650294E-2</v>
      </c>
      <c r="O33" s="31">
        <f t="shared" si="10"/>
        <v>1.8393433606601433</v>
      </c>
      <c r="P33" s="31">
        <f t="shared" si="11"/>
        <v>3.7087912087912214</v>
      </c>
    </row>
    <row r="34" spans="1:16" x14ac:dyDescent="0.2">
      <c r="A34" s="26" t="s">
        <v>65</v>
      </c>
      <c r="B34">
        <v>0.42</v>
      </c>
      <c r="D34">
        <v>0.41</v>
      </c>
      <c r="E34" s="30">
        <v>0.41</v>
      </c>
      <c r="F34" s="30">
        <v>0.41</v>
      </c>
      <c r="G34" s="30">
        <v>0.41</v>
      </c>
      <c r="H34">
        <v>0.4</v>
      </c>
      <c r="I34">
        <v>0.4</v>
      </c>
      <c r="J34">
        <v>0.4</v>
      </c>
      <c r="M34" s="30">
        <f t="shared" si="8"/>
        <v>0.40571428571428569</v>
      </c>
      <c r="N34" s="30">
        <f t="shared" si="9"/>
        <v>5.3452248382484628E-3</v>
      </c>
      <c r="O34" s="31">
        <f t="shared" si="10"/>
        <v>1.3174849953429311</v>
      </c>
      <c r="P34" s="31">
        <f t="shared" si="11"/>
        <v>3.4013605442176882</v>
      </c>
    </row>
    <row r="35" spans="1:16" x14ac:dyDescent="0.2">
      <c r="A35" s="26" t="s">
        <v>66</v>
      </c>
      <c r="B35">
        <v>1.17</v>
      </c>
      <c r="D35">
        <v>1.18</v>
      </c>
      <c r="E35" s="30">
        <v>1.17</v>
      </c>
      <c r="F35" s="30">
        <v>1.17</v>
      </c>
      <c r="G35" s="30">
        <v>1.18</v>
      </c>
      <c r="H35">
        <v>1.17</v>
      </c>
      <c r="I35">
        <v>1.18</v>
      </c>
      <c r="J35">
        <v>1.18</v>
      </c>
      <c r="M35" s="30">
        <f t="shared" si="8"/>
        <v>1.1757142857142855</v>
      </c>
      <c r="N35" s="30">
        <f t="shared" si="9"/>
        <v>5.3452248382484923E-3</v>
      </c>
      <c r="O35" s="31">
        <f t="shared" si="10"/>
        <v>0.45463637749379648</v>
      </c>
      <c r="P35" s="31">
        <f t="shared" si="11"/>
        <v>0.48840048840047529</v>
      </c>
    </row>
    <row r="36" spans="1:16" x14ac:dyDescent="0.2">
      <c r="A36" s="26" t="s">
        <v>67</v>
      </c>
      <c r="B36">
        <v>0.1</v>
      </c>
      <c r="D36">
        <v>0.09</v>
      </c>
      <c r="E36" s="30">
        <v>0.09</v>
      </c>
      <c r="F36" s="30">
        <v>0.09</v>
      </c>
      <c r="G36" s="30">
        <v>0.09</v>
      </c>
      <c r="H36">
        <v>0.1</v>
      </c>
      <c r="I36">
        <v>0.1</v>
      </c>
      <c r="J36">
        <v>0.1</v>
      </c>
      <c r="M36" s="30">
        <f t="shared" si="8"/>
        <v>9.4285714285714278E-2</v>
      </c>
      <c r="N36" s="30">
        <f t="shared" si="9"/>
        <v>5.3452248382484923E-3</v>
      </c>
      <c r="O36" s="31">
        <f t="shared" si="10"/>
        <v>5.6691778587484007</v>
      </c>
      <c r="P36" s="31">
        <f t="shared" si="11"/>
        <v>5.7142857142857277</v>
      </c>
    </row>
    <row r="37" spans="1:16" x14ac:dyDescent="0.2">
      <c r="A37" s="26"/>
      <c r="M37" s="30"/>
    </row>
    <row r="38" spans="1:16" s="26" customFormat="1" x14ac:dyDescent="0.2">
      <c r="B38" s="26" t="s">
        <v>70</v>
      </c>
      <c r="M38" s="30"/>
      <c r="N38" s="30"/>
      <c r="O38" s="31"/>
      <c r="P38" s="31"/>
    </row>
    <row r="39" spans="1:16" x14ac:dyDescent="0.2">
      <c r="A39" s="26" t="s">
        <v>61</v>
      </c>
      <c r="B39">
        <v>62.26</v>
      </c>
      <c r="D39">
        <v>61.96</v>
      </c>
      <c r="E39" s="30">
        <v>62.15</v>
      </c>
      <c r="F39" s="30">
        <v>61.84</v>
      </c>
      <c r="G39" s="30">
        <v>61.75</v>
      </c>
      <c r="H39">
        <v>61.78</v>
      </c>
      <c r="I39">
        <v>61.86</v>
      </c>
      <c r="J39">
        <v>61.2</v>
      </c>
      <c r="M39" s="30">
        <f t="shared" ref="M39:M48" si="12">AVERAGE(D39:J39)</f>
        <v>61.791428571428575</v>
      </c>
      <c r="N39" s="30">
        <f t="shared" ref="N39:N48" si="13">STDEV(D39:J39)</f>
        <v>0.29316824358654264</v>
      </c>
      <c r="O39" s="31">
        <f t="shared" ref="O39:O48" si="14">STDEV(D39:J39)/M39*100</f>
        <v>0.47444807534697331</v>
      </c>
      <c r="P39" s="31">
        <f t="shared" ref="P39:P48" si="15">ABS(B39-M39)/B39*100</f>
        <v>0.75260428617318131</v>
      </c>
    </row>
    <row r="40" spans="1:16" x14ac:dyDescent="0.2">
      <c r="A40" s="26" t="s">
        <v>62</v>
      </c>
      <c r="B40">
        <v>15.57</v>
      </c>
      <c r="D40">
        <v>15.69</v>
      </c>
      <c r="E40" s="30">
        <v>15.63</v>
      </c>
      <c r="F40" s="30">
        <v>15.53</v>
      </c>
      <c r="G40" s="30">
        <v>15.67</v>
      </c>
      <c r="H40">
        <v>15.52</v>
      </c>
      <c r="I40">
        <v>15.65</v>
      </c>
      <c r="J40">
        <v>15.75</v>
      </c>
      <c r="M40" s="30">
        <f t="shared" si="12"/>
        <v>15.634285714285715</v>
      </c>
      <c r="N40" s="30">
        <f t="shared" si="13"/>
        <v>8.3637539987963083E-2</v>
      </c>
      <c r="O40" s="31">
        <f t="shared" si="14"/>
        <v>0.53496233544932525</v>
      </c>
      <c r="P40" s="31">
        <f t="shared" si="15"/>
        <v>0.41288191577209343</v>
      </c>
    </row>
    <row r="41" spans="1:16" x14ac:dyDescent="0.2">
      <c r="A41" s="26" t="s">
        <v>63</v>
      </c>
      <c r="B41">
        <v>6.59</v>
      </c>
      <c r="D41">
        <v>6.56</v>
      </c>
      <c r="E41" s="30">
        <v>6.59</v>
      </c>
      <c r="F41" s="30">
        <v>6.58</v>
      </c>
      <c r="G41" s="30">
        <v>6.58</v>
      </c>
      <c r="H41">
        <v>6.54</v>
      </c>
      <c r="I41">
        <v>6.56</v>
      </c>
      <c r="J41">
        <v>6.58</v>
      </c>
      <c r="M41" s="30">
        <f t="shared" si="12"/>
        <v>6.5699999999999994</v>
      </c>
      <c r="N41" s="30">
        <f t="shared" si="13"/>
        <v>1.7320508075688832E-2</v>
      </c>
      <c r="O41" s="31">
        <f t="shared" si="14"/>
        <v>0.26363025990393962</v>
      </c>
      <c r="P41" s="31">
        <f t="shared" si="15"/>
        <v>0.3034901365705685</v>
      </c>
    </row>
    <row r="42" spans="1:16" x14ac:dyDescent="0.2">
      <c r="A42" s="26" t="s">
        <v>1</v>
      </c>
      <c r="B42">
        <v>3.65</v>
      </c>
      <c r="D42">
        <v>3.65</v>
      </c>
      <c r="E42" s="30">
        <v>3.63</v>
      </c>
      <c r="F42" s="30">
        <v>3.65</v>
      </c>
      <c r="G42" s="30">
        <v>3.63</v>
      </c>
      <c r="H42">
        <v>3.69</v>
      </c>
      <c r="I42">
        <v>3.7</v>
      </c>
      <c r="J42">
        <v>3.71</v>
      </c>
      <c r="M42" s="30">
        <f t="shared" si="12"/>
        <v>3.6657142857142859</v>
      </c>
      <c r="N42" s="30">
        <f t="shared" si="13"/>
        <v>3.3594217189442492E-2</v>
      </c>
      <c r="O42" s="31">
        <f t="shared" si="14"/>
        <v>0.91644396074083179</v>
      </c>
      <c r="P42" s="31">
        <f t="shared" si="15"/>
        <v>0.43052837573386338</v>
      </c>
    </row>
    <row r="43" spans="1:16" x14ac:dyDescent="0.2">
      <c r="A43" s="26" t="s">
        <v>0</v>
      </c>
      <c r="B43">
        <v>0.106</v>
      </c>
      <c r="D43">
        <v>0.11</v>
      </c>
      <c r="E43" s="30">
        <v>0.11</v>
      </c>
      <c r="F43" s="30">
        <v>0.11</v>
      </c>
      <c r="G43" s="30">
        <v>0.1</v>
      </c>
      <c r="H43">
        <v>0.1</v>
      </c>
      <c r="I43">
        <v>0.1</v>
      </c>
      <c r="J43">
        <v>0.1</v>
      </c>
      <c r="M43" s="30">
        <f t="shared" si="12"/>
        <v>0.10428571428571429</v>
      </c>
      <c r="N43" s="30">
        <f t="shared" si="13"/>
        <v>5.3452248382484854E-3</v>
      </c>
      <c r="O43" s="31">
        <f t="shared" si="14"/>
        <v>5.12555806407389</v>
      </c>
      <c r="P43" s="31">
        <f t="shared" si="15"/>
        <v>1.6172506738544434</v>
      </c>
    </row>
    <row r="44" spans="1:16" x14ac:dyDescent="0.2">
      <c r="A44" s="26" t="s">
        <v>2</v>
      </c>
      <c r="B44">
        <v>6.28</v>
      </c>
      <c r="D44">
        <v>6.26</v>
      </c>
      <c r="E44" s="30">
        <v>6.28</v>
      </c>
      <c r="F44" s="30">
        <v>6.25</v>
      </c>
      <c r="G44" s="30">
        <v>6.21</v>
      </c>
      <c r="H44">
        <v>6.31</v>
      </c>
      <c r="I44">
        <v>6.34</v>
      </c>
      <c r="J44">
        <v>6.45</v>
      </c>
      <c r="M44" s="30">
        <f t="shared" si="12"/>
        <v>6.3</v>
      </c>
      <c r="N44" s="30">
        <f t="shared" si="13"/>
        <v>7.8315600829804918E-2</v>
      </c>
      <c r="O44" s="31">
        <f t="shared" si="14"/>
        <v>1.2431047750762685</v>
      </c>
      <c r="P44" s="31">
        <f t="shared" si="15"/>
        <v>0.31847133757961105</v>
      </c>
    </row>
    <row r="45" spans="1:16" x14ac:dyDescent="0.2">
      <c r="A45" s="26" t="s">
        <v>64</v>
      </c>
      <c r="B45">
        <v>3.17</v>
      </c>
      <c r="D45">
        <v>3.18</v>
      </c>
      <c r="E45" s="30">
        <v>3.16</v>
      </c>
      <c r="F45" s="30">
        <v>3.15</v>
      </c>
      <c r="G45" s="30">
        <v>3.15</v>
      </c>
      <c r="H45">
        <v>3.1</v>
      </c>
      <c r="I45">
        <v>3.26</v>
      </c>
      <c r="J45">
        <v>3.25</v>
      </c>
      <c r="M45" s="30">
        <f t="shared" si="12"/>
        <v>3.1785714285714284</v>
      </c>
      <c r="N45" s="30">
        <f t="shared" si="13"/>
        <v>5.7569833370313891E-2</v>
      </c>
      <c r="O45" s="31">
        <f t="shared" si="14"/>
        <v>1.8111857689536957</v>
      </c>
      <c r="P45" s="31">
        <f t="shared" si="15"/>
        <v>0.27039206849932024</v>
      </c>
    </row>
    <row r="46" spans="1:16" x14ac:dyDescent="0.2">
      <c r="A46" s="26" t="s">
        <v>65</v>
      </c>
      <c r="B46">
        <v>1.41</v>
      </c>
      <c r="D46">
        <v>1.38</v>
      </c>
      <c r="E46" s="30">
        <v>1.38</v>
      </c>
      <c r="F46" s="30">
        <v>1.38</v>
      </c>
      <c r="G46" s="30">
        <v>1.37</v>
      </c>
      <c r="H46">
        <v>1.37</v>
      </c>
      <c r="I46">
        <v>1.37</v>
      </c>
      <c r="J46">
        <v>1.37</v>
      </c>
      <c r="M46" s="30">
        <f t="shared" si="12"/>
        <v>1.3742857142857143</v>
      </c>
      <c r="N46" s="30">
        <f t="shared" si="13"/>
        <v>5.3452248382483735E-3</v>
      </c>
      <c r="O46" s="31">
        <f t="shared" si="14"/>
        <v>0.38894567430081717</v>
      </c>
      <c r="P46" s="31">
        <f t="shared" si="15"/>
        <v>2.5329280648429497</v>
      </c>
    </row>
    <row r="47" spans="1:16" x14ac:dyDescent="0.2">
      <c r="A47" s="26" t="s">
        <v>66</v>
      </c>
      <c r="B47">
        <v>0.68</v>
      </c>
      <c r="D47">
        <v>0.69</v>
      </c>
      <c r="E47" s="30">
        <v>0.69</v>
      </c>
      <c r="F47" s="30">
        <v>0.68</v>
      </c>
      <c r="G47" s="30">
        <v>0.69</v>
      </c>
      <c r="H47">
        <v>0.68</v>
      </c>
      <c r="I47">
        <v>0.68</v>
      </c>
      <c r="J47">
        <v>0.69</v>
      </c>
      <c r="M47" s="30">
        <f t="shared" si="12"/>
        <v>0.68571428571428583</v>
      </c>
      <c r="N47" s="30">
        <f t="shared" si="13"/>
        <v>5.3452248382484333E-3</v>
      </c>
      <c r="O47" s="31">
        <f t="shared" si="14"/>
        <v>0.77951195557789643</v>
      </c>
      <c r="P47" s="31">
        <f t="shared" si="15"/>
        <v>0.84033613445379152</v>
      </c>
    </row>
    <row r="48" spans="1:16" x14ac:dyDescent="0.2">
      <c r="A48" s="26" t="s">
        <v>67</v>
      </c>
      <c r="B48">
        <v>0.11</v>
      </c>
      <c r="D48">
        <v>0.11</v>
      </c>
      <c r="E48" s="30">
        <v>0.11</v>
      </c>
      <c r="F48" s="30">
        <v>0.11</v>
      </c>
      <c r="G48" s="30">
        <v>0.11</v>
      </c>
      <c r="H48">
        <v>0.12</v>
      </c>
      <c r="I48">
        <v>0.11</v>
      </c>
      <c r="J48">
        <v>0.11</v>
      </c>
      <c r="M48" s="30">
        <f t="shared" si="12"/>
        <v>0.11142857142857143</v>
      </c>
      <c r="N48" s="30">
        <f t="shared" si="13"/>
        <v>3.7796447300922705E-3</v>
      </c>
      <c r="O48" s="31">
        <f t="shared" si="14"/>
        <v>3.3919888603392172</v>
      </c>
      <c r="P48" s="31">
        <f t="shared" si="15"/>
        <v>1.2987012987013018</v>
      </c>
    </row>
    <row r="49" spans="1:16" x14ac:dyDescent="0.2">
      <c r="A49" s="26"/>
      <c r="M49" s="30"/>
    </row>
    <row r="50" spans="1:16" s="26" customFormat="1" x14ac:dyDescent="0.2">
      <c r="B50" s="26" t="s">
        <v>71</v>
      </c>
      <c r="M50" s="30"/>
      <c r="N50" s="30"/>
      <c r="O50" s="31"/>
      <c r="P50" s="31"/>
    </row>
    <row r="51" spans="1:16" x14ac:dyDescent="0.2">
      <c r="A51" s="26" t="s">
        <v>61</v>
      </c>
      <c r="B51">
        <v>67.680000000000007</v>
      </c>
      <c r="D51">
        <v>66.72</v>
      </c>
      <c r="E51" s="30">
        <v>66.88</v>
      </c>
      <c r="F51" s="30">
        <v>66.63</v>
      </c>
      <c r="G51" s="30">
        <v>66.67</v>
      </c>
      <c r="H51">
        <v>66.709999999999994</v>
      </c>
      <c r="I51">
        <v>66.58</v>
      </c>
      <c r="J51">
        <v>66.12</v>
      </c>
      <c r="M51" s="30">
        <f t="shared" ref="M51:M60" si="16">AVERAGE(D51:J51)</f>
        <v>66.615714285714276</v>
      </c>
      <c r="N51" s="30">
        <f t="shared" ref="N51:N60" si="17">STDEV(D51:J51)</f>
        <v>0.23796758482736691</v>
      </c>
      <c r="O51" s="31">
        <f t="shared" ref="O51:O60" si="18">STDEV(D51:J51)/M51*100</f>
        <v>0.35722439874580614</v>
      </c>
      <c r="P51" s="31">
        <f t="shared" ref="P51:P60" si="19">ABS(B51-M51)/B51*100</f>
        <v>1.572526173590028</v>
      </c>
    </row>
    <row r="52" spans="1:16" x14ac:dyDescent="0.2">
      <c r="A52" s="26" t="s">
        <v>62</v>
      </c>
      <c r="B52">
        <v>15.64</v>
      </c>
      <c r="D52">
        <v>15.42</v>
      </c>
      <c r="E52" s="30">
        <v>15.36</v>
      </c>
      <c r="F52" s="30">
        <v>15.39</v>
      </c>
      <c r="G52" s="30">
        <v>15.41</v>
      </c>
      <c r="H52">
        <v>15.33</v>
      </c>
      <c r="I52">
        <v>15.39</v>
      </c>
      <c r="J52">
        <v>15.47</v>
      </c>
      <c r="M52" s="30">
        <f t="shared" si="16"/>
        <v>15.395714285714286</v>
      </c>
      <c r="N52" s="30">
        <f t="shared" si="17"/>
        <v>4.4668088108157415E-2</v>
      </c>
      <c r="O52" s="31">
        <f t="shared" si="18"/>
        <v>0.290133262278094</v>
      </c>
      <c r="P52" s="31">
        <f t="shared" si="19"/>
        <v>1.5619291194738789</v>
      </c>
    </row>
    <row r="53" spans="1:16" x14ac:dyDescent="0.2">
      <c r="A53" s="26" t="s">
        <v>63</v>
      </c>
      <c r="B53">
        <v>3.72</v>
      </c>
      <c r="D53">
        <v>3.69</v>
      </c>
      <c r="E53" s="30">
        <v>3.7</v>
      </c>
      <c r="F53" s="30">
        <v>3.68</v>
      </c>
      <c r="G53" s="30">
        <v>3.7</v>
      </c>
      <c r="H53">
        <v>3.68</v>
      </c>
      <c r="I53">
        <v>3.68</v>
      </c>
      <c r="J53">
        <v>3.67</v>
      </c>
      <c r="M53" s="30">
        <f t="shared" si="16"/>
        <v>3.6857142857142855</v>
      </c>
      <c r="N53" s="30">
        <f t="shared" si="17"/>
        <v>1.1338934190276864E-2</v>
      </c>
      <c r="O53" s="31">
        <f t="shared" si="18"/>
        <v>0.30764550128658164</v>
      </c>
      <c r="P53" s="31">
        <f t="shared" si="19"/>
        <v>0.92165898617512609</v>
      </c>
    </row>
    <row r="54" spans="1:16" x14ac:dyDescent="0.2">
      <c r="A54" s="26" t="s">
        <v>1</v>
      </c>
      <c r="B54">
        <v>1.92</v>
      </c>
      <c r="D54">
        <v>1.75</v>
      </c>
      <c r="E54" s="30">
        <v>1.74</v>
      </c>
      <c r="F54" s="30">
        <v>1.75</v>
      </c>
      <c r="G54" s="30">
        <v>1.74</v>
      </c>
      <c r="H54">
        <v>1.77</v>
      </c>
      <c r="I54">
        <v>1.77</v>
      </c>
      <c r="J54">
        <v>1.79</v>
      </c>
      <c r="M54" s="30">
        <f t="shared" si="16"/>
        <v>1.7585714285714285</v>
      </c>
      <c r="N54" s="30">
        <f t="shared" si="17"/>
        <v>1.8644544714716105E-2</v>
      </c>
      <c r="O54" s="31">
        <f t="shared" si="18"/>
        <v>1.0602096913323538</v>
      </c>
      <c r="P54" s="31">
        <f t="shared" si="19"/>
        <v>8.4077380952380985</v>
      </c>
    </row>
    <row r="55" spans="1:16" x14ac:dyDescent="0.2">
      <c r="A55" s="26" t="s">
        <v>0</v>
      </c>
      <c r="B55">
        <v>7.0000000000000007E-2</v>
      </c>
      <c r="D55">
        <v>7.0000000000000007E-2</v>
      </c>
      <c r="E55" s="30">
        <v>7.0000000000000007E-2</v>
      </c>
      <c r="F55" s="30">
        <v>7.0000000000000007E-2</v>
      </c>
      <c r="G55" s="30">
        <v>7.0000000000000007E-2</v>
      </c>
      <c r="H55">
        <v>7.0000000000000007E-2</v>
      </c>
      <c r="I55">
        <v>7.0000000000000007E-2</v>
      </c>
      <c r="J55">
        <v>7.0000000000000007E-2</v>
      </c>
      <c r="M55" s="30">
        <f t="shared" si="16"/>
        <v>7.0000000000000007E-2</v>
      </c>
      <c r="N55" s="30">
        <f t="shared" si="17"/>
        <v>0</v>
      </c>
      <c r="O55" s="31">
        <f t="shared" si="18"/>
        <v>0</v>
      </c>
      <c r="P55" s="31">
        <f t="shared" si="19"/>
        <v>0</v>
      </c>
    </row>
    <row r="56" spans="1:16" x14ac:dyDescent="0.2">
      <c r="A56" s="26" t="s">
        <v>2</v>
      </c>
      <c r="B56">
        <v>3.84</v>
      </c>
      <c r="D56">
        <v>3.69</v>
      </c>
      <c r="E56" s="30">
        <v>3.72</v>
      </c>
      <c r="F56" s="30">
        <v>3.7</v>
      </c>
      <c r="G56" s="30">
        <v>3.68</v>
      </c>
      <c r="H56">
        <v>3.77</v>
      </c>
      <c r="I56">
        <v>3.76</v>
      </c>
      <c r="J56">
        <v>3.82</v>
      </c>
      <c r="M56" s="30">
        <f t="shared" si="16"/>
        <v>3.7342857142857144</v>
      </c>
      <c r="N56" s="30">
        <f t="shared" si="17"/>
        <v>5.0943479418254146E-2</v>
      </c>
      <c r="O56" s="31">
        <f t="shared" si="18"/>
        <v>1.3642094717971653</v>
      </c>
      <c r="P56" s="31">
        <f t="shared" si="19"/>
        <v>2.7529761904761831</v>
      </c>
    </row>
    <row r="57" spans="1:16" x14ac:dyDescent="0.2">
      <c r="A57" s="26" t="s">
        <v>64</v>
      </c>
      <c r="B57">
        <v>4.0599999999999996</v>
      </c>
      <c r="D57">
        <v>4.0199999999999996</v>
      </c>
      <c r="E57" s="30">
        <v>3.96</v>
      </c>
      <c r="F57" s="30">
        <v>3.96</v>
      </c>
      <c r="G57" s="30">
        <v>3.97</v>
      </c>
      <c r="H57">
        <v>3.9</v>
      </c>
      <c r="I57">
        <v>4.12</v>
      </c>
      <c r="J57">
        <v>4.09</v>
      </c>
      <c r="M57" s="30">
        <f t="shared" si="16"/>
        <v>4.0028571428571427</v>
      </c>
      <c r="N57" s="30">
        <f t="shared" si="17"/>
        <v>7.8467463684911198E-2</v>
      </c>
      <c r="O57" s="31">
        <f t="shared" si="18"/>
        <v>1.960286387560237</v>
      </c>
      <c r="P57" s="31">
        <f t="shared" si="19"/>
        <v>1.4074595355383483</v>
      </c>
    </row>
    <row r="58" spans="1:16" x14ac:dyDescent="0.2">
      <c r="A58" s="26" t="s">
        <v>65</v>
      </c>
      <c r="B58">
        <v>2.62</v>
      </c>
      <c r="D58">
        <v>2.58</v>
      </c>
      <c r="E58" s="30">
        <v>2.57</v>
      </c>
      <c r="F58" s="30">
        <v>2.57</v>
      </c>
      <c r="G58" s="30">
        <v>2.56</v>
      </c>
      <c r="H58">
        <v>2.56</v>
      </c>
      <c r="I58">
        <v>2.5499999999999998</v>
      </c>
      <c r="J58">
        <v>2.56</v>
      </c>
      <c r="M58" s="30">
        <f t="shared" si="16"/>
        <v>2.5642857142857141</v>
      </c>
      <c r="N58" s="30">
        <f t="shared" si="17"/>
        <v>9.7590007294853509E-3</v>
      </c>
      <c r="O58" s="31">
        <f t="shared" si="18"/>
        <v>0.3805738446038856</v>
      </c>
      <c r="P58" s="31">
        <f t="shared" si="19"/>
        <v>2.1264994547437426</v>
      </c>
    </row>
    <row r="59" spans="1:16" x14ac:dyDescent="0.2">
      <c r="A59" s="26" t="s">
        <v>66</v>
      </c>
      <c r="B59">
        <v>0.47</v>
      </c>
      <c r="D59">
        <v>0.47</v>
      </c>
      <c r="E59" s="30">
        <v>0.47</v>
      </c>
      <c r="F59" s="30">
        <v>0.47</v>
      </c>
      <c r="G59" s="30">
        <v>0.47</v>
      </c>
      <c r="H59">
        <v>0.47</v>
      </c>
      <c r="I59">
        <v>0.48</v>
      </c>
      <c r="J59">
        <v>0.47</v>
      </c>
      <c r="M59" s="30">
        <f t="shared" si="16"/>
        <v>0.47142857142857142</v>
      </c>
      <c r="N59" s="30">
        <f t="shared" si="17"/>
        <v>3.7796447300922757E-3</v>
      </c>
      <c r="O59" s="31">
        <f t="shared" si="18"/>
        <v>0.8017428215347252</v>
      </c>
      <c r="P59" s="31">
        <f t="shared" si="19"/>
        <v>0.30395136778115867</v>
      </c>
    </row>
    <row r="60" spans="1:16" x14ac:dyDescent="0.2">
      <c r="A60" s="26" t="s">
        <v>67</v>
      </c>
      <c r="B60">
        <v>0.13</v>
      </c>
      <c r="D60">
        <v>0.12</v>
      </c>
      <c r="E60" s="30">
        <v>0.12</v>
      </c>
      <c r="F60" s="30">
        <v>0.12</v>
      </c>
      <c r="G60" s="30">
        <v>0.12</v>
      </c>
      <c r="H60">
        <v>0.13</v>
      </c>
      <c r="I60">
        <v>0.13</v>
      </c>
      <c r="J60">
        <v>0.13</v>
      </c>
      <c r="M60" s="30">
        <f t="shared" si="16"/>
        <v>0.12428571428571429</v>
      </c>
      <c r="N60" s="30">
        <f t="shared" si="17"/>
        <v>5.3452248382484923E-3</v>
      </c>
      <c r="O60" s="31">
        <f t="shared" si="18"/>
        <v>4.3007556169815455</v>
      </c>
      <c r="P60" s="31">
        <f t="shared" si="19"/>
        <v>4.3956043956043942</v>
      </c>
    </row>
    <row r="61" spans="1:16" x14ac:dyDescent="0.2">
      <c r="A61" s="26"/>
      <c r="M61" s="30"/>
    </row>
    <row r="62" spans="1:16" s="26" customFormat="1" x14ac:dyDescent="0.2">
      <c r="B62" s="26" t="s">
        <v>72</v>
      </c>
      <c r="M62" s="30"/>
      <c r="N62" s="30"/>
      <c r="O62" s="31"/>
      <c r="P62" s="31"/>
    </row>
    <row r="63" spans="1:16" x14ac:dyDescent="0.2">
      <c r="A63" s="26" t="s">
        <v>61</v>
      </c>
      <c r="B63">
        <v>77.73</v>
      </c>
      <c r="D63">
        <v>76.819999999999993</v>
      </c>
      <c r="E63" s="30">
        <v>76.900000000000006</v>
      </c>
      <c r="F63" s="30">
        <v>76.849999999999994</v>
      </c>
      <c r="G63" s="30">
        <v>76.66</v>
      </c>
      <c r="H63">
        <v>76.66</v>
      </c>
      <c r="I63">
        <v>76.67</v>
      </c>
      <c r="J63">
        <v>76.040000000000006</v>
      </c>
      <c r="M63" s="30">
        <f t="shared" ref="M63:M72" si="20">AVERAGE(D63:J63)</f>
        <v>76.657142857142858</v>
      </c>
      <c r="N63" s="30">
        <f t="shared" ref="N63:N72" si="21">STDEV(D63:J63)</f>
        <v>0.28975358989517508</v>
      </c>
      <c r="O63" s="31">
        <f t="shared" ref="O63:O72" si="22">STDEV(D63:J63)/M63*100</f>
        <v>0.37798641991543525</v>
      </c>
      <c r="P63" s="31">
        <f t="shared" ref="P63:P72" si="23">ABS(B63-M63)/B63*100</f>
        <v>1.3802356141221479</v>
      </c>
    </row>
    <row r="64" spans="1:16" x14ac:dyDescent="0.2">
      <c r="A64" s="26" t="s">
        <v>62</v>
      </c>
      <c r="B64">
        <v>12.55</v>
      </c>
      <c r="D64">
        <v>12.44</v>
      </c>
      <c r="E64" s="30">
        <v>12.43</v>
      </c>
      <c r="F64" s="30">
        <v>12.33</v>
      </c>
      <c r="G64" s="30">
        <v>12.41</v>
      </c>
      <c r="H64">
        <v>12.31</v>
      </c>
      <c r="I64">
        <v>12.4</v>
      </c>
      <c r="J64">
        <v>12.43</v>
      </c>
      <c r="M64" s="30">
        <f t="shared" si="20"/>
        <v>12.392857142857142</v>
      </c>
      <c r="N64" s="30">
        <f t="shared" si="21"/>
        <v>5.1869800370506168E-2</v>
      </c>
      <c r="O64" s="31">
        <f t="shared" si="22"/>
        <v>0.41854593958909875</v>
      </c>
      <c r="P64" s="31">
        <f t="shared" si="23"/>
        <v>1.2521343198634132</v>
      </c>
    </row>
    <row r="65" spans="1:16" x14ac:dyDescent="0.2">
      <c r="A65" s="26" t="s">
        <v>63</v>
      </c>
      <c r="B65">
        <v>0.93</v>
      </c>
      <c r="D65">
        <v>0.91</v>
      </c>
      <c r="E65" s="30">
        <v>0.91</v>
      </c>
      <c r="F65" s="30">
        <v>0.91</v>
      </c>
      <c r="G65" s="30">
        <v>0.92</v>
      </c>
      <c r="H65">
        <v>0.9</v>
      </c>
      <c r="I65">
        <v>0.91</v>
      </c>
      <c r="J65">
        <v>0.9</v>
      </c>
      <c r="M65" s="30">
        <f t="shared" si="20"/>
        <v>0.90857142857142859</v>
      </c>
      <c r="N65" s="30">
        <f t="shared" si="21"/>
        <v>6.9006555934235476E-3</v>
      </c>
      <c r="O65" s="31">
        <f t="shared" si="22"/>
        <v>0.75950611877303198</v>
      </c>
      <c r="P65" s="31">
        <f t="shared" si="23"/>
        <v>2.3041474654377914</v>
      </c>
    </row>
    <row r="66" spans="1:16" x14ac:dyDescent="0.2">
      <c r="A66" s="26" t="s">
        <v>1</v>
      </c>
      <c r="B66">
        <v>0.06</v>
      </c>
      <c r="D66">
        <v>0.05</v>
      </c>
      <c r="E66" s="30">
        <v>0.04</v>
      </c>
      <c r="F66" s="30">
        <v>0.05</v>
      </c>
      <c r="G66" s="30">
        <v>0.04</v>
      </c>
      <c r="H66">
        <v>0.04</v>
      </c>
      <c r="I66">
        <v>0.05</v>
      </c>
      <c r="J66">
        <v>0.05</v>
      </c>
      <c r="M66" s="30">
        <f t="shared" si="20"/>
        <v>4.5714285714285714E-2</v>
      </c>
      <c r="N66" s="30">
        <f t="shared" si="21"/>
        <v>5.3452248382484888E-3</v>
      </c>
      <c r="O66" s="31">
        <f t="shared" si="22"/>
        <v>11.69267933366857</v>
      </c>
      <c r="P66" s="31">
        <f t="shared" si="23"/>
        <v>23.809523809523807</v>
      </c>
    </row>
    <row r="67" spans="1:16" x14ac:dyDescent="0.2">
      <c r="A67" s="26" t="s">
        <v>0</v>
      </c>
      <c r="B67">
        <v>0.02</v>
      </c>
      <c r="D67">
        <v>0.02</v>
      </c>
      <c r="E67" s="30">
        <v>0.02</v>
      </c>
      <c r="F67" s="30">
        <v>0.02</v>
      </c>
      <c r="G67" s="30">
        <v>0.02</v>
      </c>
      <c r="H67">
        <v>0.02</v>
      </c>
      <c r="I67">
        <v>0.02</v>
      </c>
      <c r="J67">
        <v>0.02</v>
      </c>
      <c r="M67" s="30">
        <f t="shared" si="20"/>
        <v>0.02</v>
      </c>
      <c r="N67" s="30">
        <f t="shared" si="21"/>
        <v>0</v>
      </c>
      <c r="O67" s="31">
        <f t="shared" si="22"/>
        <v>0</v>
      </c>
      <c r="P67" s="31">
        <f t="shared" si="23"/>
        <v>0</v>
      </c>
    </row>
    <row r="68" spans="1:16" x14ac:dyDescent="0.2">
      <c r="A68" s="26" t="s">
        <v>2</v>
      </c>
      <c r="B68">
        <v>0.7</v>
      </c>
      <c r="D68">
        <v>0.69</v>
      </c>
      <c r="E68" s="30">
        <v>0.69</v>
      </c>
      <c r="F68" s="30">
        <v>0.68</v>
      </c>
      <c r="G68" s="30">
        <v>0.69</v>
      </c>
      <c r="H68">
        <v>0.71</v>
      </c>
      <c r="I68">
        <v>0.71</v>
      </c>
      <c r="J68">
        <v>0.72</v>
      </c>
      <c r="M68" s="30">
        <f t="shared" si="20"/>
        <v>0.69857142857142851</v>
      </c>
      <c r="N68" s="30">
        <f t="shared" si="21"/>
        <v>1.4638501094227986E-2</v>
      </c>
      <c r="O68" s="31">
        <f t="shared" si="22"/>
        <v>2.0954909541839655</v>
      </c>
      <c r="P68" s="31">
        <f t="shared" si="23"/>
        <v>0.20408163265306367</v>
      </c>
    </row>
    <row r="69" spans="1:16" x14ac:dyDescent="0.2">
      <c r="A69" s="26" t="s">
        <v>64</v>
      </c>
      <c r="B69">
        <v>3.59</v>
      </c>
      <c r="D69">
        <v>3.78</v>
      </c>
      <c r="E69" s="30">
        <v>3.73</v>
      </c>
      <c r="F69" s="30">
        <v>3.72</v>
      </c>
      <c r="G69" s="30">
        <v>3.74</v>
      </c>
      <c r="H69">
        <v>3.66</v>
      </c>
      <c r="I69">
        <v>3.86</v>
      </c>
      <c r="J69">
        <v>3.85</v>
      </c>
      <c r="M69" s="30">
        <f t="shared" si="20"/>
        <v>3.7628571428571433</v>
      </c>
      <c r="N69" s="30">
        <f t="shared" si="21"/>
        <v>7.2275926308899785E-2</v>
      </c>
      <c r="O69" s="31">
        <f t="shared" si="22"/>
        <v>1.9207725290899713</v>
      </c>
      <c r="P69" s="31">
        <f t="shared" si="23"/>
        <v>4.8149621965778131</v>
      </c>
    </row>
    <row r="70" spans="1:16" x14ac:dyDescent="0.2">
      <c r="A70" s="26" t="s">
        <v>65</v>
      </c>
      <c r="B70">
        <v>4.7</v>
      </c>
      <c r="D70">
        <v>4.6500000000000004</v>
      </c>
      <c r="E70" s="30">
        <v>4.6399999999999997</v>
      </c>
      <c r="F70" s="30">
        <v>4.63</v>
      </c>
      <c r="G70" s="30">
        <v>4.63</v>
      </c>
      <c r="H70">
        <v>4.6100000000000003</v>
      </c>
      <c r="I70">
        <v>4.62</v>
      </c>
      <c r="J70">
        <v>4.5999999999999996</v>
      </c>
      <c r="M70" s="30">
        <f t="shared" si="20"/>
        <v>4.6257142857142854</v>
      </c>
      <c r="N70" s="30">
        <f t="shared" si="21"/>
        <v>1.7182493859684556E-2</v>
      </c>
      <c r="O70" s="31">
        <f t="shared" si="22"/>
        <v>0.37145601302591691</v>
      </c>
      <c r="P70" s="31">
        <f t="shared" si="23"/>
        <v>1.5805471124620156</v>
      </c>
    </row>
    <row r="71" spans="1:16" x14ac:dyDescent="0.2">
      <c r="A71" s="26" t="s">
        <v>66</v>
      </c>
      <c r="B71">
        <v>0.04</v>
      </c>
      <c r="D71">
        <v>0.04</v>
      </c>
      <c r="E71" s="30">
        <v>0.04</v>
      </c>
      <c r="F71" s="30">
        <v>0.04</v>
      </c>
      <c r="G71" s="30">
        <v>0.04</v>
      </c>
      <c r="H71">
        <v>0.04</v>
      </c>
      <c r="I71">
        <v>0.04</v>
      </c>
      <c r="J71">
        <v>0.04</v>
      </c>
      <c r="M71" s="30">
        <f t="shared" si="20"/>
        <v>0.04</v>
      </c>
      <c r="N71" s="30">
        <f t="shared" si="21"/>
        <v>0</v>
      </c>
      <c r="O71" s="31">
        <f t="shared" si="22"/>
        <v>0</v>
      </c>
      <c r="P71" s="31">
        <f t="shared" si="23"/>
        <v>0</v>
      </c>
    </row>
    <row r="72" spans="1:16" x14ac:dyDescent="0.2">
      <c r="A72" s="26" t="s">
        <v>67</v>
      </c>
      <c r="B72">
        <v>0.01</v>
      </c>
      <c r="D72">
        <v>0.01</v>
      </c>
      <c r="E72" s="30">
        <v>0.01</v>
      </c>
      <c r="F72" s="30">
        <v>0.01</v>
      </c>
      <c r="G72" s="30">
        <v>0.01</v>
      </c>
      <c r="H72">
        <v>0.01</v>
      </c>
      <c r="I72">
        <v>0.01</v>
      </c>
      <c r="J72">
        <v>0.01</v>
      </c>
      <c r="M72" s="30">
        <f t="shared" si="20"/>
        <v>0.01</v>
      </c>
      <c r="N72" s="30">
        <f t="shared" si="21"/>
        <v>0</v>
      </c>
      <c r="O72" s="31">
        <f t="shared" si="22"/>
        <v>0</v>
      </c>
      <c r="P72" s="31">
        <f t="shared" si="23"/>
        <v>0</v>
      </c>
    </row>
    <row r="73" spans="1:16" x14ac:dyDescent="0.2">
      <c r="A73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948B-5588-7A44-908E-B7440DB712EC}">
  <dimension ref="A1:L90"/>
  <sheetViews>
    <sheetView topLeftCell="A56" workbookViewId="0">
      <selection activeCell="L18" sqref="K18:L20"/>
    </sheetView>
  </sheetViews>
  <sheetFormatPr baseColWidth="10" defaultRowHeight="16" x14ac:dyDescent="0.2"/>
  <cols>
    <col min="10" max="10" width="14.83203125" customWidth="1"/>
    <col min="11" max="11" width="15.6640625" customWidth="1"/>
  </cols>
  <sheetData>
    <row r="1" spans="1:12" x14ac:dyDescent="0.2">
      <c r="A1" s="26" t="s">
        <v>130</v>
      </c>
      <c r="D1" s="33">
        <v>39634</v>
      </c>
      <c r="E1" s="33">
        <v>39795</v>
      </c>
      <c r="F1" s="34">
        <v>39634</v>
      </c>
      <c r="G1" s="34">
        <v>39795</v>
      </c>
    </row>
    <row r="2" spans="1:12" x14ac:dyDescent="0.2">
      <c r="B2" t="s">
        <v>73</v>
      </c>
      <c r="D2" t="s">
        <v>74</v>
      </c>
      <c r="E2" t="s">
        <v>74</v>
      </c>
      <c r="F2" t="s">
        <v>75</v>
      </c>
      <c r="G2" t="s">
        <v>75</v>
      </c>
      <c r="I2" s="26" t="s">
        <v>56</v>
      </c>
      <c r="J2" s="28" t="s">
        <v>57</v>
      </c>
      <c r="K2" s="28" t="s">
        <v>58</v>
      </c>
      <c r="L2" s="29" t="s">
        <v>59</v>
      </c>
    </row>
    <row r="3" spans="1:12" x14ac:dyDescent="0.2">
      <c r="B3" t="s">
        <v>76</v>
      </c>
      <c r="I3" s="26"/>
      <c r="J3" s="28"/>
      <c r="K3" s="28"/>
      <c r="L3" s="29"/>
    </row>
    <row r="4" spans="1:12" x14ac:dyDescent="0.2">
      <c r="A4" s="35" t="s">
        <v>77</v>
      </c>
      <c r="B4" s="36">
        <v>4.4000000000000004</v>
      </c>
      <c r="D4" s="37">
        <v>4.6703999999999999</v>
      </c>
      <c r="E4" s="37">
        <v>4.6141393981805461</v>
      </c>
      <c r="F4" s="38">
        <v>4.599641931789118</v>
      </c>
      <c r="G4" s="38">
        <v>4.6480462124220372</v>
      </c>
      <c r="I4" s="30">
        <f>AVERAGE(D4:G4)</f>
        <v>4.6330568855979255</v>
      </c>
      <c r="J4" s="30">
        <f>STDEV(D4:G4)</f>
        <v>3.2112399371156203E-2</v>
      </c>
      <c r="K4" s="31">
        <f>STDEV(D4:G4)/I4*100</f>
        <v>0.6931147223980586</v>
      </c>
      <c r="L4" s="31">
        <f>ABS(B4-I4)/B4*100</f>
        <v>5.296747399952844</v>
      </c>
    </row>
    <row r="5" spans="1:12" x14ac:dyDescent="0.2">
      <c r="A5" s="35" t="s">
        <v>78</v>
      </c>
      <c r="B5" s="36" t="s">
        <v>79</v>
      </c>
      <c r="D5" s="37">
        <v>31.62</v>
      </c>
      <c r="E5" s="37">
        <v>30.7850744776567</v>
      </c>
      <c r="F5" s="38">
        <v>32.532817850244243</v>
      </c>
      <c r="G5" s="38">
        <v>32.099097496054291</v>
      </c>
      <c r="I5" s="30">
        <f t="shared" ref="I5:I44" si="0">AVERAGE(D5:G5)</f>
        <v>31.759247455988806</v>
      </c>
      <c r="J5" s="30">
        <f t="shared" ref="J5:J44" si="1">STDEV(D5:G5)</f>
        <v>0.74884623484237944</v>
      </c>
      <c r="K5" s="31">
        <f t="shared" ref="K5:K44" si="2">STDEV(D5:G5)/I5*100</f>
        <v>2.3578840647282728</v>
      </c>
      <c r="L5" s="31">
        <f t="shared" ref="L5:L44" si="3">ABS(B5-I5)/B5*100</f>
        <v>3.7598561939733148</v>
      </c>
    </row>
    <row r="6" spans="1:12" x14ac:dyDescent="0.2">
      <c r="A6" s="35" t="s">
        <v>80</v>
      </c>
      <c r="B6" s="36" t="s">
        <v>81</v>
      </c>
      <c r="D6" s="37">
        <v>335.40000000000003</v>
      </c>
      <c r="E6" s="37">
        <v>326.56324102769167</v>
      </c>
      <c r="F6" s="38">
        <v>332.46000000000004</v>
      </c>
      <c r="G6" s="38">
        <v>328.67594221733481</v>
      </c>
      <c r="I6" s="30">
        <f t="shared" si="0"/>
        <v>330.77479581125664</v>
      </c>
      <c r="J6" s="30">
        <f t="shared" si="1"/>
        <v>3.9317005247524155</v>
      </c>
      <c r="K6" s="31">
        <f t="shared" si="2"/>
        <v>1.1886336487970752</v>
      </c>
      <c r="L6" s="31">
        <f t="shared" si="3"/>
        <v>7.394414224433973</v>
      </c>
    </row>
    <row r="7" spans="1:12" x14ac:dyDescent="0.2">
      <c r="A7" s="35" t="s">
        <v>82</v>
      </c>
      <c r="B7" s="36" t="s">
        <v>83</v>
      </c>
      <c r="D7" s="37">
        <v>290.02999999999997</v>
      </c>
      <c r="E7" s="37">
        <v>285.92895481355589</v>
      </c>
      <c r="F7" s="38">
        <v>291.60000000000002</v>
      </c>
      <c r="G7" s="38">
        <v>287.02554733579922</v>
      </c>
      <c r="I7" s="30">
        <f t="shared" si="0"/>
        <v>288.64612553733878</v>
      </c>
      <c r="J7" s="30">
        <f t="shared" si="1"/>
        <v>2.6235963433841523</v>
      </c>
      <c r="K7" s="31">
        <f t="shared" si="2"/>
        <v>0.90893177190586194</v>
      </c>
      <c r="L7" s="31">
        <f t="shared" si="3"/>
        <v>1.4859639804304519</v>
      </c>
    </row>
    <row r="8" spans="1:12" x14ac:dyDescent="0.2">
      <c r="A8" s="35" t="s">
        <v>84</v>
      </c>
      <c r="B8" s="36" t="s">
        <v>85</v>
      </c>
      <c r="D8" s="37">
        <v>48.14</v>
      </c>
      <c r="E8" s="37">
        <v>46.841603518944318</v>
      </c>
      <c r="F8" s="38">
        <v>47.140317307257689</v>
      </c>
      <c r="G8" s="38">
        <v>45.852793558506249</v>
      </c>
      <c r="I8" s="30">
        <f t="shared" si="0"/>
        <v>46.99367859617707</v>
      </c>
      <c r="J8" s="30">
        <f t="shared" si="1"/>
        <v>0.94168309792386395</v>
      </c>
      <c r="K8" s="31">
        <f t="shared" si="2"/>
        <v>2.003850573214053</v>
      </c>
      <c r="L8" s="31">
        <f t="shared" si="3"/>
        <v>6.8038149913115218</v>
      </c>
    </row>
    <row r="9" spans="1:12" x14ac:dyDescent="0.2">
      <c r="A9" s="35" t="s">
        <v>86</v>
      </c>
      <c r="B9" s="36" t="s">
        <v>87</v>
      </c>
      <c r="D9" s="37">
        <v>123.37920000000001</v>
      </c>
      <c r="E9" s="37">
        <v>120.32014363690891</v>
      </c>
      <c r="F9" s="38">
        <v>128.35719689652953</v>
      </c>
      <c r="G9" s="38">
        <v>125.09509759951094</v>
      </c>
      <c r="I9" s="30">
        <f t="shared" si="0"/>
        <v>124.28790953323735</v>
      </c>
      <c r="J9" s="30">
        <f t="shared" si="1"/>
        <v>3.355571061346954</v>
      </c>
      <c r="K9" s="31">
        <f t="shared" si="2"/>
        <v>2.6998370750210419</v>
      </c>
      <c r="L9" s="31">
        <f t="shared" si="3"/>
        <v>7.1447495976184081</v>
      </c>
    </row>
    <row r="10" spans="1:12" x14ac:dyDescent="0.2">
      <c r="A10" s="35" t="s">
        <v>88</v>
      </c>
      <c r="B10" s="36" t="s">
        <v>89</v>
      </c>
      <c r="D10" s="37">
        <v>130.94800000000001</v>
      </c>
      <c r="E10" s="37">
        <v>128.1846235129461</v>
      </c>
      <c r="F10" s="38">
        <v>135.32779054194475</v>
      </c>
      <c r="G10" s="38">
        <v>131.93318855516367</v>
      </c>
      <c r="I10" s="30">
        <f t="shared" si="0"/>
        <v>131.59840065251365</v>
      </c>
      <c r="J10" s="30">
        <f t="shared" si="1"/>
        <v>2.9494252126234057</v>
      </c>
      <c r="K10" s="31">
        <f t="shared" si="2"/>
        <v>2.2412318067689747</v>
      </c>
      <c r="L10" s="31">
        <f t="shared" si="3"/>
        <v>3.6207879153650757</v>
      </c>
    </row>
    <row r="11" spans="1:12" x14ac:dyDescent="0.2">
      <c r="A11" s="35" t="s">
        <v>90</v>
      </c>
      <c r="B11" s="36" t="s">
        <v>91</v>
      </c>
      <c r="D11" s="37">
        <v>107.24000000000001</v>
      </c>
      <c r="E11" s="37">
        <v>106.19844646606016</v>
      </c>
      <c r="F11" s="38">
        <v>105.56099237913799</v>
      </c>
      <c r="G11" s="38">
        <v>103.14541848977291</v>
      </c>
      <c r="I11" s="30">
        <f t="shared" si="0"/>
        <v>105.53621433374276</v>
      </c>
      <c r="J11" s="30">
        <f t="shared" si="1"/>
        <v>1.7376186494447352</v>
      </c>
      <c r="K11" s="31">
        <f t="shared" si="2"/>
        <v>1.6464667227400933</v>
      </c>
      <c r="L11" s="31">
        <f t="shared" si="3"/>
        <v>3.4668767977870218</v>
      </c>
    </row>
    <row r="12" spans="1:12" x14ac:dyDescent="0.2">
      <c r="A12" s="35" t="s">
        <v>92</v>
      </c>
      <c r="B12" s="36" t="s">
        <v>93</v>
      </c>
      <c r="D12" s="37">
        <v>22.080000000000002</v>
      </c>
      <c r="E12" s="37">
        <v>21.609915025492352</v>
      </c>
      <c r="F12" s="38">
        <v>22.094044153532334</v>
      </c>
      <c r="G12" s="38">
        <v>21.650589309591275</v>
      </c>
      <c r="I12" s="30">
        <f t="shared" si="0"/>
        <v>21.858637122153993</v>
      </c>
      <c r="J12" s="30">
        <f t="shared" si="1"/>
        <v>0.26430069226200448</v>
      </c>
      <c r="K12" s="31">
        <f t="shared" si="2"/>
        <v>1.2091361908109657</v>
      </c>
      <c r="L12" s="31">
        <f t="shared" si="3"/>
        <v>0.64255853566366616</v>
      </c>
    </row>
    <row r="13" spans="1:12" x14ac:dyDescent="0.2">
      <c r="A13" s="35" t="s">
        <v>94</v>
      </c>
      <c r="B13" s="36">
        <v>9.1999999999999993</v>
      </c>
      <c r="D13" s="37">
        <v>9.4939999999999998</v>
      </c>
      <c r="E13" s="37">
        <v>9.3260666799960017</v>
      </c>
      <c r="F13" s="38">
        <v>9.6813722949790044</v>
      </c>
      <c r="G13" s="38">
        <v>9.3834172609432844</v>
      </c>
      <c r="I13" s="30">
        <f t="shared" si="0"/>
        <v>9.471214058979573</v>
      </c>
      <c r="J13" s="30">
        <f t="shared" si="1"/>
        <v>0.15648399560104584</v>
      </c>
      <c r="K13" s="31">
        <f t="shared" si="2"/>
        <v>1.6522063024505793</v>
      </c>
      <c r="L13" s="31">
        <f t="shared" si="3"/>
        <v>2.9479789019518887</v>
      </c>
    </row>
    <row r="14" spans="1:12" x14ac:dyDescent="0.2">
      <c r="A14" s="35" t="s">
        <v>95</v>
      </c>
      <c r="B14" s="36" t="s">
        <v>96</v>
      </c>
      <c r="D14" s="37">
        <v>409.53400000000005</v>
      </c>
      <c r="E14" s="37">
        <v>404.39917704688588</v>
      </c>
      <c r="F14" s="38">
        <v>406.17236711110286</v>
      </c>
      <c r="G14" s="38">
        <v>394.77061870994606</v>
      </c>
      <c r="I14" s="30">
        <f t="shared" si="0"/>
        <v>403.71904071698373</v>
      </c>
      <c r="J14" s="30">
        <f t="shared" si="1"/>
        <v>6.3342824824523474</v>
      </c>
      <c r="K14" s="31">
        <f t="shared" si="2"/>
        <v>1.568982842920412</v>
      </c>
      <c r="L14" s="31">
        <f t="shared" si="3"/>
        <v>1.9492527063090219</v>
      </c>
    </row>
    <row r="15" spans="1:12" x14ac:dyDescent="0.2">
      <c r="A15" s="35" t="s">
        <v>97</v>
      </c>
      <c r="B15" s="36" t="s">
        <v>98</v>
      </c>
      <c r="D15" s="37">
        <v>26.628</v>
      </c>
      <c r="E15" s="37">
        <v>26.04960566829951</v>
      </c>
      <c r="F15" s="38">
        <v>27.71304109236382</v>
      </c>
      <c r="G15" s="38">
        <v>26.68789942531015</v>
      </c>
      <c r="I15" s="30">
        <f t="shared" si="0"/>
        <v>26.76963654649337</v>
      </c>
      <c r="J15" s="30">
        <f t="shared" si="1"/>
        <v>0.69166429019757392</v>
      </c>
      <c r="K15" s="31">
        <f t="shared" si="2"/>
        <v>2.5837642173299398</v>
      </c>
      <c r="L15" s="31">
        <f t="shared" si="3"/>
        <v>2.9601405634360383</v>
      </c>
    </row>
    <row r="16" spans="1:12" x14ac:dyDescent="0.2">
      <c r="A16" s="35" t="s">
        <v>99</v>
      </c>
      <c r="B16" s="36" t="s">
        <v>100</v>
      </c>
      <c r="D16" s="37">
        <v>180.4</v>
      </c>
      <c r="E16" s="37">
        <v>187.7487123862841</v>
      </c>
      <c r="F16" s="38">
        <v>177.68975840967335</v>
      </c>
      <c r="G16" s="38">
        <v>185.51834371327067</v>
      </c>
      <c r="I16" s="30">
        <f t="shared" si="0"/>
        <v>182.83920362730703</v>
      </c>
      <c r="J16" s="30">
        <f t="shared" si="1"/>
        <v>4.6096843073240183</v>
      </c>
      <c r="K16" s="31">
        <f t="shared" si="2"/>
        <v>2.5211684452095056</v>
      </c>
      <c r="L16" s="31">
        <f t="shared" si="3"/>
        <v>7.5524727219453105</v>
      </c>
    </row>
    <row r="17" spans="1:12" x14ac:dyDescent="0.2">
      <c r="A17" s="35" t="s">
        <v>101</v>
      </c>
      <c r="B17" s="36">
        <v>18.3</v>
      </c>
      <c r="D17" s="37">
        <v>18.045300000000005</v>
      </c>
      <c r="E17" s="37">
        <v>17.826972638208535</v>
      </c>
      <c r="F17" s="38">
        <v>18.303599999999999</v>
      </c>
      <c r="G17" s="38">
        <v>17.810071028691389</v>
      </c>
      <c r="I17" s="30">
        <f t="shared" si="0"/>
        <v>17.996485916724986</v>
      </c>
      <c r="J17" s="30">
        <f t="shared" si="1"/>
        <v>0.23107512266635044</v>
      </c>
      <c r="K17" s="31">
        <f t="shared" si="2"/>
        <v>1.2840013530174876</v>
      </c>
      <c r="L17" s="31">
        <f t="shared" si="3"/>
        <v>1.6585469031421594</v>
      </c>
    </row>
    <row r="18" spans="1:12" x14ac:dyDescent="0.2">
      <c r="A18" s="35" t="s">
        <v>102</v>
      </c>
      <c r="B18" s="36">
        <v>3.8</v>
      </c>
      <c r="D18" s="37">
        <v>6.5200000000000005</v>
      </c>
      <c r="E18" s="37">
        <v>3.9014548635409376</v>
      </c>
      <c r="F18" s="38">
        <v>6.7</v>
      </c>
      <c r="G18" s="38">
        <v>3.9115153453963809</v>
      </c>
      <c r="I18" s="30">
        <f t="shared" si="0"/>
        <v>5.2582425522343295</v>
      </c>
      <c r="J18" s="30">
        <f t="shared" si="1"/>
        <v>1.5626092918584864</v>
      </c>
      <c r="K18" s="31">
        <f t="shared" si="2"/>
        <v>29.717330007808474</v>
      </c>
      <c r="L18" s="31">
        <f t="shared" si="3"/>
        <v>38.374804006166571</v>
      </c>
    </row>
    <row r="19" spans="1:12" x14ac:dyDescent="0.2">
      <c r="A19" s="35" t="s">
        <v>103</v>
      </c>
      <c r="B19" s="36">
        <v>0.1</v>
      </c>
      <c r="D19" s="37">
        <v>0.161442</v>
      </c>
      <c r="E19" s="37">
        <v>0.18126976207137857</v>
      </c>
      <c r="F19" s="38">
        <v>0.20280000000000001</v>
      </c>
      <c r="G19" s="38">
        <v>0.21509310206937918</v>
      </c>
      <c r="I19" s="30">
        <f t="shared" si="0"/>
        <v>0.19015121603518942</v>
      </c>
      <c r="J19" s="30">
        <f t="shared" si="1"/>
        <v>2.3700834898075281E-2</v>
      </c>
      <c r="K19" s="31">
        <f t="shared" si="2"/>
        <v>12.464203696540757</v>
      </c>
      <c r="L19" s="31">
        <f t="shared" si="3"/>
        <v>90.151216035189407</v>
      </c>
    </row>
    <row r="20" spans="1:12" x14ac:dyDescent="0.2">
      <c r="A20" s="35" t="s">
        <v>104</v>
      </c>
      <c r="B20" s="36">
        <v>2.6</v>
      </c>
      <c r="D20" s="37">
        <v>1.7076000000000002</v>
      </c>
      <c r="E20" s="37">
        <v>1.6945875637308807</v>
      </c>
      <c r="F20" s="38">
        <v>1.8313021811947015</v>
      </c>
      <c r="G20" s="38">
        <v>1.7973116852719839</v>
      </c>
      <c r="I20" s="30">
        <f t="shared" si="0"/>
        <v>1.7577003575493917</v>
      </c>
      <c r="J20" s="30">
        <f t="shared" si="1"/>
        <v>6.7031227294986992E-2</v>
      </c>
      <c r="K20" s="31">
        <f t="shared" si="2"/>
        <v>3.8135753347881653</v>
      </c>
      <c r="L20" s="31">
        <f t="shared" si="3"/>
        <v>32.396140094254164</v>
      </c>
    </row>
    <row r="21" spans="1:12" x14ac:dyDescent="0.2">
      <c r="A21" s="35" t="s">
        <v>105</v>
      </c>
      <c r="B21" s="36">
        <v>0.3</v>
      </c>
      <c r="D21" s="37">
        <v>0.12127199999999999</v>
      </c>
      <c r="E21" s="37">
        <v>0.13395732800159948</v>
      </c>
      <c r="F21" s="38">
        <v>0.12714399999999998</v>
      </c>
      <c r="G21" s="38">
        <v>0.14172703813855841</v>
      </c>
      <c r="I21" s="30">
        <f t="shared" si="0"/>
        <v>0.13102509153503947</v>
      </c>
      <c r="J21" s="30">
        <f t="shared" si="1"/>
        <v>8.81883094660906E-3</v>
      </c>
      <c r="K21" s="31">
        <f t="shared" si="2"/>
        <v>6.7306428435126699</v>
      </c>
      <c r="L21" s="31">
        <f t="shared" si="3"/>
        <v>56.324969488320178</v>
      </c>
    </row>
    <row r="22" spans="1:12" x14ac:dyDescent="0.2">
      <c r="A22" s="35" t="s">
        <v>106</v>
      </c>
      <c r="B22" s="36">
        <v>0.1</v>
      </c>
      <c r="D22" s="37">
        <v>0.11018</v>
      </c>
      <c r="E22" s="37">
        <v>0.10324066480055982</v>
      </c>
      <c r="F22" s="38">
        <v>0.11458021578901981</v>
      </c>
      <c r="G22" s="38">
        <v>0.10769992902259685</v>
      </c>
      <c r="I22" s="30">
        <f t="shared" si="0"/>
        <v>0.10892520240304412</v>
      </c>
      <c r="J22" s="30">
        <f t="shared" si="1"/>
        <v>4.7388098370716473E-3</v>
      </c>
      <c r="K22" s="31">
        <f t="shared" si="2"/>
        <v>4.3505173573487088</v>
      </c>
      <c r="L22" s="31">
        <f t="shared" si="3"/>
        <v>8.9252024030441195</v>
      </c>
    </row>
    <row r="23" spans="1:12" x14ac:dyDescent="0.2">
      <c r="A23" s="35" t="s">
        <v>107</v>
      </c>
      <c r="B23" s="36" t="s">
        <v>108</v>
      </c>
      <c r="D23" s="37">
        <v>135.32000000000002</v>
      </c>
      <c r="E23" s="37">
        <v>135.03178746376088</v>
      </c>
      <c r="F23" s="38">
        <v>130.95774835960589</v>
      </c>
      <c r="G23" s="38">
        <v>127.51028392336048</v>
      </c>
      <c r="I23" s="30">
        <f t="shared" si="0"/>
        <v>132.20495493668182</v>
      </c>
      <c r="J23" s="30">
        <f t="shared" si="1"/>
        <v>3.7098943404485434</v>
      </c>
      <c r="K23" s="31">
        <f t="shared" si="2"/>
        <v>2.8061689081361272</v>
      </c>
      <c r="L23" s="31">
        <f t="shared" si="3"/>
        <v>0.91981292876474474</v>
      </c>
    </row>
    <row r="24" spans="1:12" x14ac:dyDescent="0.2">
      <c r="A24" s="35" t="s">
        <v>109</v>
      </c>
      <c r="B24" s="36">
        <v>15.2</v>
      </c>
      <c r="D24" s="37">
        <v>15.662000000000001</v>
      </c>
      <c r="E24" s="37">
        <v>15.36436788963311</v>
      </c>
      <c r="F24" s="38">
        <v>15.752000000000002</v>
      </c>
      <c r="G24" s="38">
        <v>15.400585624312706</v>
      </c>
      <c r="I24" s="30">
        <f t="shared" si="0"/>
        <v>15.544738378486455</v>
      </c>
      <c r="J24" s="30">
        <f t="shared" si="1"/>
        <v>0.1915038706462466</v>
      </c>
      <c r="K24" s="31">
        <f t="shared" si="2"/>
        <v>1.2319529990371749</v>
      </c>
      <c r="L24" s="31">
        <f t="shared" si="3"/>
        <v>2.2680156479372102</v>
      </c>
    </row>
    <row r="25" spans="1:12" x14ac:dyDescent="0.2">
      <c r="A25" s="35" t="s">
        <v>110</v>
      </c>
      <c r="B25" s="36">
        <v>37.6</v>
      </c>
      <c r="D25" s="37">
        <v>38.400000000000006</v>
      </c>
      <c r="E25" s="37">
        <v>37.887774667599722</v>
      </c>
      <c r="F25" s="38">
        <v>38.480000000000004</v>
      </c>
      <c r="G25" s="38">
        <v>37.525597320803755</v>
      </c>
      <c r="I25" s="30">
        <f t="shared" si="0"/>
        <v>38.073342997100873</v>
      </c>
      <c r="J25" s="30">
        <f t="shared" si="1"/>
        <v>0.44964269013146557</v>
      </c>
      <c r="K25" s="31">
        <f t="shared" si="2"/>
        <v>1.1809908317367981</v>
      </c>
      <c r="L25" s="31">
        <f t="shared" si="3"/>
        <v>1.2588909497363612</v>
      </c>
    </row>
    <row r="26" spans="1:12" x14ac:dyDescent="0.2">
      <c r="A26" s="35" t="s">
        <v>111</v>
      </c>
      <c r="B26" s="36">
        <v>5.35</v>
      </c>
      <c r="D26" s="37">
        <v>5.4480000000000004</v>
      </c>
      <c r="E26" s="37">
        <v>5.3401037688693389</v>
      </c>
      <c r="F26" s="38">
        <v>5.5240000000000009</v>
      </c>
      <c r="G26" s="38">
        <v>5.3360795761271618</v>
      </c>
      <c r="I26" s="30">
        <f t="shared" si="0"/>
        <v>5.4120458362491259</v>
      </c>
      <c r="J26" s="30">
        <f t="shared" si="1"/>
        <v>9.0871650159218456E-2</v>
      </c>
      <c r="K26" s="31">
        <f t="shared" si="2"/>
        <v>1.679062833329549</v>
      </c>
      <c r="L26" s="31">
        <f t="shared" si="3"/>
        <v>1.1597352569930151</v>
      </c>
    </row>
    <row r="27" spans="1:12" x14ac:dyDescent="0.2">
      <c r="A27" s="35" t="s">
        <v>112</v>
      </c>
      <c r="B27" s="36">
        <v>24.5</v>
      </c>
      <c r="D27" s="37">
        <v>25.560000000000002</v>
      </c>
      <c r="E27" s="37">
        <v>25.110962711186641</v>
      </c>
      <c r="F27" s="38">
        <v>25.540000000000003</v>
      </c>
      <c r="G27" s="38">
        <v>24.990236928921323</v>
      </c>
      <c r="I27" s="30">
        <f t="shared" si="0"/>
        <v>25.300299910026993</v>
      </c>
      <c r="J27" s="30">
        <f t="shared" si="1"/>
        <v>0.29262484343262446</v>
      </c>
      <c r="K27" s="31">
        <f t="shared" si="2"/>
        <v>1.1566062239311703</v>
      </c>
      <c r="L27" s="31">
        <f t="shared" si="3"/>
        <v>3.2665302450081355</v>
      </c>
    </row>
    <row r="28" spans="1:12" x14ac:dyDescent="0.2">
      <c r="A28" s="35" t="s">
        <v>113</v>
      </c>
      <c r="B28" s="36">
        <v>6.1</v>
      </c>
      <c r="D28" s="37">
        <v>6.3440000000000003</v>
      </c>
      <c r="E28" s="37">
        <v>6.179147955613316</v>
      </c>
      <c r="F28" s="38">
        <v>6.3920000000000003</v>
      </c>
      <c r="G28" s="38">
        <v>6.1912205338398474</v>
      </c>
      <c r="I28" s="30">
        <f t="shared" si="0"/>
        <v>6.276592122363291</v>
      </c>
      <c r="J28" s="30">
        <f t="shared" si="1"/>
        <v>0.10746545793681546</v>
      </c>
      <c r="K28" s="31">
        <f t="shared" si="2"/>
        <v>1.7121625213452945</v>
      </c>
      <c r="L28" s="31">
        <f t="shared" si="3"/>
        <v>2.894952825627727</v>
      </c>
    </row>
    <row r="29" spans="1:12" x14ac:dyDescent="0.2">
      <c r="A29" s="35" t="s">
        <v>114</v>
      </c>
      <c r="B29" s="36">
        <v>2.0699999999999998</v>
      </c>
      <c r="D29" s="37">
        <v>2.1721282640528106</v>
      </c>
      <c r="E29" s="37">
        <v>2.1230371471739913</v>
      </c>
      <c r="F29" s="38">
        <v>2.155691642728546</v>
      </c>
      <c r="G29" s="38">
        <v>2.0945471799411366</v>
      </c>
      <c r="I29" s="30">
        <f t="shared" si="0"/>
        <v>2.136351058474121</v>
      </c>
      <c r="J29" s="30">
        <f t="shared" si="1"/>
        <v>3.4539306752503308E-2</v>
      </c>
      <c r="K29" s="31">
        <f t="shared" si="2"/>
        <v>1.6167430261753353</v>
      </c>
      <c r="L29" s="31">
        <f t="shared" si="3"/>
        <v>3.20536514367735</v>
      </c>
    </row>
    <row r="30" spans="1:12" x14ac:dyDescent="0.2">
      <c r="A30" s="35" t="s">
        <v>115</v>
      </c>
      <c r="B30" s="36">
        <v>6.16</v>
      </c>
      <c r="D30" s="37">
        <v>6.2990989802039588</v>
      </c>
      <c r="E30" s="37">
        <v>6.1516060135528621</v>
      </c>
      <c r="F30" s="38">
        <v>6.4197443331998398</v>
      </c>
      <c r="G30" s="38">
        <v>6.2157814859386793</v>
      </c>
      <c r="I30" s="30">
        <f t="shared" si="0"/>
        <v>6.2715577032238343</v>
      </c>
      <c r="J30" s="30">
        <f t="shared" si="1"/>
        <v>0.11578312126688063</v>
      </c>
      <c r="K30" s="31">
        <f t="shared" si="2"/>
        <v>1.8461620979324391</v>
      </c>
      <c r="L30" s="31">
        <f t="shared" si="3"/>
        <v>1.8110016757115939</v>
      </c>
    </row>
    <row r="31" spans="1:12" x14ac:dyDescent="0.2">
      <c r="A31" s="35" t="s">
        <v>116</v>
      </c>
      <c r="B31" s="36">
        <v>0.92</v>
      </c>
      <c r="D31" s="37">
        <v>0.95960000000000001</v>
      </c>
      <c r="E31" s="37">
        <v>0.94427682695191428</v>
      </c>
      <c r="F31" s="38">
        <v>0.97340000000000004</v>
      </c>
      <c r="G31" s="38">
        <v>0.94085626312106363</v>
      </c>
      <c r="I31" s="30">
        <f t="shared" si="0"/>
        <v>0.95453327251824449</v>
      </c>
      <c r="J31" s="30">
        <f t="shared" si="1"/>
        <v>1.4987554781116175E-2</v>
      </c>
      <c r="K31" s="31">
        <f t="shared" si="2"/>
        <v>1.5701448249756753</v>
      </c>
      <c r="L31" s="31">
        <f t="shared" si="3"/>
        <v>3.7536165780700488</v>
      </c>
    </row>
    <row r="32" spans="1:12" x14ac:dyDescent="0.2">
      <c r="A32" s="35" t="s">
        <v>117</v>
      </c>
      <c r="B32" s="36">
        <v>5.28</v>
      </c>
      <c r="D32" s="37">
        <v>5.4520000000000008</v>
      </c>
      <c r="E32" s="37">
        <v>5.3823577926622006</v>
      </c>
      <c r="F32" s="38">
        <v>5.5360000000000005</v>
      </c>
      <c r="G32" s="38">
        <v>5.3280311906428066</v>
      </c>
      <c r="I32" s="30">
        <f t="shared" si="0"/>
        <v>5.4245972458262521</v>
      </c>
      <c r="J32" s="30">
        <f t="shared" si="1"/>
        <v>8.9945648386667104E-2</v>
      </c>
      <c r="K32" s="31">
        <f t="shared" si="2"/>
        <v>1.6581074006161898</v>
      </c>
      <c r="L32" s="31">
        <f t="shared" si="3"/>
        <v>2.7385842012547701</v>
      </c>
    </row>
    <row r="33" spans="1:12" x14ac:dyDescent="0.2">
      <c r="A33" s="35" t="s">
        <v>118</v>
      </c>
      <c r="B33" s="36">
        <v>0.98</v>
      </c>
      <c r="D33" s="37">
        <v>1.006</v>
      </c>
      <c r="E33" s="37">
        <v>0.98170181945416357</v>
      </c>
      <c r="F33" s="38">
        <v>1</v>
      </c>
      <c r="G33" s="38">
        <v>0.97647036888933314</v>
      </c>
      <c r="I33" s="30">
        <f t="shared" si="0"/>
        <v>0.99104304708587421</v>
      </c>
      <c r="J33" s="30">
        <f t="shared" si="1"/>
        <v>1.4184015997695205E-2</v>
      </c>
      <c r="K33" s="31">
        <f t="shared" si="2"/>
        <v>1.4312209786853138</v>
      </c>
      <c r="L33" s="31">
        <f t="shared" si="3"/>
        <v>1.1268415393749209</v>
      </c>
    </row>
    <row r="34" spans="1:12" x14ac:dyDescent="0.2">
      <c r="A34" s="35" t="s">
        <v>119</v>
      </c>
      <c r="B34" s="36">
        <v>2.56</v>
      </c>
      <c r="D34" s="37">
        <v>2.6260000000000003</v>
      </c>
      <c r="E34" s="37">
        <v>2.5855438368489452</v>
      </c>
      <c r="F34" s="38">
        <v>2.5250999999999997</v>
      </c>
      <c r="G34" s="38">
        <v>2.444797695691292</v>
      </c>
      <c r="I34" s="30">
        <f t="shared" si="0"/>
        <v>2.5453603831350593</v>
      </c>
      <c r="J34" s="30">
        <f t="shared" si="1"/>
        <v>7.8826380929214152E-2</v>
      </c>
      <c r="K34" s="31">
        <f t="shared" si="2"/>
        <v>3.0968652396532388</v>
      </c>
      <c r="L34" s="31">
        <f t="shared" si="3"/>
        <v>0.5718600337867481</v>
      </c>
    </row>
    <row r="35" spans="1:12" x14ac:dyDescent="0.2">
      <c r="A35" s="35" t="s">
        <v>120</v>
      </c>
      <c r="B35" s="36">
        <v>0.34</v>
      </c>
      <c r="D35" s="37">
        <v>0.33620000000000005</v>
      </c>
      <c r="E35" s="37">
        <v>0.32736807957612712</v>
      </c>
      <c r="F35" s="38">
        <v>0.3372</v>
      </c>
      <c r="G35" s="38">
        <v>0.32797170848745372</v>
      </c>
      <c r="I35" s="30">
        <f t="shared" si="0"/>
        <v>0.33218494701589518</v>
      </c>
      <c r="J35" s="30">
        <f t="shared" si="1"/>
        <v>5.2352967992397321E-3</v>
      </c>
      <c r="K35" s="31">
        <f t="shared" si="2"/>
        <v>1.5760186746177938</v>
      </c>
      <c r="L35" s="31">
        <f t="shared" si="3"/>
        <v>2.2985449953249533</v>
      </c>
    </row>
    <row r="36" spans="1:12" x14ac:dyDescent="0.2">
      <c r="A36" s="35" t="s">
        <v>121</v>
      </c>
      <c r="B36" s="36">
        <v>2.0099999999999998</v>
      </c>
      <c r="D36" s="37">
        <v>2.028</v>
      </c>
      <c r="E36" s="37">
        <v>2.0060600819754075</v>
      </c>
      <c r="F36" s="38">
        <v>2.044</v>
      </c>
      <c r="G36" s="38">
        <v>1.9694399280215935</v>
      </c>
      <c r="I36" s="30">
        <f t="shared" si="0"/>
        <v>2.0118750024992504</v>
      </c>
      <c r="J36" s="30">
        <f t="shared" si="1"/>
        <v>3.2283018525974552E-2</v>
      </c>
      <c r="K36" s="31">
        <f t="shared" si="2"/>
        <v>1.60462347242602</v>
      </c>
      <c r="L36" s="31">
        <f t="shared" si="3"/>
        <v>9.3283706430380878E-2</v>
      </c>
    </row>
    <row r="37" spans="1:12" x14ac:dyDescent="0.2">
      <c r="A37" s="35" t="s">
        <v>122</v>
      </c>
      <c r="B37" s="36">
        <v>0.27900000000000003</v>
      </c>
      <c r="D37" s="37">
        <v>0.2868</v>
      </c>
      <c r="E37" s="37">
        <v>0.28471163650904729</v>
      </c>
      <c r="F37" s="38">
        <v>0.29239999999999999</v>
      </c>
      <c r="G37" s="38">
        <v>0.28531526542037383</v>
      </c>
      <c r="I37" s="30">
        <f t="shared" si="0"/>
        <v>0.28730672548235531</v>
      </c>
      <c r="J37" s="30">
        <f t="shared" si="1"/>
        <v>3.5070698113196545E-3</v>
      </c>
      <c r="K37" s="31">
        <f t="shared" si="2"/>
        <v>1.220670976438746</v>
      </c>
      <c r="L37" s="31">
        <f t="shared" si="3"/>
        <v>2.9773209614176634</v>
      </c>
    </row>
    <row r="38" spans="1:12" x14ac:dyDescent="0.2">
      <c r="A38" s="35" t="s">
        <v>123</v>
      </c>
      <c r="B38" s="36">
        <v>4.32</v>
      </c>
      <c r="D38" s="37">
        <v>4.3395999999999999</v>
      </c>
      <c r="E38" s="37">
        <v>4.5340579626112154</v>
      </c>
      <c r="F38" s="38">
        <v>4.2947400000000009</v>
      </c>
      <c r="G38" s="38">
        <v>4.4086641167649701</v>
      </c>
      <c r="I38" s="30">
        <f t="shared" si="0"/>
        <v>4.3942655198440468</v>
      </c>
      <c r="J38" s="30">
        <f t="shared" si="1"/>
        <v>0.10431186383173423</v>
      </c>
      <c r="K38" s="31">
        <f t="shared" si="2"/>
        <v>2.3738179534366481</v>
      </c>
      <c r="L38" s="31">
        <f t="shared" si="3"/>
        <v>1.7191092556492247</v>
      </c>
    </row>
    <row r="39" spans="1:12" x14ac:dyDescent="0.2">
      <c r="A39" s="35" t="s">
        <v>124</v>
      </c>
      <c r="B39" s="36">
        <v>1.1499999999999999</v>
      </c>
      <c r="D39" s="37">
        <v>1.1506000000000001</v>
      </c>
      <c r="E39" s="37">
        <v>1.125365500349895</v>
      </c>
      <c r="F39" s="38">
        <v>1.1970000000000003</v>
      </c>
      <c r="G39" s="38">
        <v>1.1562813610916725</v>
      </c>
      <c r="I39" s="30">
        <f t="shared" si="0"/>
        <v>1.1573117153603918</v>
      </c>
      <c r="J39" s="30">
        <f t="shared" si="1"/>
        <v>2.9675070031534655E-2</v>
      </c>
      <c r="K39" s="31">
        <f t="shared" si="2"/>
        <v>2.564138048347131</v>
      </c>
      <c r="L39" s="31">
        <f t="shared" si="3"/>
        <v>0.63580133568625041</v>
      </c>
    </row>
    <row r="40" spans="1:12" x14ac:dyDescent="0.2">
      <c r="A40" s="35" t="s">
        <v>125</v>
      </c>
      <c r="B40" s="36">
        <v>0.23</v>
      </c>
      <c r="D40" s="37">
        <v>0.25140000000000001</v>
      </c>
      <c r="E40" s="37">
        <v>0.24096866140157949</v>
      </c>
      <c r="F40" s="38">
        <v>0.24280000000000002</v>
      </c>
      <c r="G40" s="38">
        <v>0.22797051884434669</v>
      </c>
      <c r="I40" s="30">
        <f t="shared" si="0"/>
        <v>0.24078479506148157</v>
      </c>
      <c r="J40" s="30">
        <f t="shared" si="1"/>
        <v>9.6778632047752004E-3</v>
      </c>
      <c r="K40" s="31">
        <f t="shared" si="2"/>
        <v>4.0192999737811821</v>
      </c>
      <c r="L40" s="31">
        <f t="shared" si="3"/>
        <v>4.6890413310789372</v>
      </c>
    </row>
    <row r="41" spans="1:12" x14ac:dyDescent="0.2">
      <c r="A41" s="35" t="s">
        <v>126</v>
      </c>
      <c r="D41" s="37">
        <v>2.4300000000000002E-2</v>
      </c>
      <c r="E41" s="37">
        <v>2.4849390182945116E-2</v>
      </c>
      <c r="F41" s="38">
        <v>3.04E-2</v>
      </c>
      <c r="G41" s="38">
        <v>2.7284026791962408E-2</v>
      </c>
      <c r="I41" s="30">
        <f t="shared" si="0"/>
        <v>2.6708354243726883E-2</v>
      </c>
      <c r="J41" s="30">
        <f t="shared" si="1"/>
        <v>2.7818198369147255E-3</v>
      </c>
      <c r="K41" s="31">
        <f t="shared" si="2"/>
        <v>10.415541936913259</v>
      </c>
      <c r="L41" s="31"/>
    </row>
    <row r="42" spans="1:12" x14ac:dyDescent="0.2">
      <c r="A42" s="35" t="s">
        <v>127</v>
      </c>
      <c r="B42" s="36">
        <v>1.7</v>
      </c>
      <c r="D42" s="37">
        <v>1.7663800000000003</v>
      </c>
      <c r="E42" s="37">
        <v>1.6969417164850547</v>
      </c>
      <c r="F42" s="38">
        <v>1.7925600000000002</v>
      </c>
      <c r="G42" s="38">
        <v>1.7075655853244027</v>
      </c>
      <c r="I42" s="30">
        <f t="shared" si="0"/>
        <v>1.7408618254523645</v>
      </c>
      <c r="J42" s="30">
        <f t="shared" si="1"/>
        <v>4.604886557473728E-2</v>
      </c>
      <c r="K42" s="31">
        <f t="shared" si="2"/>
        <v>2.6451763661812415</v>
      </c>
      <c r="L42" s="31">
        <f t="shared" si="3"/>
        <v>2.403636791315559</v>
      </c>
    </row>
    <row r="43" spans="1:12" x14ac:dyDescent="0.2">
      <c r="A43" s="35" t="s">
        <v>128</v>
      </c>
      <c r="B43" s="36">
        <v>1.22</v>
      </c>
      <c r="D43" s="37">
        <v>1.228996</v>
      </c>
      <c r="E43" s="37">
        <v>1.2128031602519245</v>
      </c>
      <c r="F43" s="38">
        <v>1.2407935754947139</v>
      </c>
      <c r="G43" s="38">
        <v>1.1952719680165342</v>
      </c>
      <c r="I43" s="30">
        <f t="shared" si="0"/>
        <v>1.2194661759407932</v>
      </c>
      <c r="J43" s="30">
        <f t="shared" si="1"/>
        <v>1.9794199432193935E-2</v>
      </c>
      <c r="K43" s="31">
        <f t="shared" si="2"/>
        <v>1.6231856055312985</v>
      </c>
      <c r="L43" s="31">
        <f t="shared" si="3"/>
        <v>4.3756070426784158E-2</v>
      </c>
    </row>
    <row r="44" spans="1:12" x14ac:dyDescent="0.2">
      <c r="A44" s="35" t="s">
        <v>129</v>
      </c>
      <c r="B44" s="36">
        <v>0.40300000000000002</v>
      </c>
      <c r="D44" s="37">
        <v>0.42380000000000007</v>
      </c>
      <c r="E44" s="37">
        <v>0.41610152954113766</v>
      </c>
      <c r="F44" s="38">
        <v>0.42220000000000008</v>
      </c>
      <c r="G44" s="38">
        <v>0.4169063680895731</v>
      </c>
      <c r="I44" s="30">
        <f t="shared" si="0"/>
        <v>0.4197519744076777</v>
      </c>
      <c r="J44" s="30">
        <f t="shared" si="1"/>
        <v>3.8211064513675231E-3</v>
      </c>
      <c r="K44" s="31">
        <f t="shared" si="2"/>
        <v>0.91032483093369132</v>
      </c>
      <c r="L44" s="31">
        <f t="shared" si="3"/>
        <v>4.1568174708877592</v>
      </c>
    </row>
    <row r="46" spans="1:12" x14ac:dyDescent="0.2">
      <c r="A46" s="39" t="s">
        <v>131</v>
      </c>
    </row>
    <row r="48" spans="1:12" x14ac:dyDescent="0.2">
      <c r="B48" t="s">
        <v>73</v>
      </c>
      <c r="D48" t="s">
        <v>74</v>
      </c>
      <c r="E48" t="s">
        <v>74</v>
      </c>
      <c r="F48" t="s">
        <v>75</v>
      </c>
      <c r="G48" t="s">
        <v>75</v>
      </c>
      <c r="I48" s="26" t="s">
        <v>56</v>
      </c>
      <c r="J48" s="28" t="s">
        <v>57</v>
      </c>
      <c r="K48" s="28" t="s">
        <v>58</v>
      </c>
      <c r="L48" s="29" t="s">
        <v>59</v>
      </c>
    </row>
    <row r="49" spans="1:12" x14ac:dyDescent="0.2">
      <c r="B49" t="s">
        <v>132</v>
      </c>
      <c r="I49" s="26"/>
      <c r="J49" s="28"/>
      <c r="K49" s="29"/>
      <c r="L49" s="29"/>
    </row>
    <row r="50" spans="1:12" x14ac:dyDescent="0.2">
      <c r="A50" s="35" t="s">
        <v>77</v>
      </c>
      <c r="B50">
        <v>10.8</v>
      </c>
      <c r="D50" s="37">
        <v>10.446423141236192</v>
      </c>
      <c r="E50" s="37">
        <v>10.767973919905305</v>
      </c>
      <c r="F50" s="38">
        <v>10.417178480729794</v>
      </c>
      <c r="G50" s="38">
        <v>10.704894340297232</v>
      </c>
      <c r="I50" s="30">
        <f>AVERAGE(D50:G50)</f>
        <v>10.584117470542131</v>
      </c>
      <c r="J50" s="30">
        <f>STDEV(D50:G50)</f>
        <v>0.17815592504212907</v>
      </c>
      <c r="K50" s="31">
        <f>STDEV(D50:G50)/I50*100</f>
        <v>1.6832383572647909</v>
      </c>
      <c r="L50" s="31">
        <f>ABS(B50-I50)/B50*100</f>
        <v>1.9989123097950936</v>
      </c>
    </row>
    <row r="51" spans="1:12" x14ac:dyDescent="0.2">
      <c r="A51" s="35" t="s">
        <v>78</v>
      </c>
      <c r="B51">
        <v>13.11</v>
      </c>
      <c r="D51" s="37">
        <v>13.779218871304867</v>
      </c>
      <c r="E51" s="37">
        <v>14.138002170053266</v>
      </c>
      <c r="F51" s="38">
        <v>12.888265967403504</v>
      </c>
      <c r="G51" s="38">
        <v>13.240321807877184</v>
      </c>
      <c r="I51" s="30">
        <f t="shared" ref="I51:I90" si="4">AVERAGE(D51:G51)</f>
        <v>13.511452204159706</v>
      </c>
      <c r="J51" s="30">
        <f t="shared" ref="J51:J90" si="5">STDEV(D51:G51)</f>
        <v>0.55561876176203273</v>
      </c>
      <c r="K51" s="31">
        <f t="shared" ref="K51:K90" si="6">STDEV(D51:G51)/I51*100</f>
        <v>4.1122061001775743</v>
      </c>
      <c r="L51" s="31">
        <f>ABS(B51-I51)/B51*100</f>
        <v>3.0621830980908227</v>
      </c>
    </row>
    <row r="52" spans="1:12" x14ac:dyDescent="0.2">
      <c r="A52" s="35" t="s">
        <v>80</v>
      </c>
      <c r="B52">
        <v>118.5</v>
      </c>
      <c r="D52" s="37">
        <v>129.98275704190306</v>
      </c>
      <c r="E52" s="37">
        <v>136.04795225882819</v>
      </c>
      <c r="F52" s="38">
        <v>119.17635532994926</v>
      </c>
      <c r="G52" s="38">
        <v>125.36577253896232</v>
      </c>
      <c r="I52" s="30">
        <f t="shared" si="4"/>
        <v>127.64320929241072</v>
      </c>
      <c r="J52" s="30">
        <f t="shared" si="5"/>
        <v>7.1411372154885226</v>
      </c>
      <c r="K52" s="31">
        <f t="shared" si="6"/>
        <v>5.5946080132859155</v>
      </c>
      <c r="L52" s="31">
        <f t="shared" ref="L52:L90" si="7">ABS(B52-I52)/B52*100</f>
        <v>7.7157884324141071</v>
      </c>
    </row>
    <row r="53" spans="1:12" x14ac:dyDescent="0.2">
      <c r="A53" s="35" t="s">
        <v>82</v>
      </c>
      <c r="B53">
        <v>16.22</v>
      </c>
      <c r="D53" s="37">
        <v>20.363093082512194</v>
      </c>
      <c r="E53" s="37">
        <v>21.155085736831719</v>
      </c>
      <c r="F53" s="38">
        <v>19.05662346969245</v>
      </c>
      <c r="G53" s="38">
        <v>19.754715920299862</v>
      </c>
      <c r="I53" s="30">
        <f t="shared" si="4"/>
        <v>20.082379552334057</v>
      </c>
      <c r="J53" s="30">
        <f t="shared" si="5"/>
        <v>0.89238213808485622</v>
      </c>
      <c r="K53" s="31">
        <f t="shared" si="6"/>
        <v>4.4436075703047839</v>
      </c>
      <c r="L53" s="31">
        <f t="shared" si="7"/>
        <v>23.812451000826503</v>
      </c>
    </row>
    <row r="54" spans="1:12" x14ac:dyDescent="0.2">
      <c r="A54" s="35" t="s">
        <v>84</v>
      </c>
      <c r="B54">
        <v>15.46</v>
      </c>
      <c r="D54" s="37">
        <v>17.214966258584653</v>
      </c>
      <c r="E54" s="37">
        <v>17.62790175577037</v>
      </c>
      <c r="F54" s="38">
        <v>15.991065755844852</v>
      </c>
      <c r="G54" s="38">
        <v>16.286432091962102</v>
      </c>
      <c r="I54" s="30">
        <f t="shared" si="4"/>
        <v>16.780091465540494</v>
      </c>
      <c r="J54" s="30">
        <f t="shared" si="5"/>
        <v>0.76901658446082699</v>
      </c>
      <c r="K54" s="31">
        <f t="shared" si="6"/>
        <v>4.5829105642247265</v>
      </c>
      <c r="L54" s="31">
        <f t="shared" si="7"/>
        <v>8.5387546283343649</v>
      </c>
    </row>
    <row r="55" spans="1:12" x14ac:dyDescent="0.2">
      <c r="A55" s="35" t="s">
        <v>86</v>
      </c>
      <c r="B55">
        <v>18.87</v>
      </c>
      <c r="D55" s="37">
        <v>18.995758208420426</v>
      </c>
      <c r="E55" s="37">
        <v>19.64767362398895</v>
      </c>
      <c r="F55" s="38">
        <v>18.794314030251883</v>
      </c>
      <c r="G55" s="38">
        <v>19.541529090934517</v>
      </c>
      <c r="I55" s="30">
        <f t="shared" si="4"/>
        <v>19.244818738398944</v>
      </c>
      <c r="J55" s="30">
        <f t="shared" si="5"/>
        <v>0.41445334751588564</v>
      </c>
      <c r="K55" s="31">
        <f t="shared" si="6"/>
        <v>2.1535840537117252</v>
      </c>
      <c r="L55" s="31">
        <f t="shared" si="7"/>
        <v>1.9863208182243943</v>
      </c>
    </row>
    <row r="56" spans="1:12" x14ac:dyDescent="0.2">
      <c r="A56" s="35" t="s">
        <v>88</v>
      </c>
      <c r="B56">
        <v>51.51</v>
      </c>
      <c r="D56" s="37">
        <v>52.774045983875787</v>
      </c>
      <c r="E56" s="37">
        <v>54.882229039258235</v>
      </c>
      <c r="F56" s="38">
        <v>52.690090873929321</v>
      </c>
      <c r="G56" s="38">
        <v>54.890220296231767</v>
      </c>
      <c r="I56" s="30">
        <f t="shared" si="4"/>
        <v>53.809146548323774</v>
      </c>
      <c r="J56" s="30">
        <f t="shared" si="5"/>
        <v>1.2441791486332003</v>
      </c>
      <c r="K56" s="31">
        <f t="shared" si="6"/>
        <v>2.3122075491679732</v>
      </c>
      <c r="L56" s="31">
        <f t="shared" si="7"/>
        <v>4.4634955315934306</v>
      </c>
    </row>
    <row r="57" spans="1:12" x14ac:dyDescent="0.2">
      <c r="A57" s="35" t="s">
        <v>90</v>
      </c>
      <c r="B57">
        <v>86.7</v>
      </c>
      <c r="D57" s="37">
        <v>92.002350950532517</v>
      </c>
      <c r="E57" s="37">
        <v>95.556297100019734</v>
      </c>
      <c r="F57" s="38">
        <v>86.423934445467467</v>
      </c>
      <c r="G57" s="38">
        <v>90.147594636090815</v>
      </c>
      <c r="I57" s="30">
        <f t="shared" si="4"/>
        <v>91.032544283027647</v>
      </c>
      <c r="J57" s="30">
        <f t="shared" si="5"/>
        <v>3.8047025741859173</v>
      </c>
      <c r="K57" s="31">
        <f t="shared" si="6"/>
        <v>4.1794971283640994</v>
      </c>
      <c r="L57" s="31">
        <f t="shared" si="7"/>
        <v>4.9971675698127385</v>
      </c>
    </row>
    <row r="58" spans="1:12" x14ac:dyDescent="0.2">
      <c r="A58" s="35" t="s">
        <v>92</v>
      </c>
      <c r="B58">
        <v>20.420000000000002</v>
      </c>
      <c r="D58" s="37">
        <v>21.314917885936104</v>
      </c>
      <c r="E58" s="37">
        <v>21.58886762675084</v>
      </c>
      <c r="F58" s="38">
        <v>20.721943350964555</v>
      </c>
      <c r="G58" s="38">
        <v>21.371006174794754</v>
      </c>
      <c r="I58" s="30">
        <f t="shared" si="4"/>
        <v>21.249183759611565</v>
      </c>
      <c r="J58" s="30">
        <f t="shared" si="5"/>
        <v>0.37082307295603695</v>
      </c>
      <c r="K58" s="31">
        <f t="shared" si="6"/>
        <v>1.7451167873133193</v>
      </c>
      <c r="L58" s="31">
        <f t="shared" si="7"/>
        <v>4.0606452478529054</v>
      </c>
    </row>
    <row r="59" spans="1:12" x14ac:dyDescent="0.2">
      <c r="A59" s="35" t="s">
        <v>94</v>
      </c>
      <c r="B59">
        <v>67.790000000000006</v>
      </c>
      <c r="D59" s="37">
        <v>68.392909326167029</v>
      </c>
      <c r="E59" s="37">
        <v>70.579761294140866</v>
      </c>
      <c r="F59" s="38">
        <v>68.599999999999994</v>
      </c>
      <c r="G59" s="38">
        <v>70.575160724909921</v>
      </c>
      <c r="I59" s="30">
        <f t="shared" si="4"/>
        <v>69.536957836304452</v>
      </c>
      <c r="J59" s="30">
        <f t="shared" si="5"/>
        <v>1.2044419551731982</v>
      </c>
      <c r="K59" s="31">
        <f t="shared" si="6"/>
        <v>1.7320889389618548</v>
      </c>
      <c r="L59" s="31">
        <f t="shared" si="7"/>
        <v>2.5770140674206314</v>
      </c>
    </row>
    <row r="60" spans="1:12" x14ac:dyDescent="0.2">
      <c r="A60" s="35" t="s">
        <v>95</v>
      </c>
      <c r="B60">
        <v>659.5</v>
      </c>
      <c r="D60" s="37">
        <v>669.07305842540063</v>
      </c>
      <c r="E60" s="37">
        <v>676.65163937660282</v>
      </c>
      <c r="F60" s="38">
        <v>654.63165951517396</v>
      </c>
      <c r="G60" s="38">
        <v>675.74127050884726</v>
      </c>
      <c r="I60" s="30">
        <f t="shared" si="4"/>
        <v>669.02440695650614</v>
      </c>
      <c r="J60" s="30">
        <f t="shared" si="5"/>
        <v>10.172585319480687</v>
      </c>
      <c r="K60" s="31">
        <f t="shared" si="6"/>
        <v>1.5205103451692183</v>
      </c>
      <c r="L60" s="31">
        <f t="shared" si="7"/>
        <v>1.4441860434429326</v>
      </c>
    </row>
    <row r="61" spans="1:12" x14ac:dyDescent="0.2">
      <c r="A61" s="35" t="s">
        <v>97</v>
      </c>
      <c r="B61">
        <v>19.14</v>
      </c>
      <c r="D61" s="37">
        <v>19.595232726186925</v>
      </c>
      <c r="E61" s="37">
        <v>20.285717873347799</v>
      </c>
      <c r="F61" s="38">
        <v>19.908341280951394</v>
      </c>
      <c r="G61" s="38">
        <v>20.629291867455276</v>
      </c>
      <c r="I61" s="30">
        <f t="shared" si="4"/>
        <v>20.104645936985349</v>
      </c>
      <c r="J61" s="30">
        <f t="shared" si="5"/>
        <v>0.44947292681290296</v>
      </c>
      <c r="K61" s="31">
        <f t="shared" si="6"/>
        <v>2.235666960869148</v>
      </c>
      <c r="L61" s="31">
        <f t="shared" si="7"/>
        <v>5.0399474241658773</v>
      </c>
    </row>
    <row r="62" spans="1:12" x14ac:dyDescent="0.2">
      <c r="A62" s="35" t="s">
        <v>99</v>
      </c>
      <c r="B62">
        <v>232</v>
      </c>
      <c r="D62" s="37">
        <v>251.79378919080324</v>
      </c>
      <c r="E62" s="37">
        <v>249.56490432037879</v>
      </c>
      <c r="F62" s="38">
        <v>234.32606136320624</v>
      </c>
      <c r="G62" s="38">
        <v>241.68505286056475</v>
      </c>
      <c r="I62" s="30">
        <f t="shared" si="4"/>
        <v>244.34245193373826</v>
      </c>
      <c r="J62" s="30">
        <f t="shared" si="5"/>
        <v>7.962124627359171</v>
      </c>
      <c r="K62" s="31">
        <f t="shared" si="6"/>
        <v>3.2585924240124964</v>
      </c>
      <c r="L62" s="31">
        <f t="shared" si="7"/>
        <v>5.3200223852320088</v>
      </c>
    </row>
    <row r="63" spans="1:12" x14ac:dyDescent="0.2">
      <c r="A63" s="35" t="s">
        <v>101</v>
      </c>
      <c r="B63">
        <v>14.12</v>
      </c>
      <c r="D63" s="37">
        <v>13.449532039414754</v>
      </c>
      <c r="E63" s="37">
        <v>13.870396429275992</v>
      </c>
      <c r="F63" s="38">
        <v>13.462212302179758</v>
      </c>
      <c r="G63" s="38">
        <v>13.979844170447821</v>
      </c>
      <c r="I63" s="30">
        <f t="shared" si="4"/>
        <v>13.690496235329581</v>
      </c>
      <c r="J63" s="30">
        <f t="shared" si="5"/>
        <v>0.27462920771249483</v>
      </c>
      <c r="K63" s="31">
        <f t="shared" si="6"/>
        <v>2.005984319281203</v>
      </c>
      <c r="L63" s="31">
        <f t="shared" si="7"/>
        <v>3.0418113645213749</v>
      </c>
    </row>
    <row r="64" spans="1:12" x14ac:dyDescent="0.2">
      <c r="A64" s="35" t="s">
        <v>102</v>
      </c>
      <c r="B64">
        <v>2</v>
      </c>
      <c r="D64" s="37">
        <v>2.0610458843435855</v>
      </c>
      <c r="E64" s="37">
        <v>2.1067687906884989</v>
      </c>
      <c r="F64" s="38">
        <v>2.0811732855578779</v>
      </c>
      <c r="G64" s="38">
        <v>2.1729185243637801</v>
      </c>
      <c r="I64" s="30">
        <f t="shared" si="4"/>
        <v>2.1054766212384357</v>
      </c>
      <c r="J64" s="30">
        <f t="shared" si="5"/>
        <v>4.8699152988107466E-2</v>
      </c>
      <c r="K64" s="31">
        <f t="shared" si="6"/>
        <v>2.3129752426062447</v>
      </c>
      <c r="L64" s="31">
        <f t="shared" si="7"/>
        <v>5.2738310619217854</v>
      </c>
    </row>
    <row r="65" spans="1:12" x14ac:dyDescent="0.2">
      <c r="A65" s="35" t="s">
        <v>103</v>
      </c>
      <c r="B65">
        <v>0.184</v>
      </c>
      <c r="D65" s="37">
        <v>0.1947326067482831</v>
      </c>
      <c r="E65" s="37">
        <v>0.1850989820477412</v>
      </c>
      <c r="F65" s="38">
        <v>0.23086129192793872</v>
      </c>
      <c r="G65" s="38">
        <v>0.21649003748273823</v>
      </c>
      <c r="I65" s="30">
        <f t="shared" si="4"/>
        <v>0.2067957295516753</v>
      </c>
      <c r="J65" s="30">
        <f t="shared" si="5"/>
        <v>2.0731607774662073E-2</v>
      </c>
      <c r="K65" s="31">
        <f t="shared" si="6"/>
        <v>10.025162424585533</v>
      </c>
      <c r="L65" s="31">
        <f t="shared" si="7"/>
        <v>12.388983451997447</v>
      </c>
    </row>
    <row r="66" spans="1:12" x14ac:dyDescent="0.2">
      <c r="A66" s="35" t="s">
        <v>104</v>
      </c>
      <c r="B66">
        <v>1.83</v>
      </c>
      <c r="D66" s="37">
        <v>1.9338407086692548</v>
      </c>
      <c r="E66" s="37">
        <v>1.9135313868613137</v>
      </c>
      <c r="F66" s="38">
        <v>2.0582859270714167</v>
      </c>
      <c r="G66" s="38">
        <v>2.0706036080785655</v>
      </c>
      <c r="I66" s="30">
        <f t="shared" si="4"/>
        <v>1.9940654076701376</v>
      </c>
      <c r="J66" s="30">
        <f t="shared" si="5"/>
        <v>8.1843578675653658E-2</v>
      </c>
      <c r="K66" s="31">
        <f t="shared" si="6"/>
        <v>4.1043577788794572</v>
      </c>
      <c r="L66" s="31">
        <f t="shared" si="7"/>
        <v>8.9653228235047848</v>
      </c>
    </row>
    <row r="67" spans="1:12" x14ac:dyDescent="0.2">
      <c r="A67" s="35" t="s">
        <v>105</v>
      </c>
      <c r="B67">
        <v>0.45800000000000002</v>
      </c>
      <c r="D67" s="37">
        <v>0.53257103613018808</v>
      </c>
      <c r="E67" s="37">
        <v>0.56576063128822252</v>
      </c>
      <c r="F67" s="38">
        <v>0.53908225042301194</v>
      </c>
      <c r="G67" s="38">
        <v>0.56639206056421376</v>
      </c>
      <c r="I67" s="30">
        <f t="shared" si="4"/>
        <v>0.55095149460140913</v>
      </c>
      <c r="J67" s="30">
        <f t="shared" si="5"/>
        <v>1.7667690073871572E-2</v>
      </c>
      <c r="K67" s="31">
        <f t="shared" si="6"/>
        <v>3.2067596234861697</v>
      </c>
      <c r="L67" s="31">
        <f t="shared" si="7"/>
        <v>20.295086157512905</v>
      </c>
    </row>
    <row r="68" spans="1:12" x14ac:dyDescent="0.2">
      <c r="A68" s="35" t="s">
        <v>106</v>
      </c>
      <c r="B68">
        <v>1.173</v>
      </c>
      <c r="D68" s="37">
        <v>1.2030147705782823</v>
      </c>
      <c r="E68" s="37">
        <v>1.2410090944959558</v>
      </c>
      <c r="F68" s="38">
        <v>1.2176272687605889</v>
      </c>
      <c r="G68" s="38">
        <v>1.260048964109229</v>
      </c>
      <c r="I68" s="30">
        <f t="shared" si="4"/>
        <v>1.230425024486014</v>
      </c>
      <c r="J68" s="30">
        <f t="shared" si="5"/>
        <v>2.5197254530796298E-2</v>
      </c>
      <c r="K68" s="31">
        <f t="shared" si="6"/>
        <v>2.0478496478338415</v>
      </c>
      <c r="L68" s="31">
        <f t="shared" si="7"/>
        <v>4.8955690098903615</v>
      </c>
    </row>
    <row r="69" spans="1:12" x14ac:dyDescent="0.2">
      <c r="A69" s="35" t="s">
        <v>107</v>
      </c>
      <c r="B69">
        <v>1134</v>
      </c>
      <c r="D69" s="37">
        <v>1103.1828605553897</v>
      </c>
      <c r="E69" s="37">
        <v>1167.8434799763268</v>
      </c>
      <c r="F69" s="38">
        <v>1082.5699685018244</v>
      </c>
      <c r="G69" s="38">
        <v>1117.9207210158561</v>
      </c>
      <c r="I69" s="30">
        <f t="shared" si="4"/>
        <v>1117.8792575123493</v>
      </c>
      <c r="J69" s="30">
        <f t="shared" si="5"/>
        <v>36.327928739916068</v>
      </c>
      <c r="K69" s="31">
        <f t="shared" si="6"/>
        <v>3.2497184732417086</v>
      </c>
      <c r="L69" s="31">
        <f t="shared" si="7"/>
        <v>1.4215822299515573</v>
      </c>
    </row>
    <row r="70" spans="1:12" x14ac:dyDescent="0.2">
      <c r="A70" s="35" t="s">
        <v>109</v>
      </c>
      <c r="B70">
        <v>38.21</v>
      </c>
      <c r="D70" s="37">
        <v>38.040788295013442</v>
      </c>
      <c r="E70" s="37">
        <v>39.168660485302823</v>
      </c>
      <c r="F70" s="38">
        <v>37.738877276799045</v>
      </c>
      <c r="G70" s="38">
        <v>38.968206746892882</v>
      </c>
      <c r="I70" s="30">
        <f t="shared" si="4"/>
        <v>38.47913320100205</v>
      </c>
      <c r="J70" s="30">
        <f t="shared" si="5"/>
        <v>0.69636338670008535</v>
      </c>
      <c r="K70" s="31">
        <f t="shared" si="6"/>
        <v>1.8097169264767925</v>
      </c>
      <c r="L70" s="31">
        <f t="shared" si="7"/>
        <v>0.70435278985095218</v>
      </c>
    </row>
    <row r="71" spans="1:12" x14ac:dyDescent="0.2">
      <c r="A71" s="35" t="s">
        <v>110</v>
      </c>
      <c r="B71">
        <v>69.430000000000007</v>
      </c>
      <c r="D71" s="37">
        <v>69.580425997810295</v>
      </c>
      <c r="E71" s="37">
        <v>71.501848490826589</v>
      </c>
      <c r="F71" s="38">
        <v>68.875966955310048</v>
      </c>
      <c r="G71" s="38">
        <v>71.141031761688694</v>
      </c>
      <c r="I71" s="30">
        <f t="shared" si="4"/>
        <v>70.274818301408899</v>
      </c>
      <c r="J71" s="30">
        <f t="shared" si="5"/>
        <v>1.2509855587085266</v>
      </c>
      <c r="K71" s="31">
        <f t="shared" si="6"/>
        <v>1.7801334659351888</v>
      </c>
      <c r="L71" s="31">
        <f t="shared" si="7"/>
        <v>1.2167914466497085</v>
      </c>
    </row>
    <row r="72" spans="1:12" x14ac:dyDescent="0.2">
      <c r="A72" s="35" t="s">
        <v>111</v>
      </c>
      <c r="B72">
        <v>8.1649999999999991</v>
      </c>
      <c r="D72" s="37">
        <v>8.0288203443814083</v>
      </c>
      <c r="E72" s="37">
        <v>8.3488982047741178</v>
      </c>
      <c r="F72" s="38">
        <v>8.0630369264457062</v>
      </c>
      <c r="G72" s="38">
        <v>8.3468936673900185</v>
      </c>
      <c r="I72" s="30">
        <f t="shared" si="4"/>
        <v>8.1969122857478123</v>
      </c>
      <c r="J72" s="30">
        <f t="shared" si="5"/>
        <v>0.17490154087578377</v>
      </c>
      <c r="K72" s="31">
        <f t="shared" si="6"/>
        <v>2.1337490847607299</v>
      </c>
      <c r="L72" s="31">
        <f t="shared" si="7"/>
        <v>0.39084244639085286</v>
      </c>
    </row>
    <row r="73" spans="1:12" x14ac:dyDescent="0.2">
      <c r="A73" s="35" t="s">
        <v>112</v>
      </c>
      <c r="B73">
        <v>30.49</v>
      </c>
      <c r="D73" s="37">
        <v>30.75466905543944</v>
      </c>
      <c r="E73" s="37">
        <v>32.052552771749852</v>
      </c>
      <c r="F73" s="38">
        <v>30.774796456653732</v>
      </c>
      <c r="G73" s="38">
        <v>31.431146182679033</v>
      </c>
      <c r="I73" s="30">
        <f t="shared" si="4"/>
        <v>31.253291116630514</v>
      </c>
      <c r="J73" s="30">
        <f t="shared" si="5"/>
        <v>0.61860938601456694</v>
      </c>
      <c r="K73" s="31">
        <f t="shared" si="6"/>
        <v>1.9793415794389484</v>
      </c>
      <c r="L73" s="31">
        <f t="shared" si="7"/>
        <v>2.5034146166956894</v>
      </c>
    </row>
    <row r="74" spans="1:12" x14ac:dyDescent="0.2">
      <c r="A74" s="35" t="s">
        <v>113</v>
      </c>
      <c r="B74">
        <v>5.5090000000000003</v>
      </c>
      <c r="D74" s="37">
        <v>5.5551627351448198</v>
      </c>
      <c r="E74" s="37">
        <v>5.7029088577628722</v>
      </c>
      <c r="F74" s="38">
        <v>5.5692519159948253</v>
      </c>
      <c r="G74" s="38">
        <v>5.7530222923653582</v>
      </c>
      <c r="I74" s="30">
        <f t="shared" si="4"/>
        <v>5.6450864503169687</v>
      </c>
      <c r="J74" s="30">
        <f t="shared" si="5"/>
        <v>9.80318450772555E-2</v>
      </c>
      <c r="K74" s="31">
        <f t="shared" si="6"/>
        <v>1.7365871353794957</v>
      </c>
      <c r="L74" s="31">
        <f t="shared" si="7"/>
        <v>2.4702568581769522</v>
      </c>
    </row>
    <row r="75" spans="1:12" x14ac:dyDescent="0.2">
      <c r="A75" s="35" t="s">
        <v>114</v>
      </c>
      <c r="B75">
        <v>1.5529999999999999</v>
      </c>
      <c r="D75" s="37">
        <v>1.5384997032180399</v>
      </c>
      <c r="E75" s="37">
        <v>1.6030427570674917</v>
      </c>
      <c r="F75" s="38">
        <v>1.5372923168274544</v>
      </c>
      <c r="G75" s="38">
        <v>1.5816362746745443</v>
      </c>
      <c r="I75" s="30">
        <f t="shared" si="4"/>
        <v>1.5651177629468824</v>
      </c>
      <c r="J75" s="30">
        <f t="shared" si="5"/>
        <v>3.262893891531754E-2</v>
      </c>
      <c r="K75" s="31">
        <f t="shared" si="6"/>
        <v>2.0847593508799065</v>
      </c>
      <c r="L75" s="31">
        <f t="shared" si="7"/>
        <v>0.78028093669558873</v>
      </c>
    </row>
    <row r="76" spans="1:12" x14ac:dyDescent="0.2">
      <c r="A76" s="35" t="s">
        <v>115</v>
      </c>
      <c r="B76">
        <v>4.6779999999999999</v>
      </c>
      <c r="D76" s="37">
        <v>4.565581848957172</v>
      </c>
      <c r="E76" s="37">
        <v>4.7509582627408236</v>
      </c>
      <c r="F76" s="38">
        <v>4.6949177684586099</v>
      </c>
      <c r="G76" s="38">
        <v>4.8000151265993454</v>
      </c>
      <c r="I76" s="30">
        <f t="shared" si="4"/>
        <v>4.7028682516889875</v>
      </c>
      <c r="J76" s="30">
        <f t="shared" si="5"/>
        <v>0.10109555055565533</v>
      </c>
      <c r="K76" s="31">
        <f t="shared" si="6"/>
        <v>2.1496572973173955</v>
      </c>
      <c r="L76" s="31">
        <f t="shared" si="7"/>
        <v>0.53160007885822025</v>
      </c>
    </row>
    <row r="77" spans="1:12" x14ac:dyDescent="0.2">
      <c r="A77" s="35" t="s">
        <v>116</v>
      </c>
      <c r="B77">
        <v>0.65100000000000002</v>
      </c>
      <c r="D77" s="37">
        <v>0.64025263262665477</v>
      </c>
      <c r="E77" s="37">
        <v>0.65788916946143228</v>
      </c>
      <c r="F77" s="38">
        <v>0.63964881059022594</v>
      </c>
      <c r="G77" s="38">
        <v>0.65849053067666208</v>
      </c>
      <c r="I77" s="30">
        <f t="shared" si="4"/>
        <v>0.64907028583874382</v>
      </c>
      <c r="J77" s="30">
        <f t="shared" si="5"/>
        <v>1.0536111319077005E-2</v>
      </c>
      <c r="K77" s="31">
        <f t="shared" si="6"/>
        <v>1.6232620024289042</v>
      </c>
      <c r="L77" s="31">
        <f t="shared" si="7"/>
        <v>0.29642306624519227</v>
      </c>
    </row>
    <row r="78" spans="1:12" x14ac:dyDescent="0.2">
      <c r="A78" s="35" t="s">
        <v>117</v>
      </c>
      <c r="B78">
        <v>3.5489999999999999</v>
      </c>
      <c r="D78" s="37">
        <v>3.490091370558376</v>
      </c>
      <c r="E78" s="37">
        <v>3.5901264549220753</v>
      </c>
      <c r="F78" s="38">
        <v>3.4619130088583661</v>
      </c>
      <c r="G78" s="38">
        <v>3.570081081081081</v>
      </c>
      <c r="I78" s="30">
        <f t="shared" si="4"/>
        <v>3.5280529788549746</v>
      </c>
      <c r="J78" s="30">
        <f t="shared" si="5"/>
        <v>6.1738850932503413E-2</v>
      </c>
      <c r="K78" s="31">
        <f t="shared" si="6"/>
        <v>1.7499411517493901</v>
      </c>
      <c r="L78" s="31">
        <f t="shared" si="7"/>
        <v>0.59022319371725374</v>
      </c>
    </row>
    <row r="79" spans="1:12" x14ac:dyDescent="0.2">
      <c r="A79" s="35" t="s">
        <v>118</v>
      </c>
      <c r="B79">
        <v>0.68179999999999996</v>
      </c>
      <c r="D79" s="37">
        <v>0.6487061411366577</v>
      </c>
      <c r="E79" s="37">
        <v>0.67953817320970611</v>
      </c>
      <c r="F79" s="38">
        <v>0.65554945754951732</v>
      </c>
      <c r="G79" s="38">
        <v>0.67452682974945755</v>
      </c>
      <c r="I79" s="30">
        <f t="shared" si="4"/>
        <v>0.66458015041133467</v>
      </c>
      <c r="J79" s="30">
        <f t="shared" si="5"/>
        <v>1.478982149891212E-2</v>
      </c>
      <c r="K79" s="31">
        <f t="shared" si="6"/>
        <v>2.225438344759187</v>
      </c>
      <c r="L79" s="31">
        <f t="shared" si="7"/>
        <v>2.5256452902119824</v>
      </c>
    </row>
    <row r="80" spans="1:12" x14ac:dyDescent="0.2">
      <c r="A80" s="35" t="s">
        <v>119</v>
      </c>
      <c r="B80">
        <v>1.825</v>
      </c>
      <c r="D80" s="37">
        <v>1.8352164427192199</v>
      </c>
      <c r="E80" s="37">
        <v>1.8922832905898599</v>
      </c>
      <c r="F80" s="38">
        <v>1.748809509306261</v>
      </c>
      <c r="G80" s="38">
        <v>1.793479642927599</v>
      </c>
      <c r="I80" s="30">
        <f t="shared" si="4"/>
        <v>1.8174472213857349</v>
      </c>
      <c r="J80" s="30">
        <f t="shared" si="5"/>
        <v>6.1105817555490362E-2</v>
      </c>
      <c r="K80" s="31">
        <f t="shared" si="6"/>
        <v>3.3621783805583902</v>
      </c>
      <c r="L80" s="31">
        <f t="shared" si="7"/>
        <v>0.41385088297342831</v>
      </c>
    </row>
    <row r="81" spans="1:12" x14ac:dyDescent="0.2">
      <c r="A81" s="35" t="s">
        <v>120</v>
      </c>
      <c r="B81">
        <v>0.26229999999999998</v>
      </c>
      <c r="D81" s="37">
        <v>0.25018359709365984</v>
      </c>
      <c r="E81" s="37">
        <v>0.25858532254882621</v>
      </c>
      <c r="F81" s="38">
        <v>0.24957977505723103</v>
      </c>
      <c r="G81" s="38">
        <v>0.2561798776879069</v>
      </c>
      <c r="I81" s="30">
        <f t="shared" si="4"/>
        <v>0.25363214309690602</v>
      </c>
      <c r="J81" s="30">
        <f t="shared" si="5"/>
        <v>4.4474372581143626E-3</v>
      </c>
      <c r="K81" s="31">
        <f t="shared" si="6"/>
        <v>1.7534990651461382</v>
      </c>
      <c r="L81" s="31">
        <f t="shared" si="7"/>
        <v>3.3045584838330013</v>
      </c>
    </row>
    <row r="82" spans="1:12" x14ac:dyDescent="0.2">
      <c r="A82" s="35" t="s">
        <v>121</v>
      </c>
      <c r="B82">
        <v>1.653</v>
      </c>
      <c r="D82" s="37">
        <v>1.6099908231312829</v>
      </c>
      <c r="E82" s="37">
        <v>1.6689778260011838</v>
      </c>
      <c r="F82" s="38">
        <v>1.6174379615805714</v>
      </c>
      <c r="G82" s="38">
        <v>1.6509369895442889</v>
      </c>
      <c r="I82" s="30">
        <f t="shared" si="4"/>
        <v>1.6368359000643318</v>
      </c>
      <c r="J82" s="30">
        <f t="shared" si="5"/>
        <v>2.7862054844135856E-2</v>
      </c>
      <c r="K82" s="31">
        <f t="shared" si="6"/>
        <v>1.702189867844468</v>
      </c>
      <c r="L82" s="31">
        <f t="shared" si="7"/>
        <v>0.97786448491640965</v>
      </c>
    </row>
    <row r="83" spans="1:12" x14ac:dyDescent="0.2">
      <c r="A83" s="35" t="s">
        <v>122</v>
      </c>
      <c r="B83">
        <v>0.25069999999999998</v>
      </c>
      <c r="D83" s="37">
        <v>0.24978104906937398</v>
      </c>
      <c r="E83" s="37">
        <v>0.25698169264154669</v>
      </c>
      <c r="F83" s="38">
        <v>0.25461162536080423</v>
      </c>
      <c r="G83" s="38">
        <v>0.26079031367133554</v>
      </c>
      <c r="I83" s="30">
        <f t="shared" si="4"/>
        <v>0.25554117018576505</v>
      </c>
      <c r="J83" s="30">
        <f t="shared" si="5"/>
        <v>4.606939010334446E-3</v>
      </c>
      <c r="K83" s="31">
        <f t="shared" si="6"/>
        <v>1.8028167465091602</v>
      </c>
      <c r="L83" s="31">
        <f t="shared" si="7"/>
        <v>1.9310611032170226</v>
      </c>
    </row>
    <row r="84" spans="1:12" x14ac:dyDescent="0.2">
      <c r="A84" s="35" t="s">
        <v>123</v>
      </c>
      <c r="B84">
        <v>5.1369999999999996</v>
      </c>
      <c r="D84" s="37">
        <v>5.053688533890714</v>
      </c>
      <c r="E84" s="37">
        <v>5.1130737324916158</v>
      </c>
      <c r="F84" s="38">
        <v>4.9566543326366084</v>
      </c>
      <c r="G84" s="38">
        <v>4.9289970645097663</v>
      </c>
      <c r="I84" s="30">
        <f t="shared" si="4"/>
        <v>5.0131034158821759</v>
      </c>
      <c r="J84" s="30">
        <f t="shared" si="5"/>
        <v>8.5443145516385849E-2</v>
      </c>
      <c r="K84" s="31">
        <f t="shared" si="6"/>
        <v>1.7043962278075222</v>
      </c>
      <c r="L84" s="31">
        <f t="shared" si="7"/>
        <v>2.4118470725681074</v>
      </c>
    </row>
    <row r="85" spans="1:12" x14ac:dyDescent="0.2">
      <c r="A85" s="35" t="s">
        <v>124</v>
      </c>
      <c r="B85">
        <v>0.86499999999999999</v>
      </c>
      <c r="D85" s="37">
        <v>0.79281833383099443</v>
      </c>
      <c r="E85" s="37">
        <v>0.81845261392779645</v>
      </c>
      <c r="F85" s="38">
        <v>0.82971186025679322</v>
      </c>
      <c r="G85" s="38">
        <v>0.85600762181889933</v>
      </c>
      <c r="I85" s="30">
        <f t="shared" si="4"/>
        <v>0.82424760745862091</v>
      </c>
      <c r="J85" s="30">
        <f t="shared" si="5"/>
        <v>2.6203929486433519E-2</v>
      </c>
      <c r="K85" s="31">
        <f t="shared" si="6"/>
        <v>3.1791332178964216</v>
      </c>
      <c r="L85" s="31">
        <f t="shared" si="7"/>
        <v>4.7112592533386222</v>
      </c>
    </row>
    <row r="86" spans="1:12" x14ac:dyDescent="0.2">
      <c r="A86" s="35" t="s">
        <v>125</v>
      </c>
      <c r="B86">
        <v>0.55300000000000005</v>
      </c>
      <c r="D86" s="37">
        <v>0.40287006270528514</v>
      </c>
      <c r="E86" s="37">
        <v>0.41758522785559277</v>
      </c>
      <c r="F86" s="38">
        <v>0.35534926843833986</v>
      </c>
      <c r="G86" s="38">
        <v>0.35780992306174786</v>
      </c>
      <c r="I86" s="30">
        <f t="shared" si="4"/>
        <v>0.38340362051524146</v>
      </c>
      <c r="J86" s="30">
        <f t="shared" si="5"/>
        <v>3.1566906044695968E-2</v>
      </c>
      <c r="K86" s="31">
        <f t="shared" si="6"/>
        <v>8.2333354083288022</v>
      </c>
      <c r="L86" s="31">
        <f t="shared" si="7"/>
        <v>30.66842305330173</v>
      </c>
    </row>
    <row r="87" spans="1:12" x14ac:dyDescent="0.2">
      <c r="A87" s="35" t="s">
        <v>126</v>
      </c>
      <c r="B87">
        <v>0.27500000000000002</v>
      </c>
      <c r="D87" s="37">
        <v>0.27333010849009659</v>
      </c>
      <c r="E87" s="37">
        <v>0.28284022489642929</v>
      </c>
      <c r="F87" s="38">
        <v>0.27272628645366775</v>
      </c>
      <c r="G87" s="38">
        <v>0.28644839218780827</v>
      </c>
      <c r="I87" s="30">
        <f t="shared" si="4"/>
        <v>0.27883625300700049</v>
      </c>
      <c r="J87" s="30">
        <f t="shared" si="5"/>
        <v>6.8708508091114041E-3</v>
      </c>
      <c r="K87" s="31">
        <f t="shared" si="6"/>
        <v>2.4641167477382879</v>
      </c>
      <c r="L87" s="31">
        <f t="shared" si="7"/>
        <v>1.3950010934547155</v>
      </c>
    </row>
    <row r="88" spans="1:12" x14ac:dyDescent="0.2">
      <c r="A88" s="35" t="s">
        <v>127</v>
      </c>
      <c r="B88">
        <v>13.14</v>
      </c>
      <c r="D88" s="37">
        <v>13.822090235891313</v>
      </c>
      <c r="E88" s="37">
        <v>14.156043006510162</v>
      </c>
      <c r="F88" s="38">
        <v>13.950503055638501</v>
      </c>
      <c r="G88" s="38">
        <v>14.142813059775106</v>
      </c>
      <c r="I88" s="30">
        <f t="shared" si="4"/>
        <v>14.017862339453771</v>
      </c>
      <c r="J88" s="30">
        <f t="shared" si="5"/>
        <v>0.16080067257979724</v>
      </c>
      <c r="K88" s="31">
        <f t="shared" si="6"/>
        <v>1.147112653027117</v>
      </c>
      <c r="L88" s="31">
        <f t="shared" si="7"/>
        <v>6.6808397218703979</v>
      </c>
    </row>
    <row r="89" spans="1:12" x14ac:dyDescent="0.2">
      <c r="A89" s="35" t="s">
        <v>128</v>
      </c>
      <c r="B89">
        <v>6.1740000000000004</v>
      </c>
      <c r="D89" s="37">
        <v>5.9768116631830397</v>
      </c>
      <c r="E89" s="37">
        <v>6.2249906194515692</v>
      </c>
      <c r="F89" s="38">
        <v>6.0198743662984029</v>
      </c>
      <c r="G89" s="38">
        <v>6.1983621416162027</v>
      </c>
      <c r="I89" s="30">
        <f t="shared" si="4"/>
        <v>6.1050096976373034</v>
      </c>
      <c r="J89" s="30">
        <f t="shared" si="5"/>
        <v>0.1248904334157951</v>
      </c>
      <c r="K89" s="31">
        <f t="shared" si="6"/>
        <v>2.0457040955091177</v>
      </c>
      <c r="L89" s="31">
        <f t="shared" si="7"/>
        <v>1.1174328209053608</v>
      </c>
    </row>
    <row r="90" spans="1:12" x14ac:dyDescent="0.2">
      <c r="A90" s="35" t="s">
        <v>129</v>
      </c>
      <c r="B90">
        <v>1.885</v>
      </c>
      <c r="D90" s="37">
        <v>1.8317947845127902</v>
      </c>
      <c r="E90" s="37">
        <v>1.8968937265732886</v>
      </c>
      <c r="F90" s="38">
        <v>1.8422610331442224</v>
      </c>
      <c r="G90" s="38">
        <v>1.8904792069441703</v>
      </c>
      <c r="I90" s="30">
        <f t="shared" si="4"/>
        <v>1.8653571877936179</v>
      </c>
      <c r="J90" s="30">
        <f t="shared" si="5"/>
        <v>3.3093485753624786E-2</v>
      </c>
      <c r="K90" s="31">
        <f t="shared" si="6"/>
        <v>1.7741098578963543</v>
      </c>
      <c r="L90" s="31">
        <f t="shared" si="7"/>
        <v>1.0420590029910921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Wholerock_Standards_OGL</vt:lpstr>
      <vt:lpstr>Standard_data_SO255_XRF</vt:lpstr>
      <vt:lpstr>Standard_data_SO255_ICPMS</vt:lpstr>
    </vt:vector>
  </TitlesOfParts>
  <Company>GNS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Timm</dc:creator>
  <cp:lastModifiedBy>Christian Timm</cp:lastModifiedBy>
  <dcterms:created xsi:type="dcterms:W3CDTF">2015-05-03T22:30:13Z</dcterms:created>
  <dcterms:modified xsi:type="dcterms:W3CDTF">2019-01-25T15:02:36Z</dcterms:modified>
</cp:coreProperties>
</file>